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اردیبهشت99\تارنما\"/>
    </mc:Choice>
  </mc:AlternateContent>
  <xr:revisionPtr revIDLastSave="0" documentId="13_ncr:1_{16D7519A-9946-4EE7-A259-3E5FCB931E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7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ناشی از تغییر قیمت اوراق " sheetId="9" r:id="rId7"/>
    <sheet name="درآمد ناشی از فروش " sheetId="10" r:id="rId8"/>
    <sheet name="سرمایه‌گذاری در سهام " sheetId="11" r:id="rId9"/>
    <sheet name="سرمایه‌گذاری در اوراق بهادار " sheetId="12" r:id="rId10"/>
    <sheet name="درآمد سپرده بانکی " sheetId="13" r:id="rId11"/>
    <sheet name="سایر درآمدها 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C10" i="15"/>
  <c r="C11" i="15" s="1"/>
  <c r="Q31" i="12"/>
  <c r="O31" i="12"/>
  <c r="M31" i="12"/>
  <c r="K31" i="12"/>
  <c r="I31" i="12"/>
  <c r="G31" i="12"/>
  <c r="E31" i="12"/>
  <c r="C31" i="12"/>
  <c r="U8" i="11"/>
  <c r="K11" i="11"/>
  <c r="S12" i="11"/>
  <c r="U9" i="11" s="1"/>
  <c r="Q12" i="11"/>
  <c r="O12" i="11"/>
  <c r="M12" i="11"/>
  <c r="I12" i="11"/>
  <c r="K8" i="11" s="1"/>
  <c r="G12" i="11"/>
  <c r="E12" i="11"/>
  <c r="C12" i="11"/>
  <c r="Q33" i="10"/>
  <c r="O33" i="10"/>
  <c r="M33" i="10"/>
  <c r="I33" i="10"/>
  <c r="G33" i="10"/>
  <c r="E33" i="10"/>
  <c r="Q21" i="9"/>
  <c r="O21" i="9"/>
  <c r="M21" i="9"/>
  <c r="I21" i="9"/>
  <c r="G21" i="9"/>
  <c r="E21" i="9"/>
  <c r="S10" i="7"/>
  <c r="Q10" i="7"/>
  <c r="O10" i="7"/>
  <c r="M10" i="7"/>
  <c r="K10" i="7"/>
  <c r="I10" i="7"/>
  <c r="S10" i="6"/>
  <c r="Q10" i="6"/>
  <c r="O10" i="6"/>
  <c r="M10" i="6"/>
  <c r="K10" i="6"/>
  <c r="AK19" i="3"/>
  <c r="AI19" i="3"/>
  <c r="AG19" i="3"/>
  <c r="AA19" i="3"/>
  <c r="W19" i="3"/>
  <c r="S19" i="3"/>
  <c r="Q19" i="3"/>
  <c r="Y12" i="1"/>
  <c r="W12" i="1"/>
  <c r="U12" i="1"/>
  <c r="O12" i="1"/>
  <c r="K12" i="1"/>
  <c r="G12" i="1"/>
  <c r="E12" i="1"/>
  <c r="K10" i="11" l="1"/>
  <c r="K9" i="11"/>
  <c r="K12" i="11" s="1"/>
  <c r="U10" i="11"/>
  <c r="U12" i="11" s="1"/>
  <c r="U11" i="11"/>
</calcChain>
</file>

<file path=xl/sharedStrings.xml><?xml version="1.0" encoding="utf-8"?>
<sst xmlns="http://schemas.openxmlformats.org/spreadsheetml/2006/main" count="478" uniqueCount="121">
  <si>
    <t>صندوق سرمایه‌گذاری اختصاصی بازارگردانی مفید</t>
  </si>
  <si>
    <t>صورت وضعیت پورتفوی</t>
  </si>
  <si>
    <t>برای ماه منتهی به 1399/02/31</t>
  </si>
  <si>
    <t>نام شرکت</t>
  </si>
  <si>
    <t>1399/01/31</t>
  </si>
  <si>
    <t>تغییرات طی دوره</t>
  </si>
  <si>
    <t>1399/02/31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</si>
  <si>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</si>
  <si>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</si>
  <si>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</si>
  <si>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</si>
  <si>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</si>
  <si>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</si>
  <si>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</si>
  <si>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</si>
  <si>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 پشتوانه طلای مفید</t>
  </si>
  <si>
    <t>صندوق س.توسعه اندوخته آینده-س</t>
  </si>
  <si>
    <t>غلتک سازان سپاهان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</si>
  <si>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</si>
  <si>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</si>
  <si>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</si>
  <si>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</si>
  <si>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</si>
  <si>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</si>
  <si>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</si>
  <si>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</si>
  <si>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</si>
  <si>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اسنادخزانه-م15بودجه97-990224</t>
  </si>
  <si>
    <t>بله</t>
  </si>
  <si>
    <t>1398/03/28</t>
  </si>
  <si>
    <t>1399/02/24</t>
  </si>
  <si>
    <t>اسنادخزانه-م18بودجه97-000525</t>
  </si>
  <si>
    <t>1398/03/22</t>
  </si>
  <si>
    <t>1400/05/25</t>
  </si>
  <si>
    <t>اسنادخزانه-م1بودجه98-990423</t>
  </si>
  <si>
    <t>1398/09/09</t>
  </si>
  <si>
    <t>1399/04/23</t>
  </si>
  <si>
    <t>اسنادخزانه-م20بودجه97-000324</t>
  </si>
  <si>
    <t>1398/03/21</t>
  </si>
  <si>
    <t>1400/03/24</t>
  </si>
  <si>
    <t>اسنادخزانه-م2بودجه98-990430</t>
  </si>
  <si>
    <t>1398/07/10</t>
  </si>
  <si>
    <t>1399/04/30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</si>
  <si>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</si>
  <si>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</si>
  <si>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</si>
  <si>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</si>
  <si>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</si>
  <si>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</si>
  <si>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</si>
  <si>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</si>
  <si>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</si>
  <si>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اسنادخزانه-م6بودجه97-990423</t>
  </si>
  <si>
    <t>1397/07/10</t>
  </si>
  <si>
    <t>صکوک اجاره مخابرات-3 ماهه 16%</t>
  </si>
  <si>
    <t>1397/02/30</t>
  </si>
  <si>
    <t>1401/02/30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</si>
  <si>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</si>
  <si>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</si>
  <si>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</si>
  <si>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</si>
  <si>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</si>
  <si>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</si>
  <si>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</si>
  <si>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</si>
  <si>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</si>
  <si>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ملت هفت تیر</t>
  </si>
  <si>
    <t>8537212257</t>
  </si>
  <si>
    <t>سپرده کوتاه مدت</t>
  </si>
  <si>
    <t>1397/08/14</t>
  </si>
  <si>
    <t>ملت باجه کارگزاری مفید</t>
  </si>
  <si>
    <t>8568491984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</si>
  <si>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</si>
  <si>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</si>
  <si>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</si>
  <si>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</si>
  <si>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</si>
  <si>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</si>
  <si>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</si>
  <si>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</si>
  <si>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</si>
  <si>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</si>
  <si>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</si>
  <si>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</si>
  <si>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</si>
  <si>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</si>
  <si>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</si>
  <si>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</si>
  <si>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همکاران سیستم</t>
  </si>
  <si>
    <t>اسنادخزانه-م15بودجه96-980820</t>
  </si>
  <si>
    <t>اسنادخزانه-م8بودجه97-980723</t>
  </si>
  <si>
    <t>اسنادخزانه-م9بودجه96-980411</t>
  </si>
  <si>
    <t>اسنادخزانه-م12بودجه96-981114</t>
  </si>
  <si>
    <t>اسنادخزانه-م13بودجه96-981016</t>
  </si>
  <si>
    <t>اسنادخزانه-م7بودجه98-000719</t>
  </si>
  <si>
    <t>اسنادخزانه-م24بودجه96-990625</t>
  </si>
  <si>
    <t>اسنادخزانه-م5بودجه98-000422</t>
  </si>
  <si>
    <t>اسنادخزانه-م4بودجه96-980820</t>
  </si>
  <si>
    <t>اسنادخزانه-م7بودجه97-980627</t>
  </si>
  <si>
    <t>اسنادخزانه-م9بودجه97-990513</t>
  </si>
  <si>
    <t>اسنادخزانه-م8بودجه96-980411</t>
  </si>
  <si>
    <t>اسنادخزانه-م5بودجه97-980523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</si>
  <si>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</si>
  <si>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</si>
  <si>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</si>
  <si>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</si>
  <si>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</si>
  <si>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</si>
  <si>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</si>
  <si>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</si>
  <si>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</si>
  <si>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</si>
  <si>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</si>
  <si>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</si>
  <si>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</si>
  <si>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</si>
  <si>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</si>
  <si>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1399/02/01</t>
  </si>
  <si>
    <t>از ابتدای سال مالی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</si>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</sst>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4" xfId="1" applyNumberFormat="1" applyFont="1" applyBorder="1" applyAlignment="1">
      <alignment horizontal="center"/>
    </xf>
    <xf numFmtId="9" fontId="2" fillId="0" borderId="4" xfId="1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542925</xdr:colOff>
      <xdr:row>39</xdr:row>
      <xdr:rowOff>115353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A4788E-A740-4105-B66C-9B786478D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047475" y="0"/>
          <a:ext cx="6638925" cy="7544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B5148-3033-4700-8DED-CC7D85CC38BB}">
  <dimension ref="A1"/>
  <sheetViews>
    <sheetView rightToLeft="1" tabSelected="1" view="pageBreakPreview" zoomScaleNormal="100" zoomScaleSheetLayoutView="100" workbookViewId="0"/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rightToLeft="1" topLeftCell="A22" workbookViewId="0">
      <selection activeCell="K31" sqref="K31:O31"/>
    </sheetView>
  </sheetViews>
  <sheetFormatPr defaultRowHeight="21.75"/>
  <cols>
    <col min="1" max="1" width="30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2.5">
      <c r="A3" s="12" t="s">
        <v>74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2.5">
      <c r="A6" s="16" t="s">
        <v>78</v>
      </c>
      <c r="C6" s="14" t="s">
        <v>76</v>
      </c>
      <c r="D6" s="14" t="s">
        <v>76</v>
      </c>
      <c r="E6" s="14" t="s">
        <v>76</v>
      </c>
      <c r="F6" s="14" t="s">
        <v>76</v>
      </c>
      <c r="G6" s="14" t="s">
        <v>76</v>
      </c>
      <c r="H6" s="14" t="s">
        <v>76</v>
      </c>
      <c r="I6" s="14" t="s">
        <v>76</v>
      </c>
      <c r="K6" s="14" t="s">
        <v>77</v>
      </c>
      <c r="L6" s="14" t="s">
        <v>77</v>
      </c>
      <c r="M6" s="14" t="s">
        <v>77</v>
      </c>
      <c r="N6" s="14" t="s">
        <v>77</v>
      </c>
      <c r="O6" s="14" t="s">
        <v>77</v>
      </c>
      <c r="P6" s="14" t="s">
        <v>77</v>
      </c>
      <c r="Q6" s="14" t="s">
        <v>77</v>
      </c>
    </row>
    <row r="7" spans="1:17" ht="22.5">
      <c r="A7" s="14" t="s">
        <v>78</v>
      </c>
      <c r="C7" s="15" t="s">
        <v>106</v>
      </c>
      <c r="E7" s="15" t="s">
        <v>103</v>
      </c>
      <c r="G7" s="15" t="s">
        <v>104</v>
      </c>
      <c r="I7" s="15" t="s">
        <v>107</v>
      </c>
      <c r="K7" s="15" t="s">
        <v>106</v>
      </c>
      <c r="M7" s="15" t="s">
        <v>103</v>
      </c>
      <c r="O7" s="15" t="s">
        <v>104</v>
      </c>
      <c r="Q7" s="15" t="s">
        <v>107</v>
      </c>
    </row>
    <row r="8" spans="1:17">
      <c r="A8" s="1" t="s">
        <v>52</v>
      </c>
      <c r="C8" s="3">
        <v>0</v>
      </c>
      <c r="E8" s="3">
        <v>-1062461100</v>
      </c>
      <c r="G8" s="3">
        <v>1374484714</v>
      </c>
      <c r="I8" s="3">
        <v>312023614</v>
      </c>
      <c r="K8" s="3">
        <v>0</v>
      </c>
      <c r="M8" s="3">
        <v>0</v>
      </c>
      <c r="O8" s="3">
        <v>1956769388</v>
      </c>
      <c r="Q8" s="3">
        <v>1956769388</v>
      </c>
    </row>
    <row r="9" spans="1:17">
      <c r="A9" s="1" t="s">
        <v>40</v>
      </c>
      <c r="C9" s="3">
        <v>0</v>
      </c>
      <c r="E9" s="3">
        <v>-823451267</v>
      </c>
      <c r="G9" s="3">
        <v>1033458901</v>
      </c>
      <c r="I9" s="3">
        <v>210007634</v>
      </c>
      <c r="K9" s="3">
        <v>0</v>
      </c>
      <c r="M9" s="3">
        <v>0</v>
      </c>
      <c r="O9" s="3">
        <v>2257314546</v>
      </c>
      <c r="Q9" s="3">
        <v>2257314546</v>
      </c>
    </row>
    <row r="10" spans="1:17">
      <c r="A10" s="1" t="s">
        <v>54</v>
      </c>
      <c r="C10" s="3">
        <v>4009040</v>
      </c>
      <c r="E10" s="3">
        <v>-119003309</v>
      </c>
      <c r="G10" s="3">
        <v>168083700</v>
      </c>
      <c r="I10" s="3">
        <v>53089431</v>
      </c>
      <c r="K10" s="3">
        <v>130990187</v>
      </c>
      <c r="M10" s="3">
        <v>0</v>
      </c>
      <c r="O10" s="3">
        <v>4496738</v>
      </c>
      <c r="Q10" s="3">
        <v>135486925</v>
      </c>
    </row>
    <row r="11" spans="1:17">
      <c r="A11" s="1" t="s">
        <v>27</v>
      </c>
      <c r="C11" s="3">
        <v>0</v>
      </c>
      <c r="E11" s="3">
        <v>-403325765</v>
      </c>
      <c r="G11" s="3">
        <v>542570000</v>
      </c>
      <c r="I11" s="3">
        <v>139244235</v>
      </c>
      <c r="K11" s="3">
        <v>0</v>
      </c>
      <c r="M11" s="3">
        <v>0</v>
      </c>
      <c r="O11" s="3">
        <v>1276404345</v>
      </c>
      <c r="Q11" s="3">
        <v>1276404345</v>
      </c>
    </row>
    <row r="12" spans="1:17">
      <c r="A12" s="1" t="s">
        <v>89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48457337</v>
      </c>
      <c r="Q12" s="3">
        <v>48457337</v>
      </c>
    </row>
    <row r="13" spans="1:17">
      <c r="A13" s="1" t="s">
        <v>90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6217542</v>
      </c>
      <c r="Q13" s="3">
        <v>6217542</v>
      </c>
    </row>
    <row r="14" spans="1:17">
      <c r="A14" s="1" t="s">
        <v>91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78090298</v>
      </c>
      <c r="Q14" s="3">
        <v>78090298</v>
      </c>
    </row>
    <row r="15" spans="1:17">
      <c r="A15" s="1" t="s">
        <v>92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88495307</v>
      </c>
      <c r="Q15" s="3">
        <v>88495307</v>
      </c>
    </row>
    <row r="16" spans="1:17">
      <c r="A16" s="1" t="s">
        <v>93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2012910102</v>
      </c>
      <c r="Q16" s="3">
        <v>2012910102</v>
      </c>
    </row>
    <row r="17" spans="1:17">
      <c r="A17" s="1" t="s">
        <v>94</v>
      </c>
      <c r="C17" s="3">
        <v>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29362014</v>
      </c>
      <c r="Q17" s="3">
        <v>29362014</v>
      </c>
    </row>
    <row r="18" spans="1:17">
      <c r="A18" s="1" t="s">
        <v>95</v>
      </c>
      <c r="C18" s="3">
        <v>0</v>
      </c>
      <c r="E18" s="3">
        <v>0</v>
      </c>
      <c r="G18" s="3">
        <v>0</v>
      </c>
      <c r="I18" s="3">
        <v>0</v>
      </c>
      <c r="K18" s="3">
        <v>0</v>
      </c>
      <c r="M18" s="3">
        <v>0</v>
      </c>
      <c r="O18" s="3">
        <v>418941238</v>
      </c>
      <c r="Q18" s="3">
        <v>418941238</v>
      </c>
    </row>
    <row r="19" spans="1:17">
      <c r="A19" s="1" t="s">
        <v>43</v>
      </c>
      <c r="C19" s="3">
        <v>0</v>
      </c>
      <c r="E19" s="3">
        <v>482041267</v>
      </c>
      <c r="G19" s="3">
        <v>0</v>
      </c>
      <c r="I19" s="3">
        <v>482041267</v>
      </c>
      <c r="K19" s="3">
        <v>0</v>
      </c>
      <c r="M19" s="3">
        <v>1386143781</v>
      </c>
      <c r="O19" s="3">
        <v>2064373040</v>
      </c>
      <c r="Q19" s="3">
        <v>3450516821</v>
      </c>
    </row>
    <row r="20" spans="1:17">
      <c r="A20" s="1" t="s">
        <v>96</v>
      </c>
      <c r="C20" s="3">
        <v>0</v>
      </c>
      <c r="E20" s="3">
        <v>0</v>
      </c>
      <c r="G20" s="3">
        <v>0</v>
      </c>
      <c r="I20" s="3">
        <v>0</v>
      </c>
      <c r="K20" s="3">
        <v>0</v>
      </c>
      <c r="M20" s="3">
        <v>0</v>
      </c>
      <c r="O20" s="3">
        <v>160049</v>
      </c>
      <c r="Q20" s="3">
        <v>160049</v>
      </c>
    </row>
    <row r="21" spans="1:17">
      <c r="A21" s="1" t="s">
        <v>97</v>
      </c>
      <c r="C21" s="3">
        <v>0</v>
      </c>
      <c r="E21" s="3">
        <v>0</v>
      </c>
      <c r="G21" s="3">
        <v>0</v>
      </c>
      <c r="I21" s="3">
        <v>0</v>
      </c>
      <c r="K21" s="3">
        <v>0</v>
      </c>
      <c r="M21" s="3">
        <v>0</v>
      </c>
      <c r="O21" s="3">
        <v>33620766</v>
      </c>
      <c r="Q21" s="3">
        <v>33620766</v>
      </c>
    </row>
    <row r="22" spans="1:17">
      <c r="A22" s="1" t="s">
        <v>98</v>
      </c>
      <c r="C22" s="3">
        <v>0</v>
      </c>
      <c r="E22" s="3">
        <v>0</v>
      </c>
      <c r="G22" s="3">
        <v>0</v>
      </c>
      <c r="I22" s="3">
        <v>0</v>
      </c>
      <c r="K22" s="3">
        <v>0</v>
      </c>
      <c r="M22" s="3">
        <v>0</v>
      </c>
      <c r="O22" s="3">
        <v>2749412019</v>
      </c>
      <c r="Q22" s="3">
        <v>2749412019</v>
      </c>
    </row>
    <row r="23" spans="1:17">
      <c r="A23" s="1" t="s">
        <v>99</v>
      </c>
      <c r="C23" s="3">
        <v>0</v>
      </c>
      <c r="E23" s="3">
        <v>0</v>
      </c>
      <c r="G23" s="3">
        <v>0</v>
      </c>
      <c r="I23" s="3">
        <v>0</v>
      </c>
      <c r="K23" s="3">
        <v>0</v>
      </c>
      <c r="M23" s="3">
        <v>0</v>
      </c>
      <c r="O23" s="3">
        <v>387436693</v>
      </c>
      <c r="Q23" s="3">
        <v>387436693</v>
      </c>
    </row>
    <row r="24" spans="1:17">
      <c r="A24" s="1" t="s">
        <v>31</v>
      </c>
      <c r="C24" s="3">
        <v>0</v>
      </c>
      <c r="E24" s="3">
        <v>155411246</v>
      </c>
      <c r="G24" s="3">
        <v>0</v>
      </c>
      <c r="I24" s="3">
        <v>155411246</v>
      </c>
      <c r="K24" s="3">
        <v>0</v>
      </c>
      <c r="M24" s="3">
        <v>307920086</v>
      </c>
      <c r="O24" s="3">
        <v>11102071</v>
      </c>
      <c r="Q24" s="3">
        <v>319022157</v>
      </c>
    </row>
    <row r="25" spans="1:17">
      <c r="A25" s="1" t="s">
        <v>100</v>
      </c>
      <c r="C25" s="3">
        <v>0</v>
      </c>
      <c r="E25" s="3">
        <v>0</v>
      </c>
      <c r="G25" s="3">
        <v>0</v>
      </c>
      <c r="I25" s="3">
        <v>0</v>
      </c>
      <c r="K25" s="3">
        <v>0</v>
      </c>
      <c r="M25" s="3">
        <v>0</v>
      </c>
      <c r="O25" s="3">
        <v>119223150</v>
      </c>
      <c r="Q25" s="3">
        <v>119223150</v>
      </c>
    </row>
    <row r="26" spans="1:17">
      <c r="A26" s="1" t="s">
        <v>49</v>
      </c>
      <c r="C26" s="3">
        <v>0</v>
      </c>
      <c r="E26" s="3">
        <v>544126889</v>
      </c>
      <c r="G26" s="3">
        <v>0</v>
      </c>
      <c r="I26" s="3">
        <v>544126889</v>
      </c>
      <c r="K26" s="3">
        <v>0</v>
      </c>
      <c r="M26" s="3">
        <v>836729900</v>
      </c>
      <c r="O26" s="3">
        <v>404058907</v>
      </c>
      <c r="Q26" s="3">
        <v>1240788807</v>
      </c>
    </row>
    <row r="27" spans="1:17">
      <c r="A27" s="1" t="s">
        <v>101</v>
      </c>
      <c r="C27" s="3">
        <v>0</v>
      </c>
      <c r="E27" s="3">
        <v>0</v>
      </c>
      <c r="G27" s="3">
        <v>0</v>
      </c>
      <c r="I27" s="3">
        <v>0</v>
      </c>
      <c r="K27" s="3">
        <v>0</v>
      </c>
      <c r="M27" s="3">
        <v>0</v>
      </c>
      <c r="O27" s="3">
        <v>152102276</v>
      </c>
      <c r="Q27" s="3">
        <v>152102276</v>
      </c>
    </row>
    <row r="28" spans="1:17">
      <c r="A28" s="1" t="s">
        <v>37</v>
      </c>
      <c r="C28" s="3">
        <v>0</v>
      </c>
      <c r="E28" s="3">
        <v>431712781</v>
      </c>
      <c r="G28" s="3">
        <v>0</v>
      </c>
      <c r="I28" s="3">
        <v>431712781</v>
      </c>
      <c r="K28" s="3">
        <v>0</v>
      </c>
      <c r="M28" s="3">
        <v>947294922</v>
      </c>
      <c r="O28" s="3">
        <v>38067490</v>
      </c>
      <c r="Q28" s="3">
        <v>985362412</v>
      </c>
    </row>
    <row r="29" spans="1:17">
      <c r="A29" s="1" t="s">
        <v>34</v>
      </c>
      <c r="C29" s="3">
        <v>0</v>
      </c>
      <c r="E29" s="3">
        <v>66262924</v>
      </c>
      <c r="G29" s="3">
        <v>0</v>
      </c>
      <c r="I29" s="3">
        <v>66262924</v>
      </c>
      <c r="K29" s="3">
        <v>0</v>
      </c>
      <c r="M29" s="3">
        <v>70403535</v>
      </c>
      <c r="O29" s="3">
        <v>0</v>
      </c>
      <c r="Q29" s="3">
        <v>70403535</v>
      </c>
    </row>
    <row r="30" spans="1:17">
      <c r="A30" s="1" t="s">
        <v>46</v>
      </c>
      <c r="C30" s="3">
        <v>0</v>
      </c>
      <c r="E30" s="3">
        <v>833195495</v>
      </c>
      <c r="G30" s="3">
        <v>0</v>
      </c>
      <c r="I30" s="3">
        <v>833195495</v>
      </c>
      <c r="K30" s="3">
        <v>0</v>
      </c>
      <c r="M30" s="3">
        <v>829648946</v>
      </c>
      <c r="O30" s="3">
        <v>0</v>
      </c>
      <c r="Q30" s="3">
        <v>829648946</v>
      </c>
    </row>
    <row r="31" spans="1:17" ht="22.5" thickBot="1">
      <c r="C31" s="6">
        <f>SUM(C8:C30)</f>
        <v>4009040</v>
      </c>
      <c r="E31" s="6">
        <f>SUM(E8:E30)</f>
        <v>104509161</v>
      </c>
      <c r="G31" s="6">
        <f>SUM(G8:G30)</f>
        <v>3118597315</v>
      </c>
      <c r="I31" s="6">
        <f>SUM(I8:I30)</f>
        <v>3227115516</v>
      </c>
      <c r="K31" s="6">
        <f>SUM(K8:K30)</f>
        <v>130990187</v>
      </c>
      <c r="M31" s="6">
        <f>SUM(M8:M30)</f>
        <v>4378141170</v>
      </c>
      <c r="O31" s="6">
        <f>SUM(O8:O30)</f>
        <v>14137015316</v>
      </c>
      <c r="Q31" s="6">
        <f>SUM(Q8:Q30)</f>
        <v>18646146673</v>
      </c>
    </row>
    <row r="32" spans="1:17" ht="22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K10" sqref="K10"/>
    </sheetView>
  </sheetViews>
  <sheetFormatPr defaultRowHeight="21.75"/>
  <cols>
    <col min="1" max="1" width="12.57031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2.5">
      <c r="A3" s="12" t="s">
        <v>74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22.5">
      <c r="A6" s="14" t="s">
        <v>108</v>
      </c>
      <c r="B6" s="14" t="s">
        <v>108</v>
      </c>
      <c r="C6" s="14" t="s">
        <v>108</v>
      </c>
      <c r="E6" s="14" t="s">
        <v>76</v>
      </c>
      <c r="F6" s="14" t="s">
        <v>76</v>
      </c>
      <c r="G6" s="14" t="s">
        <v>76</v>
      </c>
      <c r="I6" s="14" t="s">
        <v>77</v>
      </c>
      <c r="J6" s="14" t="s">
        <v>77</v>
      </c>
      <c r="K6" s="14" t="s">
        <v>77</v>
      </c>
    </row>
    <row r="7" spans="1:11" ht="22.5">
      <c r="A7" s="15" t="s">
        <v>109</v>
      </c>
      <c r="C7" s="15" t="s">
        <v>60</v>
      </c>
      <c r="E7" s="15" t="s">
        <v>110</v>
      </c>
      <c r="G7" s="15" t="s">
        <v>111</v>
      </c>
      <c r="I7" s="15" t="s">
        <v>110</v>
      </c>
      <c r="K7" s="15" t="s">
        <v>111</v>
      </c>
    </row>
    <row r="8" spans="1:11">
      <c r="A8" s="1" t="s">
        <v>66</v>
      </c>
      <c r="C8" s="1" t="s">
        <v>67</v>
      </c>
      <c r="E8" s="3">
        <v>102362120</v>
      </c>
      <c r="G8" s="1">
        <v>100</v>
      </c>
      <c r="I8" s="3">
        <v>236811803</v>
      </c>
      <c r="K8" s="1">
        <v>100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0"/>
  <sheetViews>
    <sheetView rightToLeft="1" workbookViewId="0">
      <selection activeCell="T12" sqref="T12"/>
    </sheetView>
  </sheetViews>
  <sheetFormatPr defaultRowHeight="21.75"/>
  <cols>
    <col min="1" max="1" width="34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9" ht="22.5">
      <c r="A2" s="12" t="s">
        <v>0</v>
      </c>
      <c r="B2" s="12"/>
      <c r="C2" s="12"/>
      <c r="D2" s="12"/>
      <c r="E2" s="12"/>
      <c r="F2" s="5"/>
      <c r="G2" s="5"/>
      <c r="H2" s="5"/>
      <c r="I2" s="5"/>
    </row>
    <row r="3" spans="1:9" ht="22.5">
      <c r="A3" s="12" t="s">
        <v>74</v>
      </c>
      <c r="B3" s="12"/>
      <c r="C3" s="12"/>
      <c r="D3" s="12"/>
      <c r="E3" s="12"/>
    </row>
    <row r="4" spans="1:9" ht="22.5">
      <c r="A4" s="12" t="s">
        <v>2</v>
      </c>
      <c r="B4" s="12"/>
      <c r="C4" s="12"/>
      <c r="D4" s="12"/>
      <c r="E4" s="12"/>
    </row>
    <row r="5" spans="1:9" ht="22.5">
      <c r="E5" s="4" t="s">
        <v>118</v>
      </c>
    </row>
    <row r="6" spans="1:9" ht="22.5">
      <c r="A6" s="16" t="s">
        <v>112</v>
      </c>
      <c r="C6" s="14" t="s">
        <v>76</v>
      </c>
      <c r="E6" s="14" t="s">
        <v>119</v>
      </c>
    </row>
    <row r="7" spans="1:9" ht="22.5">
      <c r="A7" s="14" t="s">
        <v>112</v>
      </c>
      <c r="C7" s="15" t="s">
        <v>63</v>
      </c>
      <c r="E7" s="15" t="s">
        <v>63</v>
      </c>
    </row>
    <row r="8" spans="1:9">
      <c r="A8" s="1" t="s">
        <v>120</v>
      </c>
      <c r="C8" s="3">
        <v>575708356</v>
      </c>
      <c r="E8" s="3">
        <v>575708356</v>
      </c>
    </row>
    <row r="9" spans="1:9" ht="22.5" thickBot="1">
      <c r="A9" s="1" t="s">
        <v>83</v>
      </c>
      <c r="C9" s="6">
        <v>575708356</v>
      </c>
      <c r="E9" s="6">
        <v>575708356</v>
      </c>
    </row>
    <row r="10" spans="1:9" ht="22.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workbookViewId="0">
      <selection activeCell="W14" sqref="W14"/>
    </sheetView>
  </sheetViews>
  <sheetFormatPr defaultRowHeight="21.75"/>
  <cols>
    <col min="1" max="1" width="27.855468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1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3.855468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22.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6" spans="1:25" ht="22.5">
      <c r="A6" s="16" t="s">
        <v>3</v>
      </c>
      <c r="C6" s="14" t="s">
        <v>117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2.5">
      <c r="A7" s="16" t="s">
        <v>3</v>
      </c>
      <c r="C7" s="13" t="s">
        <v>7</v>
      </c>
      <c r="E7" s="13" t="s">
        <v>8</v>
      </c>
      <c r="G7" s="13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22.5">
      <c r="A8" s="14" t="s">
        <v>3</v>
      </c>
      <c r="C8" s="14" t="s">
        <v>7</v>
      </c>
      <c r="E8" s="14" t="s">
        <v>8</v>
      </c>
      <c r="G8" s="14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>
      <c r="A9" s="1" t="s">
        <v>15</v>
      </c>
      <c r="C9" s="3">
        <v>128821</v>
      </c>
      <c r="E9" s="3">
        <v>2229022842</v>
      </c>
      <c r="G9" s="3">
        <v>2227609967.7100501</v>
      </c>
      <c r="I9" s="3">
        <v>100000</v>
      </c>
      <c r="K9" s="3">
        <v>1657700000</v>
      </c>
      <c r="M9" s="3">
        <v>-100000</v>
      </c>
      <c r="O9" s="3">
        <v>1766321570</v>
      </c>
      <c r="Q9" s="3">
        <v>128821</v>
      </c>
      <c r="S9" s="3">
        <v>24294</v>
      </c>
      <c r="U9" s="3">
        <v>2184673034</v>
      </c>
      <c r="W9" s="3">
        <v>3126917233.2321</v>
      </c>
      <c r="Y9" s="7">
        <v>2.9709570559567568E-3</v>
      </c>
    </row>
    <row r="10" spans="1:25">
      <c r="A10" s="1" t="s">
        <v>16</v>
      </c>
      <c r="C10" s="3">
        <v>1998507</v>
      </c>
      <c r="E10" s="3">
        <v>189526735300</v>
      </c>
      <c r="G10" s="3">
        <v>197124469271.599</v>
      </c>
      <c r="I10" s="3">
        <v>24902763</v>
      </c>
      <c r="K10" s="3">
        <v>3056273971608</v>
      </c>
      <c r="M10" s="3">
        <v>-20477103</v>
      </c>
      <c r="O10" s="3">
        <v>2621701345604</v>
      </c>
      <c r="Q10" s="3">
        <v>6424167</v>
      </c>
      <c r="S10" s="3">
        <v>124686</v>
      </c>
      <c r="U10" s="3">
        <v>816612068663</v>
      </c>
      <c r="W10" s="3">
        <v>800168640218.75903</v>
      </c>
      <c r="Y10" s="7">
        <v>0.76025890367299964</v>
      </c>
    </row>
    <row r="11" spans="1:25">
      <c r="A11" s="1" t="s">
        <v>17</v>
      </c>
      <c r="C11" s="3">
        <v>1500000</v>
      </c>
      <c r="E11" s="3">
        <v>38783050218</v>
      </c>
      <c r="G11" s="3">
        <v>51666026730</v>
      </c>
      <c r="I11" s="3">
        <v>2590000</v>
      </c>
      <c r="K11" s="3">
        <v>84363225854</v>
      </c>
      <c r="M11" s="3">
        <v>-2657870</v>
      </c>
      <c r="O11" s="3">
        <v>91071514500</v>
      </c>
      <c r="Q11" s="3">
        <v>1432130</v>
      </c>
      <c r="S11" s="3">
        <v>30476</v>
      </c>
      <c r="U11" s="3">
        <v>45073319126</v>
      </c>
      <c r="W11" s="3">
        <v>43471447960.4188</v>
      </c>
      <c r="Y11" s="7">
        <v>4.1303237475578146E-2</v>
      </c>
    </row>
    <row r="12" spans="1:25" ht="22.5" thickBot="1">
      <c r="E12" s="6">
        <f>SUM(E9:E11)</f>
        <v>230538808360</v>
      </c>
      <c r="G12" s="6">
        <f>SUM(G9:G11)</f>
        <v>251018105969.30905</v>
      </c>
      <c r="K12" s="6">
        <f>SUM(K9:K11)</f>
        <v>3142294897462</v>
      </c>
      <c r="O12" s="6">
        <f>SUM(O9:O11)</f>
        <v>2714539181674</v>
      </c>
      <c r="U12" s="6">
        <f>SUM(U9:U11)</f>
        <v>863870060823</v>
      </c>
      <c r="W12" s="6">
        <f>SUM(W9:W11)</f>
        <v>846767005412.40991</v>
      </c>
      <c r="Y12" s="8">
        <f>SUM(Y9:Y11)</f>
        <v>0.80453309820453456</v>
      </c>
    </row>
    <row r="13" spans="1:25" ht="22.5" thickTop="1"/>
    <row r="14" spans="1:25">
      <c r="W14" s="3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1"/>
  <sheetViews>
    <sheetView rightToLeft="1" topLeftCell="J1" workbookViewId="0">
      <selection activeCell="AG24" sqref="AG24"/>
    </sheetView>
  </sheetViews>
  <sheetFormatPr defaultRowHeight="21.75"/>
  <cols>
    <col min="1" max="1" width="30.8554687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6.1406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8.28515625" style="1" bestFit="1" customWidth="1"/>
    <col min="30" max="30" width="1" style="1" customWidth="1"/>
    <col min="31" max="31" width="19" style="1" customWidth="1"/>
    <col min="32" max="32" width="1" style="1" customWidth="1"/>
    <col min="33" max="33" width="18.42578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22.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6" spans="1:37" ht="22.5">
      <c r="A6" s="14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O6" s="14" t="s">
        <v>117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22.5">
      <c r="A7" s="13" t="s">
        <v>20</v>
      </c>
      <c r="C7" s="13" t="s">
        <v>21</v>
      </c>
      <c r="E7" s="13" t="s">
        <v>22</v>
      </c>
      <c r="G7" s="13" t="s">
        <v>23</v>
      </c>
      <c r="I7" s="13" t="s">
        <v>24</v>
      </c>
      <c r="K7" s="13" t="s">
        <v>25</v>
      </c>
      <c r="M7" s="13" t="s">
        <v>18</v>
      </c>
      <c r="O7" s="13" t="s">
        <v>7</v>
      </c>
      <c r="Q7" s="13" t="s">
        <v>8</v>
      </c>
      <c r="S7" s="13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3" t="s">
        <v>7</v>
      </c>
      <c r="AE7" s="13" t="s">
        <v>26</v>
      </c>
      <c r="AG7" s="13" t="s">
        <v>8</v>
      </c>
      <c r="AI7" s="13" t="s">
        <v>9</v>
      </c>
      <c r="AK7" s="13" t="s">
        <v>13</v>
      </c>
    </row>
    <row r="8" spans="1:37" ht="22.5">
      <c r="A8" s="14" t="s">
        <v>20</v>
      </c>
      <c r="C8" s="14" t="s">
        <v>21</v>
      </c>
      <c r="E8" s="14" t="s">
        <v>22</v>
      </c>
      <c r="G8" s="14" t="s">
        <v>23</v>
      </c>
      <c r="I8" s="14" t="s">
        <v>24</v>
      </c>
      <c r="K8" s="14" t="s">
        <v>25</v>
      </c>
      <c r="M8" s="14" t="s">
        <v>18</v>
      </c>
      <c r="O8" s="14" t="s">
        <v>7</v>
      </c>
      <c r="Q8" s="14" t="s">
        <v>8</v>
      </c>
      <c r="S8" s="14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4" t="s">
        <v>7</v>
      </c>
      <c r="AE8" s="14" t="s">
        <v>26</v>
      </c>
      <c r="AG8" s="14" t="s">
        <v>8</v>
      </c>
      <c r="AI8" s="14" t="s">
        <v>9</v>
      </c>
      <c r="AK8" s="14" t="s">
        <v>13</v>
      </c>
    </row>
    <row r="9" spans="1:37">
      <c r="A9" s="1" t="s">
        <v>27</v>
      </c>
      <c r="C9" s="1" t="s">
        <v>28</v>
      </c>
      <c r="E9" s="1" t="s">
        <v>28</v>
      </c>
      <c r="G9" s="1" t="s">
        <v>29</v>
      </c>
      <c r="I9" s="1" t="s">
        <v>30</v>
      </c>
      <c r="K9" s="3">
        <v>0</v>
      </c>
      <c r="M9" s="3">
        <v>0</v>
      </c>
      <c r="O9" s="3">
        <v>10000</v>
      </c>
      <c r="Q9" s="3">
        <v>9457430000</v>
      </c>
      <c r="S9" s="3">
        <v>9860755765</v>
      </c>
      <c r="U9" s="3">
        <v>0</v>
      </c>
      <c r="W9" s="3">
        <v>0</v>
      </c>
      <c r="Y9" s="3">
        <v>10000</v>
      </c>
      <c r="AA9" s="3">
        <v>10000000000</v>
      </c>
      <c r="AC9" s="3">
        <v>0</v>
      </c>
      <c r="AE9" s="3">
        <v>0</v>
      </c>
      <c r="AG9" s="3">
        <v>0</v>
      </c>
      <c r="AI9" s="3">
        <v>0</v>
      </c>
      <c r="AK9" s="7">
        <v>0</v>
      </c>
    </row>
    <row r="10" spans="1:37">
      <c r="A10" s="1" t="s">
        <v>31</v>
      </c>
      <c r="C10" s="1" t="s">
        <v>28</v>
      </c>
      <c r="E10" s="1" t="s">
        <v>28</v>
      </c>
      <c r="G10" s="1" t="s">
        <v>32</v>
      </c>
      <c r="I10" s="1" t="s">
        <v>33</v>
      </c>
      <c r="K10" s="3">
        <v>0</v>
      </c>
      <c r="M10" s="3">
        <v>0</v>
      </c>
      <c r="O10" s="3">
        <v>4000</v>
      </c>
      <c r="Q10" s="3">
        <v>3050203508</v>
      </c>
      <c r="S10" s="3">
        <v>3202712348</v>
      </c>
      <c r="U10" s="3">
        <v>0</v>
      </c>
      <c r="W10" s="3">
        <v>0</v>
      </c>
      <c r="Y10" s="3">
        <v>0</v>
      </c>
      <c r="AA10" s="3">
        <v>0</v>
      </c>
      <c r="AC10" s="3">
        <v>4000</v>
      </c>
      <c r="AE10" s="3">
        <v>840140</v>
      </c>
      <c r="AG10" s="3">
        <v>3050203508</v>
      </c>
      <c r="AI10" s="3">
        <v>3358123594</v>
      </c>
      <c r="AK10" s="7">
        <v>3.19063161644887E-3</v>
      </c>
    </row>
    <row r="11" spans="1:37">
      <c r="A11" s="1" t="s">
        <v>34</v>
      </c>
      <c r="C11" s="1" t="s">
        <v>28</v>
      </c>
      <c r="E11" s="1" t="s">
        <v>28</v>
      </c>
      <c r="G11" s="1" t="s">
        <v>35</v>
      </c>
      <c r="I11" s="1" t="s">
        <v>36</v>
      </c>
      <c r="K11" s="3">
        <v>0</v>
      </c>
      <c r="M11" s="3">
        <v>0</v>
      </c>
      <c r="O11" s="3">
        <v>3500</v>
      </c>
      <c r="Q11" s="3">
        <v>3354059927</v>
      </c>
      <c r="S11" s="3">
        <v>3358200538</v>
      </c>
      <c r="U11" s="3">
        <v>0</v>
      </c>
      <c r="W11" s="3">
        <v>0</v>
      </c>
      <c r="Y11" s="3">
        <v>0</v>
      </c>
      <c r="AA11" s="3">
        <v>0</v>
      </c>
      <c r="AC11" s="3">
        <v>3500</v>
      </c>
      <c r="AE11" s="3">
        <v>979128</v>
      </c>
      <c r="AG11" s="3">
        <v>3354059927</v>
      </c>
      <c r="AI11" s="3">
        <v>3424463462</v>
      </c>
      <c r="AK11" s="7">
        <v>3.2536626736291451E-3</v>
      </c>
    </row>
    <row r="12" spans="1:37">
      <c r="A12" s="1" t="s">
        <v>37</v>
      </c>
      <c r="C12" s="1" t="s">
        <v>28</v>
      </c>
      <c r="E12" s="1" t="s">
        <v>28</v>
      </c>
      <c r="G12" s="1" t="s">
        <v>38</v>
      </c>
      <c r="I12" s="1" t="s">
        <v>39</v>
      </c>
      <c r="K12" s="3">
        <v>0</v>
      </c>
      <c r="M12" s="3">
        <v>0</v>
      </c>
      <c r="O12" s="3">
        <v>14000</v>
      </c>
      <c r="Q12" s="3">
        <v>11109017909</v>
      </c>
      <c r="S12" s="3">
        <v>11624600050</v>
      </c>
      <c r="U12" s="3">
        <v>0</v>
      </c>
      <c r="W12" s="3">
        <v>0</v>
      </c>
      <c r="Y12" s="3">
        <v>0</v>
      </c>
      <c r="AA12" s="3">
        <v>0</v>
      </c>
      <c r="AC12" s="3">
        <v>14000</v>
      </c>
      <c r="AE12" s="3">
        <v>861790</v>
      </c>
      <c r="AG12" s="3">
        <v>11109017909</v>
      </c>
      <c r="AI12" s="3">
        <v>12056312831</v>
      </c>
      <c r="AK12" s="7">
        <v>1.145498425523012E-2</v>
      </c>
    </row>
    <row r="13" spans="1:37">
      <c r="A13" s="1" t="s">
        <v>40</v>
      </c>
      <c r="C13" s="1" t="s">
        <v>28</v>
      </c>
      <c r="E13" s="1" t="s">
        <v>28</v>
      </c>
      <c r="G13" s="1" t="s">
        <v>41</v>
      </c>
      <c r="I13" s="1" t="s">
        <v>42</v>
      </c>
      <c r="K13" s="3">
        <v>0</v>
      </c>
      <c r="M13" s="3">
        <v>0</v>
      </c>
      <c r="O13" s="3">
        <v>37000</v>
      </c>
      <c r="Q13" s="3">
        <v>34562317438</v>
      </c>
      <c r="S13" s="3">
        <v>35385768704</v>
      </c>
      <c r="U13" s="3">
        <v>0</v>
      </c>
      <c r="W13" s="3">
        <v>0</v>
      </c>
      <c r="Y13" s="3">
        <v>37000</v>
      </c>
      <c r="AA13" s="3">
        <v>35595776339</v>
      </c>
      <c r="AC13" s="3">
        <v>0</v>
      </c>
      <c r="AE13" s="3">
        <v>0</v>
      </c>
      <c r="AG13" s="3">
        <v>0</v>
      </c>
      <c r="AI13" s="3">
        <v>0</v>
      </c>
      <c r="AK13" s="7">
        <v>0</v>
      </c>
    </row>
    <row r="14" spans="1:37">
      <c r="A14" s="1" t="s">
        <v>43</v>
      </c>
      <c r="C14" s="1" t="s">
        <v>28</v>
      </c>
      <c r="E14" s="1" t="s">
        <v>28</v>
      </c>
      <c r="G14" s="1" t="s">
        <v>44</v>
      </c>
      <c r="I14" s="1" t="s">
        <v>45</v>
      </c>
      <c r="K14" s="3">
        <v>0</v>
      </c>
      <c r="M14" s="3">
        <v>0</v>
      </c>
      <c r="O14" s="3">
        <v>21000</v>
      </c>
      <c r="Q14" s="3">
        <v>18445287000</v>
      </c>
      <c r="S14" s="3">
        <v>19349389514</v>
      </c>
      <c r="U14" s="3">
        <v>0</v>
      </c>
      <c r="W14" s="3">
        <v>0</v>
      </c>
      <c r="Y14" s="3">
        <v>0</v>
      </c>
      <c r="AA14" s="3">
        <v>0</v>
      </c>
      <c r="AC14" s="3">
        <v>21000</v>
      </c>
      <c r="AE14" s="3">
        <v>945039</v>
      </c>
      <c r="AG14" s="3">
        <v>18445287000</v>
      </c>
      <c r="AI14" s="3">
        <v>19831430781</v>
      </c>
      <c r="AK14" s="7">
        <v>1.8842305316674388E-2</v>
      </c>
    </row>
    <row r="15" spans="1:37">
      <c r="A15" s="1" t="s">
        <v>46</v>
      </c>
      <c r="C15" s="1" t="s">
        <v>28</v>
      </c>
      <c r="E15" s="1" t="s">
        <v>28</v>
      </c>
      <c r="G15" s="1" t="s">
        <v>47</v>
      </c>
      <c r="I15" s="1" t="s">
        <v>48</v>
      </c>
      <c r="K15" s="3">
        <v>0</v>
      </c>
      <c r="M15" s="3">
        <v>0</v>
      </c>
      <c r="O15" s="3">
        <v>40000</v>
      </c>
      <c r="Q15" s="3">
        <v>37866036328</v>
      </c>
      <c r="S15" s="3">
        <v>37862489779</v>
      </c>
      <c r="U15" s="3">
        <v>0</v>
      </c>
      <c r="W15" s="3">
        <v>0</v>
      </c>
      <c r="Y15" s="3">
        <v>0</v>
      </c>
      <c r="AA15" s="3">
        <v>0</v>
      </c>
      <c r="AC15" s="3">
        <v>40000</v>
      </c>
      <c r="AE15" s="3">
        <v>968094</v>
      </c>
      <c r="AG15" s="3">
        <v>37866036328</v>
      </c>
      <c r="AI15" s="3">
        <v>38695685274</v>
      </c>
      <c r="AK15" s="7">
        <v>3.6765673865004074E-2</v>
      </c>
    </row>
    <row r="16" spans="1:37">
      <c r="A16" s="1" t="s">
        <v>49</v>
      </c>
      <c r="C16" s="1" t="s">
        <v>28</v>
      </c>
      <c r="E16" s="1" t="s">
        <v>28</v>
      </c>
      <c r="G16" s="1" t="s">
        <v>50</v>
      </c>
      <c r="I16" s="1" t="s">
        <v>51</v>
      </c>
      <c r="K16" s="3">
        <v>0</v>
      </c>
      <c r="M16" s="3">
        <v>0</v>
      </c>
      <c r="O16" s="3">
        <v>18277</v>
      </c>
      <c r="Q16" s="3">
        <v>15888129041</v>
      </c>
      <c r="S16" s="3">
        <v>16180732054</v>
      </c>
      <c r="U16" s="3">
        <v>775</v>
      </c>
      <c r="W16" s="3">
        <v>689561365</v>
      </c>
      <c r="Y16" s="3">
        <v>0</v>
      </c>
      <c r="AA16" s="3">
        <v>0</v>
      </c>
      <c r="AC16" s="3">
        <v>19052</v>
      </c>
      <c r="AE16" s="3">
        <v>914710</v>
      </c>
      <c r="AG16" s="3">
        <v>16577690403</v>
      </c>
      <c r="AI16" s="3">
        <v>17414420305</v>
      </c>
      <c r="AK16" s="7">
        <v>1.6545847242352026E-2</v>
      </c>
    </row>
    <row r="17" spans="1:37">
      <c r="A17" s="1" t="s">
        <v>52</v>
      </c>
      <c r="C17" s="1" t="s">
        <v>28</v>
      </c>
      <c r="E17" s="1" t="s">
        <v>28</v>
      </c>
      <c r="G17" s="1" t="s">
        <v>53</v>
      </c>
      <c r="I17" s="1" t="s">
        <v>36</v>
      </c>
      <c r="K17" s="3">
        <v>0</v>
      </c>
      <c r="M17" s="3">
        <v>0</v>
      </c>
      <c r="O17" s="3">
        <v>50000</v>
      </c>
      <c r="Q17" s="3">
        <v>46908984374</v>
      </c>
      <c r="S17" s="3">
        <v>47971445468</v>
      </c>
      <c r="U17" s="3">
        <v>0</v>
      </c>
      <c r="W17" s="3">
        <v>0</v>
      </c>
      <c r="Y17" s="3">
        <v>50000</v>
      </c>
      <c r="AA17" s="3">
        <v>48283469088</v>
      </c>
      <c r="AC17" s="3">
        <v>0</v>
      </c>
      <c r="AE17" s="3">
        <v>0</v>
      </c>
      <c r="AG17" s="3">
        <v>0</v>
      </c>
      <c r="AI17" s="3">
        <v>0</v>
      </c>
      <c r="AK17" s="7">
        <v>0</v>
      </c>
    </row>
    <row r="18" spans="1:37">
      <c r="A18" s="1" t="s">
        <v>54</v>
      </c>
      <c r="C18" s="1" t="s">
        <v>28</v>
      </c>
      <c r="E18" s="1" t="s">
        <v>28</v>
      </c>
      <c r="G18" s="1" t="s">
        <v>55</v>
      </c>
      <c r="I18" s="1" t="s">
        <v>56</v>
      </c>
      <c r="K18" s="3">
        <v>16</v>
      </c>
      <c r="M18" s="3">
        <v>16</v>
      </c>
      <c r="O18" s="3">
        <v>1500</v>
      </c>
      <c r="Q18" s="3">
        <v>1198924500</v>
      </c>
      <c r="S18" s="3">
        <v>1317927809</v>
      </c>
      <c r="U18" s="3">
        <v>0</v>
      </c>
      <c r="W18" s="3">
        <v>0</v>
      </c>
      <c r="Y18" s="3">
        <v>1500</v>
      </c>
      <c r="AA18" s="3">
        <v>1367008200</v>
      </c>
      <c r="AC18" s="3">
        <v>0</v>
      </c>
      <c r="AE18" s="3">
        <v>0</v>
      </c>
      <c r="AG18" s="3">
        <v>0</v>
      </c>
      <c r="AI18" s="3">
        <v>0</v>
      </c>
      <c r="AK18" s="7">
        <v>0</v>
      </c>
    </row>
    <row r="19" spans="1:37" ht="22.5" thickBot="1">
      <c r="Q19" s="6">
        <f>SUM(Q9:Q18)</f>
        <v>181840390025</v>
      </c>
      <c r="S19" s="6">
        <f>SUM(S9:S18)</f>
        <v>186114022029</v>
      </c>
      <c r="W19" s="6">
        <f>SUM(W9:W18)</f>
        <v>689561365</v>
      </c>
      <c r="AA19" s="6">
        <f>SUM(AA9:AA18)</f>
        <v>95246253627</v>
      </c>
      <c r="AG19" s="6">
        <f>SUM(AG9:AG18)</f>
        <v>90402295075</v>
      </c>
      <c r="AI19" s="6">
        <f>SUM(AI9:AI18)</f>
        <v>94780436247</v>
      </c>
      <c r="AK19" s="8">
        <f>SUM(AK9:AK18)</f>
        <v>9.0053104969338632E-2</v>
      </c>
    </row>
    <row r="20" spans="1:37" ht="22.5" thickTop="1"/>
    <row r="21" spans="1:37">
      <c r="AI21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Q12" sqref="Q12"/>
    </sheetView>
  </sheetViews>
  <sheetFormatPr defaultRowHeight="21.75"/>
  <cols>
    <col min="1" max="1" width="19.855468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2.5">
      <c r="A6" s="16" t="s">
        <v>58</v>
      </c>
      <c r="C6" s="14" t="s">
        <v>59</v>
      </c>
      <c r="D6" s="14" t="s">
        <v>59</v>
      </c>
      <c r="E6" s="14" t="s">
        <v>59</v>
      </c>
      <c r="F6" s="14" t="s">
        <v>59</v>
      </c>
      <c r="G6" s="14" t="s">
        <v>59</v>
      </c>
      <c r="H6" s="14" t="s">
        <v>59</v>
      </c>
      <c r="I6" s="14" t="s">
        <v>59</v>
      </c>
      <c r="K6" s="14" t="s">
        <v>117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22.5">
      <c r="A7" s="14" t="s">
        <v>58</v>
      </c>
      <c r="C7" s="15" t="s">
        <v>60</v>
      </c>
      <c r="E7" s="15" t="s">
        <v>61</v>
      </c>
      <c r="G7" s="15" t="s">
        <v>62</v>
      </c>
      <c r="I7" s="15" t="s">
        <v>25</v>
      </c>
      <c r="K7" s="15" t="s">
        <v>63</v>
      </c>
      <c r="M7" s="15" t="s">
        <v>64</v>
      </c>
      <c r="O7" s="15" t="s">
        <v>65</v>
      </c>
      <c r="Q7" s="15" t="s">
        <v>63</v>
      </c>
      <c r="S7" s="15" t="s">
        <v>57</v>
      </c>
    </row>
    <row r="8" spans="1:19" ht="22.5">
      <c r="A8" s="2" t="s">
        <v>66</v>
      </c>
      <c r="C8" s="1" t="s">
        <v>67</v>
      </c>
      <c r="E8" s="1" t="s">
        <v>68</v>
      </c>
      <c r="G8" s="1" t="s">
        <v>69</v>
      </c>
      <c r="I8" s="1">
        <v>0</v>
      </c>
      <c r="K8" s="3">
        <v>30763024398</v>
      </c>
      <c r="M8" s="3">
        <v>2963203166235</v>
      </c>
      <c r="O8" s="3">
        <v>2883030262400</v>
      </c>
      <c r="Q8" s="3">
        <v>110935928233</v>
      </c>
      <c r="S8" s="7">
        <v>0.10540281502822871</v>
      </c>
    </row>
    <row r="9" spans="1:19">
      <c r="A9" s="1" t="s">
        <v>70</v>
      </c>
      <c r="C9" s="1" t="s">
        <v>71</v>
      </c>
      <c r="E9" s="1" t="s">
        <v>72</v>
      </c>
      <c r="G9" s="1" t="s">
        <v>73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7">
        <v>4.7506167166533267E-7</v>
      </c>
    </row>
    <row r="10" spans="1:19" ht="22.5" thickBot="1">
      <c r="K10" s="6">
        <f>SUM(K8:K9)</f>
        <v>30763524398</v>
      </c>
      <c r="M10" s="6">
        <f>SUM(M8:M9)</f>
        <v>2963203166235</v>
      </c>
      <c r="O10" s="6">
        <f>SUM(O8:O9)</f>
        <v>2883030262400</v>
      </c>
      <c r="Q10" s="6">
        <f>SUM(Q8:Q9)</f>
        <v>110936428233</v>
      </c>
      <c r="S10" s="8">
        <f>SUM(S8:S9)</f>
        <v>0.10540329008990038</v>
      </c>
    </row>
    <row r="11" spans="1:19" ht="22.5" thickTop="1"/>
    <row r="13" spans="1:19">
      <c r="S13" s="3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workbookViewId="0">
      <selection activeCell="E24" sqref="E24"/>
    </sheetView>
  </sheetViews>
  <sheetFormatPr defaultRowHeight="21.75"/>
  <cols>
    <col min="1" max="1" width="24.855468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2.5">
      <c r="A2" s="12" t="s">
        <v>0</v>
      </c>
      <c r="B2" s="12"/>
      <c r="C2" s="12"/>
      <c r="D2" s="12"/>
      <c r="E2" s="12"/>
      <c r="F2" s="12"/>
      <c r="G2" s="12"/>
      <c r="H2" s="5"/>
      <c r="I2" s="5"/>
    </row>
    <row r="3" spans="1:9" ht="22.5">
      <c r="A3" s="12" t="s">
        <v>74</v>
      </c>
      <c r="B3" s="12"/>
      <c r="C3" s="12"/>
      <c r="D3" s="12"/>
      <c r="E3" s="12"/>
      <c r="F3" s="12"/>
      <c r="G3" s="12"/>
    </row>
    <row r="4" spans="1:9" ht="22.5">
      <c r="A4" s="12" t="s">
        <v>2</v>
      </c>
      <c r="B4" s="12"/>
      <c r="C4" s="12"/>
      <c r="D4" s="12"/>
      <c r="E4" s="12"/>
      <c r="F4" s="12"/>
      <c r="G4" s="12"/>
    </row>
    <row r="6" spans="1:9" ht="22.5">
      <c r="A6" s="14" t="s">
        <v>78</v>
      </c>
      <c r="C6" s="14" t="s">
        <v>63</v>
      </c>
      <c r="E6" s="14" t="s">
        <v>105</v>
      </c>
      <c r="G6" s="14" t="s">
        <v>13</v>
      </c>
    </row>
    <row r="7" spans="1:9">
      <c r="A7" s="1" t="s">
        <v>114</v>
      </c>
      <c r="C7" s="3">
        <v>167993183657</v>
      </c>
      <c r="E7" s="7">
        <v>0.97728200680452049</v>
      </c>
      <c r="G7" s="7">
        <v>0.15961424531295132</v>
      </c>
    </row>
    <row r="8" spans="1:9">
      <c r="A8" s="1" t="s">
        <v>115</v>
      </c>
      <c r="C8" s="3">
        <v>3227115516</v>
      </c>
      <c r="E8" s="7">
        <v>1.8773392223494969E-2</v>
      </c>
      <c r="G8" s="7">
        <v>3.0661577833761854E-3</v>
      </c>
    </row>
    <row r="9" spans="1:9">
      <c r="A9" s="1" t="s">
        <v>116</v>
      </c>
      <c r="C9" s="3">
        <v>102362120</v>
      </c>
      <c r="E9" s="7">
        <v>5.9548045865131616E-4</v>
      </c>
      <c r="G9" s="7">
        <v>9.7256639684814767E-5</v>
      </c>
    </row>
    <row r="10" spans="1:9">
      <c r="A10" s="1" t="s">
        <v>113</v>
      </c>
      <c r="C10" s="3">
        <f>'سایر درآمدها '!C8</f>
        <v>575708356</v>
      </c>
      <c r="E10" s="7">
        <v>3.3491205133332055E-3</v>
      </c>
      <c r="G10" s="7">
        <v>5.4699394798612088E-4</v>
      </c>
    </row>
    <row r="11" spans="1:9" ht="22.5" thickBot="1">
      <c r="C11" s="6">
        <f>SUM(C7:C10)</f>
        <v>171898369649</v>
      </c>
      <c r="E11" s="11">
        <f>SUM(E7:E10)</f>
        <v>1</v>
      </c>
      <c r="G11" s="10">
        <f>SUM(G7:G10)</f>
        <v>0.16332465368399846</v>
      </c>
    </row>
    <row r="12" spans="1:9" ht="22.5" thickTop="1"/>
    <row r="13" spans="1:9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M13" sqref="M13"/>
    </sheetView>
  </sheetViews>
  <sheetFormatPr defaultRowHeight="21.75"/>
  <cols>
    <col min="1" max="1" width="30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>
      <c r="A3" s="12" t="s">
        <v>74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2.5">
      <c r="A6" s="14" t="s">
        <v>75</v>
      </c>
      <c r="B6" s="14" t="s">
        <v>75</v>
      </c>
      <c r="C6" s="14" t="s">
        <v>75</v>
      </c>
      <c r="D6" s="14" t="s">
        <v>75</v>
      </c>
      <c r="E6" s="14" t="s">
        <v>75</v>
      </c>
      <c r="F6" s="14" t="s">
        <v>75</v>
      </c>
      <c r="G6" s="14" t="s">
        <v>75</v>
      </c>
      <c r="I6" s="14" t="s">
        <v>76</v>
      </c>
      <c r="J6" s="14" t="s">
        <v>76</v>
      </c>
      <c r="K6" s="14" t="s">
        <v>76</v>
      </c>
      <c r="L6" s="14" t="s">
        <v>76</v>
      </c>
      <c r="M6" s="14" t="s">
        <v>76</v>
      </c>
      <c r="O6" s="14" t="s">
        <v>77</v>
      </c>
      <c r="P6" s="14" t="s">
        <v>77</v>
      </c>
      <c r="Q6" s="14" t="s">
        <v>77</v>
      </c>
      <c r="R6" s="14" t="s">
        <v>77</v>
      </c>
      <c r="S6" s="14" t="s">
        <v>77</v>
      </c>
    </row>
    <row r="7" spans="1:19" ht="22.5">
      <c r="A7" s="15" t="s">
        <v>78</v>
      </c>
      <c r="C7" s="15" t="s">
        <v>79</v>
      </c>
      <c r="E7" s="15" t="s">
        <v>24</v>
      </c>
      <c r="G7" s="15" t="s">
        <v>25</v>
      </c>
      <c r="I7" s="15" t="s">
        <v>80</v>
      </c>
      <c r="K7" s="15" t="s">
        <v>81</v>
      </c>
      <c r="M7" s="15" t="s">
        <v>82</v>
      </c>
      <c r="O7" s="15" t="s">
        <v>80</v>
      </c>
      <c r="Q7" s="15" t="s">
        <v>81</v>
      </c>
      <c r="S7" s="15" t="s">
        <v>82</v>
      </c>
    </row>
    <row r="8" spans="1:19">
      <c r="A8" s="1" t="s">
        <v>54</v>
      </c>
      <c r="C8" s="1" t="s">
        <v>83</v>
      </c>
      <c r="E8" s="1" t="s">
        <v>56</v>
      </c>
      <c r="G8" s="3">
        <v>16</v>
      </c>
      <c r="I8" s="3">
        <v>4009040</v>
      </c>
      <c r="K8" s="1" t="s">
        <v>83</v>
      </c>
      <c r="M8" s="3">
        <v>4009040</v>
      </c>
      <c r="O8" s="3">
        <v>130990187</v>
      </c>
      <c r="Q8" s="1" t="s">
        <v>83</v>
      </c>
      <c r="S8" s="3">
        <v>130990187</v>
      </c>
    </row>
    <row r="9" spans="1:19">
      <c r="A9" s="1" t="s">
        <v>66</v>
      </c>
      <c r="C9" s="3">
        <v>30</v>
      </c>
      <c r="E9" s="1" t="s">
        <v>83</v>
      </c>
      <c r="G9" s="1">
        <v>0</v>
      </c>
      <c r="I9" s="3">
        <v>102362120</v>
      </c>
      <c r="K9" s="3">
        <v>0</v>
      </c>
      <c r="M9" s="3">
        <v>102362120</v>
      </c>
      <c r="O9" s="3">
        <v>236811803</v>
      </c>
      <c r="Q9" s="3">
        <v>0</v>
      </c>
      <c r="S9" s="3">
        <v>236811803</v>
      </c>
    </row>
    <row r="10" spans="1:19" ht="22.5" thickBot="1">
      <c r="I10" s="6">
        <f>SUM(I8:I9)</f>
        <v>106371160</v>
      </c>
      <c r="K10" s="6">
        <f>SUM(K8:K9)</f>
        <v>0</v>
      </c>
      <c r="M10" s="6">
        <f>SUM(M8:M9)</f>
        <v>106371160</v>
      </c>
      <c r="O10" s="6">
        <f>SUM(O8:O9)</f>
        <v>367801990</v>
      </c>
      <c r="Q10" s="6">
        <f>SUM(Q8:Q9)</f>
        <v>0</v>
      </c>
      <c r="S10" s="6">
        <f>SUM(S8:S9)</f>
        <v>367801990</v>
      </c>
    </row>
    <row r="11" spans="1:19" ht="22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23"/>
  <sheetViews>
    <sheetView rightToLeft="1" workbookViewId="0">
      <selection activeCell="Q11" sqref="Q11:Q16"/>
    </sheetView>
  </sheetViews>
  <sheetFormatPr defaultRowHeight="21.75"/>
  <cols>
    <col min="1" max="1" width="30.855468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20" ht="22.5">
      <c r="A3" s="12" t="s">
        <v>74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20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20" ht="22.5">
      <c r="A6" s="16" t="s">
        <v>3</v>
      </c>
      <c r="C6" s="14" t="s">
        <v>76</v>
      </c>
      <c r="D6" s="14" t="s">
        <v>76</v>
      </c>
      <c r="E6" s="14" t="s">
        <v>76</v>
      </c>
      <c r="F6" s="14" t="s">
        <v>76</v>
      </c>
      <c r="G6" s="14" t="s">
        <v>76</v>
      </c>
      <c r="H6" s="14" t="s">
        <v>76</v>
      </c>
      <c r="I6" s="14" t="s">
        <v>76</v>
      </c>
      <c r="K6" s="14" t="s">
        <v>77</v>
      </c>
      <c r="L6" s="14" t="s">
        <v>77</v>
      </c>
      <c r="M6" s="14" t="s">
        <v>77</v>
      </c>
      <c r="N6" s="14" t="s">
        <v>77</v>
      </c>
      <c r="O6" s="14" t="s">
        <v>77</v>
      </c>
      <c r="P6" s="14" t="s">
        <v>77</v>
      </c>
      <c r="Q6" s="14" t="s">
        <v>77</v>
      </c>
    </row>
    <row r="7" spans="1:20" ht="22.5">
      <c r="A7" s="14" t="s">
        <v>3</v>
      </c>
      <c r="C7" s="15" t="s">
        <v>7</v>
      </c>
      <c r="E7" s="15" t="s">
        <v>84</v>
      </c>
      <c r="G7" s="15" t="s">
        <v>85</v>
      </c>
      <c r="I7" s="15" t="s">
        <v>86</v>
      </c>
      <c r="K7" s="15" t="s">
        <v>7</v>
      </c>
      <c r="M7" s="15" t="s">
        <v>84</v>
      </c>
      <c r="O7" s="15" t="s">
        <v>85</v>
      </c>
      <c r="Q7" s="15" t="s">
        <v>86</v>
      </c>
    </row>
    <row r="8" spans="1:20">
      <c r="A8" s="1" t="s">
        <v>15</v>
      </c>
      <c r="C8" s="3">
        <v>128821</v>
      </c>
      <c r="E8" s="3">
        <v>3126917233</v>
      </c>
      <c r="G8" s="3">
        <v>2183260159</v>
      </c>
      <c r="I8" s="3">
        <v>943657074</v>
      </c>
      <c r="K8" s="3">
        <v>128821</v>
      </c>
      <c r="M8" s="3">
        <v>3126917233</v>
      </c>
      <c r="O8" s="3">
        <v>2184673034</v>
      </c>
      <c r="Q8" s="3">
        <v>942244199</v>
      </c>
      <c r="S8" s="3"/>
      <c r="T8" s="3"/>
    </row>
    <row r="9" spans="1:20">
      <c r="A9" s="1" t="s">
        <v>16</v>
      </c>
      <c r="C9" s="3">
        <v>6424167</v>
      </c>
      <c r="E9" s="3">
        <v>800168640218</v>
      </c>
      <c r="G9" s="3">
        <v>824209802633</v>
      </c>
      <c r="I9" s="3">
        <v>-24041162415</v>
      </c>
      <c r="K9" s="3">
        <v>6424167</v>
      </c>
      <c r="M9" s="3">
        <v>800168640218</v>
      </c>
      <c r="O9" s="3">
        <v>816612068662</v>
      </c>
      <c r="Q9" s="3">
        <v>-16443428444</v>
      </c>
      <c r="S9" s="3"/>
      <c r="T9" s="3"/>
    </row>
    <row r="10" spans="1:20">
      <c r="A10" s="1" t="s">
        <v>17</v>
      </c>
      <c r="C10" s="3">
        <v>1432130</v>
      </c>
      <c r="E10" s="3">
        <v>43471447960</v>
      </c>
      <c r="G10" s="3">
        <v>57956293523</v>
      </c>
      <c r="I10" s="3">
        <v>-14484845563</v>
      </c>
      <c r="K10" s="3">
        <v>1432130</v>
      </c>
      <c r="M10" s="3">
        <v>43471447960</v>
      </c>
      <c r="O10" s="3">
        <v>45073319302</v>
      </c>
      <c r="Q10" s="3">
        <v>-1601871342</v>
      </c>
      <c r="S10" s="3"/>
      <c r="T10" s="3"/>
    </row>
    <row r="11" spans="1:20">
      <c r="A11" s="1" t="s">
        <v>34</v>
      </c>
      <c r="C11" s="3">
        <v>3500</v>
      </c>
      <c r="E11" s="3">
        <v>3424463462</v>
      </c>
      <c r="G11" s="3">
        <v>3358200538</v>
      </c>
      <c r="I11" s="3">
        <v>66262924</v>
      </c>
      <c r="K11" s="3">
        <v>3500</v>
      </c>
      <c r="M11" s="3">
        <v>3424463462</v>
      </c>
      <c r="O11" s="3">
        <v>3354059927</v>
      </c>
      <c r="Q11" s="3">
        <v>70403535</v>
      </c>
      <c r="S11" s="3"/>
      <c r="T11" s="3"/>
    </row>
    <row r="12" spans="1:20">
      <c r="A12" s="1" t="s">
        <v>37</v>
      </c>
      <c r="C12" s="3">
        <v>14000</v>
      </c>
      <c r="E12" s="3">
        <v>12056312831</v>
      </c>
      <c r="G12" s="3">
        <v>11624600050</v>
      </c>
      <c r="I12" s="3">
        <v>431712781</v>
      </c>
      <c r="K12" s="3">
        <v>14000</v>
      </c>
      <c r="M12" s="3">
        <v>12056312831</v>
      </c>
      <c r="O12" s="3">
        <v>11109017909</v>
      </c>
      <c r="Q12" s="3">
        <v>947294922</v>
      </c>
      <c r="S12" s="3"/>
      <c r="T12" s="3"/>
    </row>
    <row r="13" spans="1:20">
      <c r="A13" s="1" t="s">
        <v>31</v>
      </c>
      <c r="C13" s="3">
        <v>4000</v>
      </c>
      <c r="E13" s="3">
        <v>3358123594</v>
      </c>
      <c r="G13" s="3">
        <v>3202712348</v>
      </c>
      <c r="I13" s="3">
        <v>155411246</v>
      </c>
      <c r="K13" s="3">
        <v>4000</v>
      </c>
      <c r="M13" s="3">
        <v>3358123594</v>
      </c>
      <c r="O13" s="3">
        <v>3050203508</v>
      </c>
      <c r="Q13" s="3">
        <v>307920086</v>
      </c>
      <c r="S13" s="3"/>
      <c r="T13" s="3"/>
    </row>
    <row r="14" spans="1:20">
      <c r="A14" s="1" t="s">
        <v>49</v>
      </c>
      <c r="C14" s="3">
        <v>19052</v>
      </c>
      <c r="E14" s="3">
        <v>17414420305</v>
      </c>
      <c r="G14" s="3">
        <v>16870293416</v>
      </c>
      <c r="I14" s="3">
        <v>544126889</v>
      </c>
      <c r="K14" s="3">
        <v>19052</v>
      </c>
      <c r="M14" s="3">
        <v>17414420305</v>
      </c>
      <c r="O14" s="3">
        <v>16577690405</v>
      </c>
      <c r="Q14" s="3">
        <v>836729900</v>
      </c>
      <c r="S14" s="3"/>
      <c r="T14" s="3"/>
    </row>
    <row r="15" spans="1:20">
      <c r="A15" s="1" t="s">
        <v>46</v>
      </c>
      <c r="C15" s="3">
        <v>40000</v>
      </c>
      <c r="E15" s="3">
        <v>38695685274</v>
      </c>
      <c r="G15" s="3">
        <v>37862489779</v>
      </c>
      <c r="I15" s="3">
        <v>833195495</v>
      </c>
      <c r="K15" s="3">
        <v>40000</v>
      </c>
      <c r="M15" s="3">
        <v>38695685274</v>
      </c>
      <c r="O15" s="3">
        <v>37866036328</v>
      </c>
      <c r="Q15" s="3">
        <v>829648946</v>
      </c>
      <c r="S15" s="3"/>
      <c r="T15" s="3"/>
    </row>
    <row r="16" spans="1:20">
      <c r="A16" s="1" t="s">
        <v>43</v>
      </c>
      <c r="C16" s="3">
        <v>21000</v>
      </c>
      <c r="E16" s="3">
        <v>19831430781</v>
      </c>
      <c r="G16" s="3">
        <v>19349389514</v>
      </c>
      <c r="I16" s="3">
        <v>482041267</v>
      </c>
      <c r="K16" s="3">
        <v>21000</v>
      </c>
      <c r="M16" s="3">
        <v>19831430781</v>
      </c>
      <c r="O16" s="3">
        <v>18445287000</v>
      </c>
      <c r="Q16" s="3">
        <v>1386143781</v>
      </c>
      <c r="S16" s="3"/>
      <c r="T16" s="3"/>
    </row>
    <row r="17" spans="1:20">
      <c r="A17" s="1" t="s">
        <v>52</v>
      </c>
      <c r="C17" s="3">
        <v>0</v>
      </c>
      <c r="E17" s="3">
        <v>0</v>
      </c>
      <c r="G17" s="3">
        <v>1062461100</v>
      </c>
      <c r="I17" s="3">
        <v>-1062461100</v>
      </c>
      <c r="K17" s="3">
        <v>0</v>
      </c>
      <c r="M17" s="3">
        <v>0</v>
      </c>
      <c r="O17" s="3">
        <v>0</v>
      </c>
      <c r="Q17" s="3">
        <v>0</v>
      </c>
      <c r="S17" s="3"/>
      <c r="T17" s="3"/>
    </row>
    <row r="18" spans="1:20">
      <c r="A18" s="1" t="s">
        <v>27</v>
      </c>
      <c r="C18" s="3">
        <v>0</v>
      </c>
      <c r="E18" s="3">
        <v>0</v>
      </c>
      <c r="G18" s="3">
        <v>403325765</v>
      </c>
      <c r="I18" s="3">
        <v>-403325765</v>
      </c>
      <c r="K18" s="3">
        <v>0</v>
      </c>
      <c r="M18" s="3">
        <v>0</v>
      </c>
      <c r="O18" s="3">
        <v>0</v>
      </c>
      <c r="Q18" s="3">
        <v>0</v>
      </c>
      <c r="S18" s="3"/>
      <c r="T18" s="3"/>
    </row>
    <row r="19" spans="1:20">
      <c r="A19" s="1" t="s">
        <v>54</v>
      </c>
      <c r="C19" s="3">
        <v>0</v>
      </c>
      <c r="E19" s="3">
        <v>0</v>
      </c>
      <c r="G19" s="3">
        <v>119003309</v>
      </c>
      <c r="I19" s="3">
        <v>-119003309</v>
      </c>
      <c r="K19" s="3">
        <v>0</v>
      </c>
      <c r="M19" s="3">
        <v>0</v>
      </c>
      <c r="O19" s="3">
        <v>0</v>
      </c>
      <c r="Q19" s="3">
        <v>0</v>
      </c>
      <c r="S19" s="3"/>
      <c r="T19" s="3"/>
    </row>
    <row r="20" spans="1:20">
      <c r="A20" s="1" t="s">
        <v>40</v>
      </c>
      <c r="C20" s="3">
        <v>0</v>
      </c>
      <c r="E20" s="3">
        <v>0</v>
      </c>
      <c r="G20" s="3">
        <v>823451267</v>
      </c>
      <c r="I20" s="3">
        <v>-823451267</v>
      </c>
      <c r="K20" s="3">
        <v>0</v>
      </c>
      <c r="M20" s="3">
        <v>0</v>
      </c>
      <c r="O20" s="3">
        <v>0</v>
      </c>
      <c r="Q20" s="3">
        <v>0</v>
      </c>
      <c r="S20" s="3"/>
      <c r="T20" s="3"/>
    </row>
    <row r="21" spans="1:20" ht="22.5" thickBot="1">
      <c r="E21" s="6">
        <f>SUM(E8:E20)</f>
        <v>941547441658</v>
      </c>
      <c r="G21" s="6">
        <f>SUM(G8:G20)</f>
        <v>979025283401</v>
      </c>
      <c r="I21" s="6">
        <f>SUM(I8:I20)</f>
        <v>-37477841743</v>
      </c>
      <c r="M21" s="6">
        <f>SUM(M8:M20)</f>
        <v>941547441658</v>
      </c>
      <c r="O21" s="6">
        <f>SUM(O8:O20)</f>
        <v>954272356075</v>
      </c>
      <c r="Q21" s="6">
        <f>SUM(Q8:Q20)</f>
        <v>-12724914417</v>
      </c>
    </row>
    <row r="22" spans="1:20" ht="22.5" thickTop="1"/>
    <row r="23" spans="1:20">
      <c r="I23" s="3"/>
      <c r="Q2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6"/>
  <sheetViews>
    <sheetView rightToLeft="1" topLeftCell="A8" workbookViewId="0">
      <selection activeCell="Q12" sqref="Q12:Q32"/>
    </sheetView>
  </sheetViews>
  <sheetFormatPr defaultRowHeight="21.75"/>
  <cols>
    <col min="1" max="1" width="30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2.5">
      <c r="A3" s="12" t="s">
        <v>74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2.5">
      <c r="A6" s="16" t="s">
        <v>3</v>
      </c>
      <c r="C6" s="14" t="s">
        <v>76</v>
      </c>
      <c r="D6" s="14" t="s">
        <v>76</v>
      </c>
      <c r="E6" s="14" t="s">
        <v>76</v>
      </c>
      <c r="F6" s="14" t="s">
        <v>76</v>
      </c>
      <c r="G6" s="14" t="s">
        <v>76</v>
      </c>
      <c r="H6" s="14" t="s">
        <v>76</v>
      </c>
      <c r="I6" s="14" t="s">
        <v>76</v>
      </c>
      <c r="K6" s="14" t="s">
        <v>77</v>
      </c>
      <c r="L6" s="14" t="s">
        <v>77</v>
      </c>
      <c r="M6" s="14" t="s">
        <v>77</v>
      </c>
      <c r="N6" s="14" t="s">
        <v>77</v>
      </c>
      <c r="O6" s="14" t="s">
        <v>77</v>
      </c>
      <c r="P6" s="14" t="s">
        <v>77</v>
      </c>
      <c r="Q6" s="14" t="s">
        <v>77</v>
      </c>
    </row>
    <row r="7" spans="1:17" ht="22.5">
      <c r="A7" s="14" t="s">
        <v>3</v>
      </c>
      <c r="C7" s="15" t="s">
        <v>7</v>
      </c>
      <c r="E7" s="15" t="s">
        <v>84</v>
      </c>
      <c r="G7" s="15" t="s">
        <v>85</v>
      </c>
      <c r="I7" s="15" t="s">
        <v>87</v>
      </c>
      <c r="K7" s="15" t="s">
        <v>7</v>
      </c>
      <c r="M7" s="15" t="s">
        <v>84</v>
      </c>
      <c r="O7" s="15" t="s">
        <v>85</v>
      </c>
      <c r="Q7" s="15" t="s">
        <v>87</v>
      </c>
    </row>
    <row r="8" spans="1:17">
      <c r="A8" s="1" t="s">
        <v>15</v>
      </c>
      <c r="C8" s="3">
        <v>100000</v>
      </c>
      <c r="E8" s="3">
        <v>1766321570</v>
      </c>
      <c r="G8" s="3">
        <v>1702049808</v>
      </c>
      <c r="I8" s="3">
        <v>64271762</v>
      </c>
      <c r="K8" s="3">
        <v>2991179</v>
      </c>
      <c r="M8" s="3">
        <v>48911050467</v>
      </c>
      <c r="O8" s="3">
        <v>44645257726</v>
      </c>
      <c r="Q8" s="3">
        <v>4265792741</v>
      </c>
    </row>
    <row r="9" spans="1:17">
      <c r="A9" s="1" t="s">
        <v>17</v>
      </c>
      <c r="C9" s="3">
        <v>2657870</v>
      </c>
      <c r="E9" s="3">
        <v>91071514500</v>
      </c>
      <c r="G9" s="3">
        <v>78072959060</v>
      </c>
      <c r="I9" s="3">
        <v>12998555440</v>
      </c>
      <c r="K9" s="3">
        <v>33131951</v>
      </c>
      <c r="M9" s="3">
        <v>715374398020</v>
      </c>
      <c r="O9" s="3">
        <v>670122796484</v>
      </c>
      <c r="Q9" s="3">
        <v>45251601536</v>
      </c>
    </row>
    <row r="10" spans="1:17">
      <c r="A10" s="1" t="s">
        <v>16</v>
      </c>
      <c r="C10" s="3">
        <v>20477103</v>
      </c>
      <c r="E10" s="3">
        <v>2621701345604</v>
      </c>
      <c r="G10" s="3">
        <v>2429188638245</v>
      </c>
      <c r="I10" s="3">
        <v>192512707359</v>
      </c>
      <c r="K10" s="3">
        <v>41294947</v>
      </c>
      <c r="M10" s="3">
        <v>4360460799905</v>
      </c>
      <c r="O10" s="3">
        <v>4138498900630</v>
      </c>
      <c r="Q10" s="3">
        <v>221961899275</v>
      </c>
    </row>
    <row r="11" spans="1:17">
      <c r="A11" s="1" t="s">
        <v>88</v>
      </c>
      <c r="C11" s="3">
        <v>0</v>
      </c>
      <c r="E11" s="3">
        <v>0</v>
      </c>
      <c r="G11" s="3">
        <v>0</v>
      </c>
      <c r="I11" s="3">
        <v>0</v>
      </c>
      <c r="K11" s="3">
        <v>19934</v>
      </c>
      <c r="M11" s="3">
        <v>185132193</v>
      </c>
      <c r="O11" s="3">
        <v>186666946</v>
      </c>
      <c r="Q11" s="3">
        <v>-1534753</v>
      </c>
    </row>
    <row r="12" spans="1:17">
      <c r="A12" s="1" t="s">
        <v>52</v>
      </c>
      <c r="C12" s="3">
        <v>50000</v>
      </c>
      <c r="E12" s="3">
        <v>48283469088</v>
      </c>
      <c r="G12" s="3">
        <v>46908984374</v>
      </c>
      <c r="I12" s="3">
        <v>1374484714</v>
      </c>
      <c r="K12" s="3">
        <v>80802</v>
      </c>
      <c r="M12" s="3">
        <v>76638474361</v>
      </c>
      <c r="O12" s="3">
        <v>74681704973</v>
      </c>
      <c r="Q12" s="3">
        <v>1956769388</v>
      </c>
    </row>
    <row r="13" spans="1:17">
      <c r="A13" s="1" t="s">
        <v>40</v>
      </c>
      <c r="C13" s="3">
        <v>37000</v>
      </c>
      <c r="E13" s="3">
        <v>35595776339</v>
      </c>
      <c r="G13" s="3">
        <v>34562317438</v>
      </c>
      <c r="I13" s="3">
        <v>1033458901</v>
      </c>
      <c r="K13" s="3">
        <v>101000</v>
      </c>
      <c r="M13" s="3">
        <v>96567434200</v>
      </c>
      <c r="O13" s="3">
        <v>94310119654</v>
      </c>
      <c r="Q13" s="3">
        <v>2257314546</v>
      </c>
    </row>
    <row r="14" spans="1:17">
      <c r="A14" s="1" t="s">
        <v>54</v>
      </c>
      <c r="C14" s="3">
        <v>1500</v>
      </c>
      <c r="E14" s="3">
        <v>1367008200</v>
      </c>
      <c r="G14" s="3">
        <v>1198924500</v>
      </c>
      <c r="I14" s="3">
        <v>168083700</v>
      </c>
      <c r="K14" s="3">
        <v>4500</v>
      </c>
      <c r="M14" s="3">
        <v>3779437200</v>
      </c>
      <c r="O14" s="3">
        <v>3774940462</v>
      </c>
      <c r="Q14" s="3">
        <v>4496738</v>
      </c>
    </row>
    <row r="15" spans="1:17">
      <c r="A15" s="1" t="s">
        <v>27</v>
      </c>
      <c r="C15" s="3">
        <v>10000</v>
      </c>
      <c r="E15" s="3">
        <v>10000000000</v>
      </c>
      <c r="G15" s="3">
        <v>9457430000</v>
      </c>
      <c r="I15" s="3">
        <v>542570000</v>
      </c>
      <c r="K15" s="3">
        <v>43470</v>
      </c>
      <c r="M15" s="3">
        <v>41619802400</v>
      </c>
      <c r="O15" s="3">
        <v>40343398055</v>
      </c>
      <c r="Q15" s="3">
        <v>1276404345</v>
      </c>
    </row>
    <row r="16" spans="1:17">
      <c r="A16" s="1" t="s">
        <v>89</v>
      </c>
      <c r="C16" s="3">
        <v>0</v>
      </c>
      <c r="E16" s="3">
        <v>0</v>
      </c>
      <c r="G16" s="3">
        <v>0</v>
      </c>
      <c r="I16" s="3">
        <v>0</v>
      </c>
      <c r="K16" s="3">
        <v>2499</v>
      </c>
      <c r="M16" s="3">
        <v>2427650129</v>
      </c>
      <c r="O16" s="3">
        <v>2379192792</v>
      </c>
      <c r="Q16" s="3">
        <v>48457337</v>
      </c>
    </row>
    <row r="17" spans="1:17">
      <c r="A17" s="1" t="s">
        <v>90</v>
      </c>
      <c r="C17" s="3">
        <v>0</v>
      </c>
      <c r="E17" s="3">
        <v>0</v>
      </c>
      <c r="G17" s="3">
        <v>0</v>
      </c>
      <c r="I17" s="3">
        <v>0</v>
      </c>
      <c r="K17" s="3">
        <v>200</v>
      </c>
      <c r="M17" s="3">
        <v>199549300</v>
      </c>
      <c r="O17" s="3">
        <v>193331758</v>
      </c>
      <c r="Q17" s="3">
        <v>6217542</v>
      </c>
    </row>
    <row r="18" spans="1:17">
      <c r="A18" s="1" t="s">
        <v>91</v>
      </c>
      <c r="C18" s="3">
        <v>0</v>
      </c>
      <c r="E18" s="3">
        <v>0</v>
      </c>
      <c r="G18" s="3">
        <v>0</v>
      </c>
      <c r="I18" s="3">
        <v>0</v>
      </c>
      <c r="K18" s="3">
        <v>10088</v>
      </c>
      <c r="M18" s="3">
        <v>10088000000</v>
      </c>
      <c r="O18" s="3">
        <v>10009909702</v>
      </c>
      <c r="Q18" s="3">
        <v>78090298</v>
      </c>
    </row>
    <row r="19" spans="1:17">
      <c r="A19" s="1" t="s">
        <v>92</v>
      </c>
      <c r="C19" s="3">
        <v>0</v>
      </c>
      <c r="E19" s="3">
        <v>0</v>
      </c>
      <c r="G19" s="3">
        <v>0</v>
      </c>
      <c r="I19" s="3">
        <v>0</v>
      </c>
      <c r="K19" s="3">
        <v>4770</v>
      </c>
      <c r="M19" s="3">
        <v>4538940462</v>
      </c>
      <c r="O19" s="3">
        <v>4450445155</v>
      </c>
      <c r="Q19" s="3">
        <v>88495307</v>
      </c>
    </row>
    <row r="20" spans="1:17">
      <c r="A20" s="1" t="s">
        <v>93</v>
      </c>
      <c r="C20" s="3">
        <v>0</v>
      </c>
      <c r="E20" s="3">
        <v>0</v>
      </c>
      <c r="G20" s="3">
        <v>0</v>
      </c>
      <c r="I20" s="3">
        <v>0</v>
      </c>
      <c r="K20" s="3">
        <v>40000</v>
      </c>
      <c r="M20" s="3">
        <v>39083880000</v>
      </c>
      <c r="O20" s="3">
        <v>37070969898</v>
      </c>
      <c r="Q20" s="3">
        <v>2012910102</v>
      </c>
    </row>
    <row r="21" spans="1:17">
      <c r="A21" s="1" t="s">
        <v>94</v>
      </c>
      <c r="C21" s="3">
        <v>0</v>
      </c>
      <c r="E21" s="3">
        <v>0</v>
      </c>
      <c r="G21" s="3">
        <v>0</v>
      </c>
      <c r="I21" s="3">
        <v>0</v>
      </c>
      <c r="K21" s="3">
        <v>70000</v>
      </c>
      <c r="M21" s="3">
        <v>51710350798</v>
      </c>
      <c r="O21" s="3">
        <v>51680988784</v>
      </c>
      <c r="Q21" s="3">
        <v>29362014</v>
      </c>
    </row>
    <row r="22" spans="1:17">
      <c r="A22" s="1" t="s">
        <v>95</v>
      </c>
      <c r="C22" s="3">
        <v>0</v>
      </c>
      <c r="E22" s="3">
        <v>0</v>
      </c>
      <c r="G22" s="3">
        <v>0</v>
      </c>
      <c r="I22" s="3">
        <v>0</v>
      </c>
      <c r="K22" s="3">
        <v>15000</v>
      </c>
      <c r="M22" s="3">
        <v>13430256000</v>
      </c>
      <c r="O22" s="3">
        <v>13011314762</v>
      </c>
      <c r="Q22" s="3">
        <v>418941238</v>
      </c>
    </row>
    <row r="23" spans="1:17">
      <c r="A23" s="1" t="s">
        <v>43</v>
      </c>
      <c r="C23" s="3">
        <v>0</v>
      </c>
      <c r="E23" s="3">
        <v>0</v>
      </c>
      <c r="G23" s="3">
        <v>0</v>
      </c>
      <c r="I23" s="3">
        <v>0</v>
      </c>
      <c r="K23" s="3">
        <v>129282</v>
      </c>
      <c r="M23" s="3">
        <v>108624955441</v>
      </c>
      <c r="O23" s="3">
        <v>106560582401</v>
      </c>
      <c r="Q23" s="3">
        <v>2064373040</v>
      </c>
    </row>
    <row r="24" spans="1:17">
      <c r="A24" s="1" t="s">
        <v>96</v>
      </c>
      <c r="C24" s="3">
        <v>0</v>
      </c>
      <c r="E24" s="3">
        <v>0</v>
      </c>
      <c r="G24" s="3">
        <v>0</v>
      </c>
      <c r="I24" s="3">
        <v>0</v>
      </c>
      <c r="K24" s="3">
        <v>2395</v>
      </c>
      <c r="M24" s="3">
        <v>1864591163</v>
      </c>
      <c r="O24" s="3">
        <v>1864431114</v>
      </c>
      <c r="Q24" s="3">
        <v>160049</v>
      </c>
    </row>
    <row r="25" spans="1:17">
      <c r="A25" s="1" t="s">
        <v>97</v>
      </c>
      <c r="C25" s="3">
        <v>0</v>
      </c>
      <c r="E25" s="3">
        <v>0</v>
      </c>
      <c r="G25" s="3">
        <v>0</v>
      </c>
      <c r="I25" s="3">
        <v>0</v>
      </c>
      <c r="K25" s="3">
        <v>1912</v>
      </c>
      <c r="M25" s="3">
        <v>1883865218</v>
      </c>
      <c r="O25" s="3">
        <v>1850244452</v>
      </c>
      <c r="Q25" s="3">
        <v>33620766</v>
      </c>
    </row>
    <row r="26" spans="1:17">
      <c r="A26" s="1" t="s">
        <v>98</v>
      </c>
      <c r="C26" s="3">
        <v>0</v>
      </c>
      <c r="E26" s="3">
        <v>0</v>
      </c>
      <c r="G26" s="3">
        <v>0</v>
      </c>
      <c r="I26" s="3">
        <v>0</v>
      </c>
      <c r="K26" s="3">
        <v>72866</v>
      </c>
      <c r="M26" s="3">
        <v>72866000000</v>
      </c>
      <c r="O26" s="3">
        <v>70116587981</v>
      </c>
      <c r="Q26" s="3">
        <v>2749412019</v>
      </c>
    </row>
    <row r="27" spans="1:17">
      <c r="A27" s="1" t="s">
        <v>99</v>
      </c>
      <c r="C27" s="3">
        <v>0</v>
      </c>
      <c r="E27" s="3">
        <v>0</v>
      </c>
      <c r="G27" s="3">
        <v>0</v>
      </c>
      <c r="I27" s="3">
        <v>0</v>
      </c>
      <c r="K27" s="3">
        <v>13000</v>
      </c>
      <c r="M27" s="3">
        <v>11892271654</v>
      </c>
      <c r="O27" s="3">
        <v>11504834961</v>
      </c>
      <c r="Q27" s="3">
        <v>387436693</v>
      </c>
    </row>
    <row r="28" spans="1:17">
      <c r="A28" s="1" t="s">
        <v>31</v>
      </c>
      <c r="C28" s="3">
        <v>0</v>
      </c>
      <c r="E28" s="3">
        <v>0</v>
      </c>
      <c r="G28" s="3">
        <v>0</v>
      </c>
      <c r="I28" s="3">
        <v>0</v>
      </c>
      <c r="K28" s="3">
        <v>3000</v>
      </c>
      <c r="M28" s="3">
        <v>2298754702</v>
      </c>
      <c r="O28" s="3">
        <v>2287652631</v>
      </c>
      <c r="Q28" s="3">
        <v>11102071</v>
      </c>
    </row>
    <row r="29" spans="1:17">
      <c r="A29" s="1" t="s">
        <v>100</v>
      </c>
      <c r="C29" s="3">
        <v>0</v>
      </c>
      <c r="E29" s="3">
        <v>0</v>
      </c>
      <c r="G29" s="3">
        <v>0</v>
      </c>
      <c r="I29" s="3">
        <v>0</v>
      </c>
      <c r="K29" s="3">
        <v>15299</v>
      </c>
      <c r="M29" s="3">
        <v>15299000000</v>
      </c>
      <c r="O29" s="3">
        <v>15179776850</v>
      </c>
      <c r="Q29" s="3">
        <v>119223150</v>
      </c>
    </row>
    <row r="30" spans="1:17">
      <c r="A30" s="1" t="s">
        <v>49</v>
      </c>
      <c r="C30" s="3">
        <v>0</v>
      </c>
      <c r="E30" s="3">
        <v>0</v>
      </c>
      <c r="G30" s="3">
        <v>0</v>
      </c>
      <c r="I30" s="3">
        <v>0</v>
      </c>
      <c r="K30" s="3">
        <v>24100</v>
      </c>
      <c r="M30" s="3">
        <v>20537933569</v>
      </c>
      <c r="O30" s="3">
        <v>20133874662</v>
      </c>
      <c r="Q30" s="3">
        <v>404058907</v>
      </c>
    </row>
    <row r="31" spans="1:17">
      <c r="A31" s="1" t="s">
        <v>101</v>
      </c>
      <c r="C31" s="3">
        <v>0</v>
      </c>
      <c r="E31" s="3">
        <v>0</v>
      </c>
      <c r="G31" s="3">
        <v>0</v>
      </c>
      <c r="I31" s="3">
        <v>0</v>
      </c>
      <c r="K31" s="3">
        <v>5000</v>
      </c>
      <c r="M31" s="3">
        <v>5000000000</v>
      </c>
      <c r="O31" s="3">
        <v>4847897724</v>
      </c>
      <c r="Q31" s="3">
        <v>152102276</v>
      </c>
    </row>
    <row r="32" spans="1:17">
      <c r="A32" s="1" t="s">
        <v>37</v>
      </c>
      <c r="C32" s="3">
        <v>0</v>
      </c>
      <c r="E32" s="3">
        <v>0</v>
      </c>
      <c r="G32" s="3">
        <v>0</v>
      </c>
      <c r="I32" s="3">
        <v>0</v>
      </c>
      <c r="K32" s="3">
        <v>8806</v>
      </c>
      <c r="M32" s="3">
        <v>6919831842</v>
      </c>
      <c r="O32" s="3">
        <v>6881764352</v>
      </c>
      <c r="Q32" s="3">
        <v>38067490</v>
      </c>
    </row>
    <row r="33" spans="5:17" ht="22.5" thickBot="1">
      <c r="E33" s="6">
        <f>SUM(E8:E32)</f>
        <v>2809785435301</v>
      </c>
      <c r="G33" s="6">
        <f>SUM(G8:G32)</f>
        <v>2601091303425</v>
      </c>
      <c r="I33" s="6">
        <f>SUM(I8:I32)</f>
        <v>208694131876</v>
      </c>
      <c r="M33" s="6">
        <f>SUM(M8:M32)</f>
        <v>5712202359024</v>
      </c>
      <c r="O33" s="6">
        <f>SUM(O8:O32)</f>
        <v>5426587584909</v>
      </c>
      <c r="Q33" s="6">
        <f>SUM(Q8:Q32)</f>
        <v>285614774115</v>
      </c>
    </row>
    <row r="34" spans="5:17" ht="22.5" thickTop="1"/>
    <row r="36" spans="5:17">
      <c r="I36" s="3"/>
      <c r="Q36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workbookViewId="0">
      <selection activeCell="M12" sqref="M12:Q12"/>
    </sheetView>
  </sheetViews>
  <sheetFormatPr defaultRowHeight="21.75"/>
  <cols>
    <col min="1" max="1" width="27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22.5">
      <c r="A3" s="12" t="s">
        <v>74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22.5">
      <c r="A6" s="16" t="s">
        <v>3</v>
      </c>
      <c r="C6" s="14" t="s">
        <v>76</v>
      </c>
      <c r="D6" s="14" t="s">
        <v>76</v>
      </c>
      <c r="E6" s="14" t="s">
        <v>76</v>
      </c>
      <c r="F6" s="14" t="s">
        <v>76</v>
      </c>
      <c r="G6" s="14" t="s">
        <v>76</v>
      </c>
      <c r="H6" s="14" t="s">
        <v>76</v>
      </c>
      <c r="I6" s="14" t="s">
        <v>76</v>
      </c>
      <c r="J6" s="14" t="s">
        <v>76</v>
      </c>
      <c r="K6" s="14" t="s">
        <v>76</v>
      </c>
      <c r="M6" s="14" t="s">
        <v>77</v>
      </c>
      <c r="N6" s="14" t="s">
        <v>77</v>
      </c>
      <c r="O6" s="14" t="s">
        <v>77</v>
      </c>
      <c r="P6" s="14" t="s">
        <v>77</v>
      </c>
      <c r="Q6" s="14" t="s">
        <v>77</v>
      </c>
      <c r="R6" s="14" t="s">
        <v>77</v>
      </c>
      <c r="S6" s="14" t="s">
        <v>77</v>
      </c>
      <c r="T6" s="14" t="s">
        <v>77</v>
      </c>
      <c r="U6" s="14" t="s">
        <v>77</v>
      </c>
    </row>
    <row r="7" spans="1:21" ht="22.5">
      <c r="A7" s="14" t="s">
        <v>3</v>
      </c>
      <c r="C7" s="15" t="s">
        <v>102</v>
      </c>
      <c r="E7" s="15" t="s">
        <v>103</v>
      </c>
      <c r="G7" s="15" t="s">
        <v>104</v>
      </c>
      <c r="I7" s="15" t="s">
        <v>63</v>
      </c>
      <c r="K7" s="15" t="s">
        <v>105</v>
      </c>
      <c r="M7" s="15" t="s">
        <v>102</v>
      </c>
      <c r="O7" s="15" t="s">
        <v>103</v>
      </c>
      <c r="Q7" s="15" t="s">
        <v>104</v>
      </c>
      <c r="S7" s="15" t="s">
        <v>63</v>
      </c>
      <c r="U7" s="15" t="s">
        <v>105</v>
      </c>
    </row>
    <row r="8" spans="1:21">
      <c r="A8" s="1" t="s">
        <v>15</v>
      </c>
      <c r="C8" s="3">
        <v>0</v>
      </c>
      <c r="E8" s="3">
        <v>943657074</v>
      </c>
      <c r="G8" s="3">
        <v>64271762</v>
      </c>
      <c r="I8" s="3">
        <v>1007928836</v>
      </c>
      <c r="K8" s="7">
        <f>I8/$I$12</f>
        <v>5.9998198382735469E-3</v>
      </c>
      <c r="M8" s="3">
        <v>0</v>
      </c>
      <c r="O8" s="3">
        <v>942244199</v>
      </c>
      <c r="Q8" s="3">
        <v>4265792741</v>
      </c>
      <c r="S8" s="3">
        <v>5208036940</v>
      </c>
      <c r="U8" s="7">
        <f>S8/$S$12</f>
        <v>2.0473879179957362E-2</v>
      </c>
    </row>
    <row r="9" spans="1:21">
      <c r="A9" s="1" t="s">
        <v>17</v>
      </c>
      <c r="C9" s="3">
        <v>0</v>
      </c>
      <c r="E9" s="3">
        <v>-14484845563</v>
      </c>
      <c r="G9" s="3">
        <v>12998555440</v>
      </c>
      <c r="I9" s="3">
        <v>-1486290123</v>
      </c>
      <c r="K9" s="7">
        <f t="shared" ref="K9:K11" si="0">I9/$I$12</f>
        <v>-8.8473239844935152E-3</v>
      </c>
      <c r="M9" s="3">
        <v>0</v>
      </c>
      <c r="O9" s="3">
        <v>-1601871342</v>
      </c>
      <c r="Q9" s="3">
        <v>45251601536</v>
      </c>
      <c r="S9" s="3">
        <v>43649730194</v>
      </c>
      <c r="U9" s="7">
        <f t="shared" ref="U9:U11" si="1">S9/$S$12</f>
        <v>0.17159619114178035</v>
      </c>
    </row>
    <row r="10" spans="1:21">
      <c r="A10" s="1" t="s">
        <v>16</v>
      </c>
      <c r="C10" s="3">
        <v>0</v>
      </c>
      <c r="E10" s="3">
        <v>-24041162415</v>
      </c>
      <c r="G10" s="3">
        <v>192512707359</v>
      </c>
      <c r="I10" s="3">
        <v>168471544944</v>
      </c>
      <c r="K10" s="7">
        <f t="shared" si="0"/>
        <v>1.0028475041462199</v>
      </c>
      <c r="M10" s="3">
        <v>0</v>
      </c>
      <c r="O10" s="3">
        <v>-16443428444</v>
      </c>
      <c r="Q10" s="3">
        <v>221961899275</v>
      </c>
      <c r="S10" s="3">
        <v>205518470831</v>
      </c>
      <c r="U10" s="7">
        <f t="shared" si="1"/>
        <v>0.80793596311232874</v>
      </c>
    </row>
    <row r="11" spans="1:21">
      <c r="A11" s="1" t="s">
        <v>88</v>
      </c>
      <c r="C11" s="3">
        <v>0</v>
      </c>
      <c r="E11" s="3">
        <v>0</v>
      </c>
      <c r="G11" s="3">
        <v>0</v>
      </c>
      <c r="I11" s="3">
        <v>0</v>
      </c>
      <c r="K11" s="7">
        <f t="shared" si="0"/>
        <v>0</v>
      </c>
      <c r="M11" s="3">
        <v>0</v>
      </c>
      <c r="O11" s="3">
        <v>0</v>
      </c>
      <c r="Q11" s="3">
        <v>-1534753</v>
      </c>
      <c r="S11" s="3">
        <v>-1534753</v>
      </c>
      <c r="U11" s="7">
        <f t="shared" si="1"/>
        <v>-6.0334340664406081E-6</v>
      </c>
    </row>
    <row r="12" spans="1:21" ht="22.5" thickBot="1">
      <c r="C12" s="6">
        <f>SUM(C8:C11)</f>
        <v>0</v>
      </c>
      <c r="E12" s="6">
        <f>SUM(E8:E11)</f>
        <v>-37582350904</v>
      </c>
      <c r="G12" s="6">
        <f>SUM(G8:G11)</f>
        <v>205575534561</v>
      </c>
      <c r="I12" s="6">
        <f>SUM(I8:I11)</f>
        <v>167993183657</v>
      </c>
      <c r="K12" s="9">
        <f>SUM(K8:K11)</f>
        <v>1</v>
      </c>
      <c r="M12" s="6">
        <f>SUM(M8:M11)</f>
        <v>0</v>
      </c>
      <c r="O12" s="6">
        <f>SUM(O8:O11)</f>
        <v>-17103055587</v>
      </c>
      <c r="Q12" s="6">
        <f>SUM(Q8:Q11)</f>
        <v>271477758799</v>
      </c>
      <c r="S12" s="6">
        <f>SUM(S8:S11)</f>
        <v>254374703212</v>
      </c>
      <c r="U12" s="9">
        <f>SUM(U8:U11)</f>
        <v>0.99999999999999989</v>
      </c>
    </row>
    <row r="13" spans="1:21" ht="22.5" thickTop="1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Akrami</dc:creator>
  <cp:lastModifiedBy>Yasin Gadari</cp:lastModifiedBy>
  <dcterms:created xsi:type="dcterms:W3CDTF">2020-05-27T10:49:09Z</dcterms:created>
  <dcterms:modified xsi:type="dcterms:W3CDTF">2020-05-30T14:06:38Z</dcterms:modified>
</cp:coreProperties>
</file>