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.Gadari\Desktop\پرتفوی ماهانه\1399\مرداد99\تارنما\"/>
    </mc:Choice>
  </mc:AlternateContent>
  <xr:revisionPtr revIDLastSave="0" documentId="13_ncr:1_{709687D0-5BB4-425E-A767-E3BEE473EC00}" xr6:coauthVersionLast="45" xr6:coauthVersionMax="45" xr10:uidLastSave="{00000000-0000-0000-0000-000000000000}"/>
  <bookViews>
    <workbookView xWindow="28680" yWindow="-120" windowWidth="29040" windowHeight="15840" xr2:uid="{00000000-000D-0000-FFFF-FFFF00000000}"/>
  </bookViews>
  <sheets>
    <sheet name="تاییدیه" sheetId="16" r:id="rId1"/>
    <sheet name="سهام" sheetId="1" r:id="rId2"/>
    <sheet name="اوراق مشارکت" sheetId="3" r:id="rId3"/>
    <sheet name="سپرده" sheetId="6" r:id="rId4"/>
    <sheet name="جمع درآمدها" sheetId="15" r:id="rId5"/>
    <sheet name="سود اوراق بهادار و سپرده بانکی" sheetId="7" r:id="rId6"/>
    <sheet name="درآمد ناشی از تغییر قیمت اوراق" sheetId="9" r:id="rId7"/>
    <sheet name="درآمد ناشی از فروش" sheetId="10" r:id="rId8"/>
    <sheet name="سرمایه‌گذاری در سهام" sheetId="11" r:id="rId9"/>
    <sheet name="سرمایه‌گذاری در اوراق بهادار" sheetId="12" r:id="rId10"/>
    <sheet name="درآمد سپرده بانکی" sheetId="13" r:id="rId11"/>
    <sheet name="سایر درآمدها" sheetId="14" r:id="rId12"/>
  </sheets>
  <calcPr calcId="191029"/>
</workbook>
</file>

<file path=xl/calcChain.xml><?xml version="1.0" encoding="utf-8"?>
<calcChain xmlns="http://schemas.openxmlformats.org/spreadsheetml/2006/main">
  <c r="G11" i="15" l="1"/>
  <c r="E11" i="15"/>
  <c r="E8" i="15"/>
  <c r="E9" i="15"/>
  <c r="E10" i="15"/>
  <c r="E7" i="15"/>
  <c r="C11" i="15"/>
  <c r="C10" i="15"/>
  <c r="Q14" i="12"/>
  <c r="O14" i="12"/>
  <c r="M14" i="12"/>
  <c r="K14" i="12"/>
  <c r="I14" i="12"/>
  <c r="G14" i="12"/>
  <c r="E14" i="12"/>
  <c r="C14" i="12"/>
  <c r="U11" i="11"/>
  <c r="U9" i="11"/>
  <c r="U10" i="11"/>
  <c r="U8" i="11"/>
  <c r="K11" i="11"/>
  <c r="K9" i="11"/>
  <c r="K10" i="11"/>
  <c r="K8" i="11"/>
  <c r="S11" i="11"/>
  <c r="Q11" i="11"/>
  <c r="O11" i="11"/>
  <c r="M11" i="11"/>
  <c r="I11" i="11"/>
  <c r="G11" i="11"/>
  <c r="E11" i="11"/>
  <c r="C11" i="11"/>
  <c r="Q12" i="10"/>
  <c r="O12" i="10"/>
  <c r="M12" i="10"/>
  <c r="I12" i="10"/>
  <c r="G12" i="10"/>
  <c r="E12" i="10"/>
  <c r="Q16" i="9"/>
  <c r="O16" i="9"/>
  <c r="M16" i="9"/>
  <c r="I16" i="9"/>
  <c r="G16" i="9"/>
  <c r="E16" i="9"/>
  <c r="S10" i="6"/>
  <c r="Q10" i="6"/>
  <c r="O10" i="6"/>
  <c r="M10" i="6"/>
  <c r="K10" i="6"/>
  <c r="AK14" i="3"/>
  <c r="AI14" i="3"/>
  <c r="AG14" i="3"/>
  <c r="AA14" i="3"/>
  <c r="W14" i="3"/>
  <c r="S14" i="3"/>
  <c r="Q14" i="3"/>
  <c r="Y12" i="1"/>
  <c r="W12" i="1"/>
  <c r="U12" i="1"/>
  <c r="O12" i="1"/>
  <c r="K12" i="1"/>
  <c r="G12" i="1"/>
  <c r="E12" i="1"/>
</calcChain>
</file>

<file path=xl/sharedStrings.xml><?xml version="1.0" encoding="utf-8"?>
<sst xmlns="http://schemas.openxmlformats.org/spreadsheetml/2006/main" count="402" uniqueCount="95">
  <si>
    <t>صندوق سرمایه‌گذاری اختصاصی بازارگردانی مفید</t>
  </si>
  <si>
    <t>صورت وضعیت پورتفوی</t>
  </si>
  <si>
    <t>برای ماه منتهی به 1399/05/31</t>
  </si>
  <si>
    <t>نام شرکت</t>
  </si>
  <si>
    <t>1399/04/31</t>
  </si>
  <si>
    <t>تغییرات طی دوره</t>
  </si>
  <si>
    <t>1399/05/31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</si>
  <si>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</si>
  <si>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</si>
  <si>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</si>
  <si>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</si>
  <si>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</si>
  <si>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</si>
  <si>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</si>
  <si>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</si>
  <si>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صندوق س. پشتوانه طلای مفید</t>
  </si>
  <si>
    <t>صندوق س.توسعه اندوخته آینده-س</t>
  </si>
  <si>
    <t>غلتک سازان سپاهان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</si>
  <si>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</si>
  <si>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</si>
  <si>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</si>
  <si>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</si>
  <si>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</si>
  <si>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</si>
  <si>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</si>
  <si>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</si>
  <si>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</si>
  <si>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اسنادخزانه-م18بودجه97-000525</t>
  </si>
  <si>
    <t>بله</t>
  </si>
  <si>
    <t>1398/03/22</t>
  </si>
  <si>
    <t>1400/05/25</t>
  </si>
  <si>
    <t>اسنادخزانه-م20بودجه97-000324</t>
  </si>
  <si>
    <t>1398/03/21</t>
  </si>
  <si>
    <t>1400/03/24</t>
  </si>
  <si>
    <t>اسنادخزانه-م3بودجه97-990721</t>
  </si>
  <si>
    <t>1397/07/25</t>
  </si>
  <si>
    <t>1399/07/21</t>
  </si>
  <si>
    <t>اسنادخزانه-م3بودجه98-990521</t>
  </si>
  <si>
    <t>1398/07/14</t>
  </si>
  <si>
    <t>1399/05/21</t>
  </si>
  <si>
    <t>اسنادخزانه-م4بودجه97-991022</t>
  </si>
  <si>
    <t>1397/06/21</t>
  </si>
  <si>
    <t>1399/10/22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</si>
  <si>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</si>
  <si>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</si>
  <si>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</si>
  <si>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</si>
  <si>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</si>
  <si>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</si>
  <si>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</si>
  <si>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</si>
  <si>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</si>
  <si>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ملت هفت تیر</t>
  </si>
  <si>
    <t>8537212257</t>
  </si>
  <si>
    <t>سپرده کوتاه مدت</t>
  </si>
  <si>
    <t>1397/08/14</t>
  </si>
  <si>
    <t>ملت باجه کارگزاری مفید</t>
  </si>
  <si>
    <t>8568491984</t>
  </si>
  <si>
    <t>قرض الحسنه</t>
  </si>
  <si>
    <t>1397/11/10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</si>
  <si>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</si>
  <si>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</si>
  <si>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</si>
  <si>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</si>
  <si>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</si>
  <si>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</si>
  <si>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</si>
  <si>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</si>
  <si>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</si>
  <si>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</si>
  <si>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بهای فروش</t>
  </si>
  <si>
    <t>ارزش دفتری</t>
  </si>
  <si>
    <t>سود و زیان ناشی از تغییر قیمت</t>
  </si>
  <si>
    <t>سود و زیان ناشی از فروش</t>
  </si>
  <si>
    <t>اسنادخزانه-م1بودجه98-990423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</si>
  <si>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</si>
  <si>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</si>
  <si>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</si>
  <si>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</si>
  <si>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</si>
  <si>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</si>
  <si>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</si>
  <si>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</si>
  <si>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</si>
  <si>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</si>
  <si>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</si>
  <si>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تعدیل کارمزد کارگزار</t>
  </si>
  <si>
    <t>سرمایه‌گذاری در سهام</t>
  </si>
  <si>
    <t>سرمایه‌گذاری در اوراق بهادار</t>
  </si>
  <si>
    <t>درآمد سپرده بانکی</t>
  </si>
  <si>
    <t>1399/05/01</t>
  </si>
  <si>
    <t>از ابتدای سال مالی</t>
  </si>
  <si>
    <t>تا پایان ماه</t>
  </si>
  <si>
    <t>سایر درآمدهای تنزیل سود سهام</t>
  </si>
  <si>
    <t>سایردرآمدها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</si>
</sst>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name val="Calibri"/>
    </font>
    <font>
      <sz val="11"/>
      <name val="Calibri"/>
    </font>
    <font>
      <sz val="14"/>
      <name val="B Mitra"/>
      <charset val="178"/>
    </font>
    <font>
      <b/>
      <sz val="14"/>
      <color rgb="FF000000"/>
      <name val="B Mitra"/>
      <charset val="17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/>
    </xf>
    <xf numFmtId="3" fontId="2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center"/>
    </xf>
    <xf numFmtId="3" fontId="2" fillId="0" borderId="3" xfId="0" applyNumberFormat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3" fontId="2" fillId="0" borderId="4" xfId="0" applyNumberFormat="1" applyFont="1" applyBorder="1" applyAlignment="1">
      <alignment horizontal="center"/>
    </xf>
    <xf numFmtId="10" fontId="2" fillId="0" borderId="0" xfId="1" applyNumberFormat="1" applyFont="1" applyAlignment="1">
      <alignment horizontal="center"/>
    </xf>
    <xf numFmtId="10" fontId="2" fillId="0" borderId="4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9" fontId="2" fillId="0" borderId="4" xfId="1" applyFont="1" applyBorder="1" applyAlignment="1">
      <alignment horizontal="center"/>
    </xf>
    <xf numFmtId="10" fontId="2" fillId="0" borderId="4" xfId="1" applyNumberFormat="1" applyFont="1" applyBorder="1" applyAlignment="1">
      <alignment horizontal="center"/>
    </xf>
    <xf numFmtId="3" fontId="2" fillId="0" borderId="0" xfId="0" applyNumberFormat="1" applyFont="1" applyBorder="1" applyAlignment="1">
      <alignment horizontal="center"/>
    </xf>
    <xf numFmtId="10" fontId="2" fillId="0" borderId="0" xfId="1" applyNumberFormat="1" applyFont="1" applyBorder="1" applyAlignment="1">
      <alignment horizontal="center"/>
    </xf>
    <xf numFmtId="10" fontId="2" fillId="0" borderId="3" xfId="1" applyNumberFormat="1" applyFont="1" applyBorder="1" applyAlignment="1">
      <alignment horizontal="center"/>
    </xf>
    <xf numFmtId="9" fontId="2" fillId="0" borderId="4" xfId="1" applyNumberFormat="1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9" fontId="2" fillId="0" borderId="4" xfId="0" applyNumberFormat="1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492125</xdr:colOff>
      <xdr:row>39</xdr:row>
      <xdr:rowOff>39142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14B65B6-453F-44EA-B24F-F6F4F36BB6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76520125" y="0"/>
          <a:ext cx="7127875" cy="74686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14D625-DA81-4E9B-BEF3-902B831835AB}">
  <dimension ref="A1"/>
  <sheetViews>
    <sheetView rightToLeft="1" tabSelected="1" view="pageBreakPreview" zoomScale="90" zoomScaleNormal="100" zoomScaleSheetLayoutView="90" workbookViewId="0"/>
  </sheetViews>
  <sheetFormatPr defaultRowHeight="15" x14ac:dyDescent="0.25"/>
  <sheetData/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15"/>
  <sheetViews>
    <sheetView rightToLeft="1" workbookViewId="0">
      <selection activeCell="M24" sqref="M24"/>
    </sheetView>
  </sheetViews>
  <sheetFormatPr defaultRowHeight="21.75" x14ac:dyDescent="0.5"/>
  <cols>
    <col min="1" max="1" width="29.5703125" style="1" bestFit="1" customWidth="1"/>
    <col min="2" max="2" width="1" style="1" customWidth="1"/>
    <col min="3" max="3" width="21.28515625" style="1" bestFit="1" customWidth="1"/>
    <col min="4" max="4" width="1" style="1" customWidth="1"/>
    <col min="5" max="5" width="22.42578125" style="1" bestFit="1" customWidth="1"/>
    <col min="6" max="6" width="1" style="1" customWidth="1"/>
    <col min="7" max="7" width="15.85546875" style="1" bestFit="1" customWidth="1"/>
    <col min="8" max="8" width="1" style="1" customWidth="1"/>
    <col min="9" max="9" width="14.140625" style="1" bestFit="1" customWidth="1"/>
    <col min="10" max="10" width="1" style="1" customWidth="1"/>
    <col min="11" max="11" width="21.28515625" style="1" bestFit="1" customWidth="1"/>
    <col min="12" max="12" width="1" style="1" customWidth="1"/>
    <col min="13" max="13" width="22.42578125" style="1" bestFit="1" customWidth="1"/>
    <col min="14" max="14" width="1" style="1" customWidth="1"/>
    <col min="15" max="15" width="15.85546875" style="1" bestFit="1" customWidth="1"/>
    <col min="16" max="16" width="1" style="1" customWidth="1"/>
    <col min="17" max="17" width="14.140625" style="1" bestFit="1" customWidth="1"/>
    <col min="18" max="16384" width="9.140625" style="1"/>
  </cols>
  <sheetData>
    <row r="2" spans="1:17" ht="22.5" x14ac:dyDescent="0.5">
      <c r="A2" s="19" t="s">
        <v>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</row>
    <row r="3" spans="1:17" ht="22.5" x14ac:dyDescent="0.5">
      <c r="A3" s="19" t="s">
        <v>60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</row>
    <row r="4" spans="1:17" ht="22.5" x14ac:dyDescent="0.5">
      <c r="A4" s="19" t="s">
        <v>2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</row>
    <row r="6" spans="1:17" ht="22.5" x14ac:dyDescent="0.5">
      <c r="A6" s="23" t="s">
        <v>64</v>
      </c>
      <c r="C6" s="21" t="s">
        <v>62</v>
      </c>
      <c r="D6" s="21" t="s">
        <v>62</v>
      </c>
      <c r="E6" s="21" t="s">
        <v>62</v>
      </c>
      <c r="F6" s="21" t="s">
        <v>62</v>
      </c>
      <c r="G6" s="21" t="s">
        <v>62</v>
      </c>
      <c r="H6" s="21" t="s">
        <v>62</v>
      </c>
      <c r="I6" s="21" t="s">
        <v>62</v>
      </c>
      <c r="J6" s="10"/>
      <c r="K6" s="21" t="s">
        <v>63</v>
      </c>
      <c r="L6" s="21" t="s">
        <v>63</v>
      </c>
      <c r="M6" s="21" t="s">
        <v>63</v>
      </c>
      <c r="N6" s="21" t="s">
        <v>63</v>
      </c>
      <c r="O6" s="21" t="s">
        <v>63</v>
      </c>
      <c r="P6" s="19" t="s">
        <v>63</v>
      </c>
      <c r="Q6" s="21" t="s">
        <v>63</v>
      </c>
    </row>
    <row r="7" spans="1:17" ht="22.5" x14ac:dyDescent="0.5">
      <c r="A7" s="21" t="s">
        <v>64</v>
      </c>
      <c r="C7" s="22" t="s">
        <v>79</v>
      </c>
      <c r="E7" s="22" t="s">
        <v>76</v>
      </c>
      <c r="G7" s="22" t="s">
        <v>77</v>
      </c>
      <c r="I7" s="21" t="s">
        <v>80</v>
      </c>
      <c r="J7" s="10"/>
      <c r="K7" s="22" t="s">
        <v>79</v>
      </c>
      <c r="M7" s="22" t="s">
        <v>76</v>
      </c>
      <c r="N7" s="5"/>
      <c r="O7" s="22" t="s">
        <v>77</v>
      </c>
      <c r="Q7" s="22" t="s">
        <v>80</v>
      </c>
    </row>
    <row r="8" spans="1:17" x14ac:dyDescent="0.5">
      <c r="A8" s="10" t="s">
        <v>37</v>
      </c>
      <c r="C8" s="13">
        <v>0</v>
      </c>
      <c r="E8" s="13">
        <v>-265527353</v>
      </c>
      <c r="G8" s="13">
        <v>761228749</v>
      </c>
      <c r="I8" s="4">
        <v>495701396</v>
      </c>
      <c r="K8" s="4">
        <v>0</v>
      </c>
      <c r="M8" s="4">
        <v>0</v>
      </c>
      <c r="N8" s="10"/>
      <c r="O8" s="4">
        <v>761228749</v>
      </c>
      <c r="Q8" s="13">
        <v>761228749</v>
      </c>
    </row>
    <row r="9" spans="1:17" x14ac:dyDescent="0.5">
      <c r="A9" s="10" t="s">
        <v>74</v>
      </c>
      <c r="B9" s="10"/>
      <c r="C9" s="13">
        <v>0</v>
      </c>
      <c r="D9" s="10"/>
      <c r="E9" s="13">
        <v>0</v>
      </c>
      <c r="F9" s="10"/>
      <c r="G9" s="13">
        <v>0</v>
      </c>
      <c r="H9" s="10"/>
      <c r="I9" s="13">
        <v>0</v>
      </c>
      <c r="J9" s="10"/>
      <c r="K9" s="13">
        <v>0</v>
      </c>
      <c r="L9" s="10"/>
      <c r="M9" s="13">
        <v>0</v>
      </c>
      <c r="N9" s="10"/>
      <c r="O9" s="13">
        <v>32255439</v>
      </c>
      <c r="P9" s="10"/>
      <c r="Q9" s="13">
        <v>32255439</v>
      </c>
    </row>
    <row r="10" spans="1:17" x14ac:dyDescent="0.5">
      <c r="A10" s="10" t="s">
        <v>31</v>
      </c>
      <c r="B10" s="10"/>
      <c r="C10" s="13">
        <v>0</v>
      </c>
      <c r="D10" s="10"/>
      <c r="E10" s="13">
        <v>55189958</v>
      </c>
      <c r="F10" s="10"/>
      <c r="G10" s="13">
        <v>0</v>
      </c>
      <c r="H10" s="10"/>
      <c r="I10" s="13">
        <v>55189958</v>
      </c>
      <c r="J10" s="10"/>
      <c r="K10" s="13">
        <v>0</v>
      </c>
      <c r="L10" s="10"/>
      <c r="M10" s="13">
        <v>-56043338</v>
      </c>
      <c r="N10" s="10"/>
      <c r="O10" s="13">
        <v>0</v>
      </c>
      <c r="P10" s="10"/>
      <c r="Q10" s="13">
        <v>-56043338</v>
      </c>
    </row>
    <row r="11" spans="1:17" x14ac:dyDescent="0.5">
      <c r="A11" s="10" t="s">
        <v>27</v>
      </c>
      <c r="B11" s="10"/>
      <c r="C11" s="13">
        <v>0</v>
      </c>
      <c r="D11" s="10"/>
      <c r="E11" s="13">
        <v>26384858</v>
      </c>
      <c r="F11" s="10"/>
      <c r="G11" s="13">
        <v>0</v>
      </c>
      <c r="H11" s="10"/>
      <c r="I11" s="13">
        <v>26384858</v>
      </c>
      <c r="J11" s="10"/>
      <c r="K11" s="13">
        <v>0</v>
      </c>
      <c r="L11" s="10"/>
      <c r="M11" s="13">
        <v>-64653092</v>
      </c>
      <c r="N11" s="10"/>
      <c r="O11" s="13">
        <v>0</v>
      </c>
      <c r="P11" s="10"/>
      <c r="Q11" s="13">
        <v>-64653092</v>
      </c>
    </row>
    <row r="12" spans="1:17" x14ac:dyDescent="0.5">
      <c r="A12" s="10" t="s">
        <v>40</v>
      </c>
      <c r="B12" s="10"/>
      <c r="C12" s="13">
        <v>0</v>
      </c>
      <c r="D12" s="10"/>
      <c r="E12" s="13">
        <v>-14449983</v>
      </c>
      <c r="F12" s="10"/>
      <c r="G12" s="13">
        <v>0</v>
      </c>
      <c r="H12" s="10"/>
      <c r="I12" s="13">
        <v>-14449983</v>
      </c>
      <c r="J12" s="10"/>
      <c r="K12" s="13">
        <v>0</v>
      </c>
      <c r="L12" s="10"/>
      <c r="M12" s="13">
        <v>173875764</v>
      </c>
      <c r="N12" s="10"/>
      <c r="O12" s="13">
        <v>0</v>
      </c>
      <c r="P12" s="10"/>
      <c r="Q12" s="13">
        <v>173875764</v>
      </c>
    </row>
    <row r="13" spans="1:17" x14ac:dyDescent="0.5">
      <c r="A13" s="10" t="s">
        <v>34</v>
      </c>
      <c r="B13" s="10"/>
      <c r="C13" s="13">
        <v>0</v>
      </c>
      <c r="D13" s="10"/>
      <c r="E13" s="13">
        <v>473160218</v>
      </c>
      <c r="F13" s="10"/>
      <c r="G13" s="13">
        <v>0</v>
      </c>
      <c r="H13" s="10"/>
      <c r="I13" s="13">
        <v>473160218</v>
      </c>
      <c r="J13" s="10"/>
      <c r="K13" s="13">
        <v>0</v>
      </c>
      <c r="L13" s="10"/>
      <c r="M13" s="13">
        <v>467233614</v>
      </c>
      <c r="N13" s="10"/>
      <c r="O13" s="13">
        <v>0</v>
      </c>
      <c r="P13" s="10"/>
      <c r="Q13" s="13">
        <v>467233614</v>
      </c>
    </row>
    <row r="14" spans="1:17" ht="22.5" thickBot="1" x14ac:dyDescent="0.55000000000000004">
      <c r="C14" s="7">
        <f>SUM(C8:C13)</f>
        <v>0</v>
      </c>
      <c r="E14" s="7">
        <f>SUM(E8:E13)</f>
        <v>274757698</v>
      </c>
      <c r="G14" s="7">
        <f>SUM(G8:G13)</f>
        <v>761228749</v>
      </c>
      <c r="I14" s="7">
        <f>SUM(I8:I13)</f>
        <v>1035986447</v>
      </c>
      <c r="K14" s="7">
        <f>SUM(K8:K13)</f>
        <v>0</v>
      </c>
      <c r="M14" s="7">
        <f>SUM(M8:M13)</f>
        <v>520412948</v>
      </c>
      <c r="O14" s="7">
        <f>SUM(O8:O13)</f>
        <v>793484188</v>
      </c>
      <c r="Q14" s="7">
        <f>SUM(Q8:Q13)</f>
        <v>1313897136</v>
      </c>
    </row>
    <row r="15" spans="1:17" ht="22.5" thickTop="1" x14ac:dyDescent="0.5"/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K9"/>
  <sheetViews>
    <sheetView rightToLeft="1" workbookViewId="0">
      <selection activeCell="I13" sqref="I13"/>
    </sheetView>
  </sheetViews>
  <sheetFormatPr defaultRowHeight="21.75" x14ac:dyDescent="0.5"/>
  <cols>
    <col min="1" max="1" width="12.5703125" style="1" bestFit="1" customWidth="1"/>
    <col min="2" max="2" width="1" style="1" customWidth="1"/>
    <col min="3" max="3" width="16.85546875" style="1" bestFit="1" customWidth="1"/>
    <col min="4" max="4" width="1" style="1" customWidth="1"/>
    <col min="5" max="5" width="41.28515625" style="1" bestFit="1" customWidth="1"/>
    <col min="6" max="6" width="1" style="1" customWidth="1"/>
    <col min="7" max="7" width="36" style="1" bestFit="1" customWidth="1"/>
    <col min="8" max="8" width="1" style="1" customWidth="1"/>
    <col min="9" max="9" width="41.28515625" style="1" bestFit="1" customWidth="1"/>
    <col min="10" max="10" width="1" style="1" customWidth="1"/>
    <col min="11" max="11" width="36" style="1" bestFit="1" customWidth="1"/>
    <col min="12" max="16384" width="9.140625" style="1"/>
  </cols>
  <sheetData>
    <row r="2" spans="1:11" ht="22.5" x14ac:dyDescent="0.5">
      <c r="A2" s="19" t="s">
        <v>0</v>
      </c>
      <c r="B2" s="19"/>
      <c r="C2" s="19"/>
      <c r="D2" s="19"/>
      <c r="E2" s="19"/>
      <c r="F2" s="19"/>
      <c r="G2" s="19"/>
      <c r="H2" s="19"/>
      <c r="I2" s="19"/>
      <c r="J2" s="19"/>
      <c r="K2" s="19"/>
    </row>
    <row r="3" spans="1:11" ht="22.5" x14ac:dyDescent="0.5">
      <c r="A3" s="19" t="s">
        <v>60</v>
      </c>
      <c r="B3" s="19"/>
      <c r="C3" s="19"/>
      <c r="D3" s="19"/>
      <c r="E3" s="19"/>
      <c r="F3" s="19"/>
      <c r="G3" s="19"/>
      <c r="H3" s="19"/>
      <c r="I3" s="19"/>
      <c r="J3" s="19"/>
      <c r="K3" s="19"/>
    </row>
    <row r="4" spans="1:11" ht="22.5" x14ac:dyDescent="0.5">
      <c r="A4" s="19" t="s">
        <v>2</v>
      </c>
      <c r="B4" s="19"/>
      <c r="C4" s="19"/>
      <c r="D4" s="19"/>
      <c r="E4" s="19"/>
      <c r="F4" s="19"/>
      <c r="G4" s="19"/>
      <c r="H4" s="19"/>
      <c r="I4" s="19"/>
      <c r="J4" s="19"/>
      <c r="K4" s="19"/>
    </row>
    <row r="6" spans="1:11" ht="22.5" x14ac:dyDescent="0.5">
      <c r="A6" s="21" t="s">
        <v>81</v>
      </c>
      <c r="B6" s="21" t="s">
        <v>81</v>
      </c>
      <c r="C6" s="21"/>
      <c r="D6" s="3"/>
      <c r="E6" s="21" t="s">
        <v>62</v>
      </c>
      <c r="F6" s="21" t="s">
        <v>62</v>
      </c>
      <c r="G6" s="21" t="s">
        <v>62</v>
      </c>
      <c r="I6" s="21" t="s">
        <v>63</v>
      </c>
      <c r="J6" s="21" t="s">
        <v>63</v>
      </c>
      <c r="K6" s="21" t="s">
        <v>63</v>
      </c>
    </row>
    <row r="7" spans="1:11" ht="22.5" x14ac:dyDescent="0.5">
      <c r="A7" s="22" t="s">
        <v>82</v>
      </c>
      <c r="C7" s="22" t="s">
        <v>46</v>
      </c>
      <c r="E7" s="22" t="s">
        <v>83</v>
      </c>
      <c r="G7" s="22" t="s">
        <v>84</v>
      </c>
      <c r="I7" s="22" t="s">
        <v>83</v>
      </c>
      <c r="J7" s="5"/>
      <c r="K7" s="22" t="s">
        <v>84</v>
      </c>
    </row>
    <row r="8" spans="1:11" x14ac:dyDescent="0.5">
      <c r="A8" s="10" t="s">
        <v>52</v>
      </c>
      <c r="C8" s="10" t="s">
        <v>53</v>
      </c>
      <c r="E8" s="13">
        <v>336628031</v>
      </c>
      <c r="G8" s="10">
        <v>100</v>
      </c>
      <c r="I8" s="4">
        <v>541426685</v>
      </c>
      <c r="J8" s="10"/>
      <c r="K8" s="5">
        <v>100</v>
      </c>
    </row>
    <row r="9" spans="1:11" x14ac:dyDescent="0.5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</row>
  </sheetData>
  <mergeCells count="12">
    <mergeCell ref="A2:K2"/>
    <mergeCell ref="A3:K3"/>
    <mergeCell ref="A4:K4"/>
    <mergeCell ref="I7"/>
    <mergeCell ref="K7"/>
    <mergeCell ref="I6:K6"/>
    <mergeCell ref="A7"/>
    <mergeCell ref="C7"/>
    <mergeCell ref="A6:C6"/>
    <mergeCell ref="E7"/>
    <mergeCell ref="G7"/>
    <mergeCell ref="E6:G6"/>
  </mergeCells>
  <pageMargins left="0.7" right="0.7" top="0.75" bottom="0.75" header="0.3" footer="0.3"/>
  <ignoredErrors>
    <ignoredError sqref="C8" numberStoredAsText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2"/>
  <sheetViews>
    <sheetView rightToLeft="1" workbookViewId="0">
      <selection activeCell="J13" sqref="J13"/>
    </sheetView>
  </sheetViews>
  <sheetFormatPr defaultRowHeight="21.75" x14ac:dyDescent="0.5"/>
  <cols>
    <col min="1" max="1" width="34.140625" style="1" bestFit="1" customWidth="1"/>
    <col min="2" max="2" width="1" style="1" customWidth="1"/>
    <col min="3" max="3" width="14.5703125" style="1" bestFit="1" customWidth="1"/>
    <col min="4" max="4" width="1" style="1" customWidth="1"/>
    <col min="5" max="5" width="18.7109375" style="1" bestFit="1" customWidth="1"/>
    <col min="6" max="16384" width="9.140625" style="1"/>
  </cols>
  <sheetData>
    <row r="2" spans="1:5" ht="22.5" x14ac:dyDescent="0.5">
      <c r="A2" s="19" t="s">
        <v>0</v>
      </c>
      <c r="B2" s="19"/>
      <c r="C2" s="19"/>
      <c r="D2" s="19"/>
      <c r="E2" s="19"/>
    </row>
    <row r="3" spans="1:5" ht="22.5" x14ac:dyDescent="0.5">
      <c r="A3" s="19" t="s">
        <v>60</v>
      </c>
      <c r="B3" s="19"/>
      <c r="C3" s="19"/>
      <c r="D3" s="19"/>
      <c r="E3" s="19"/>
    </row>
    <row r="4" spans="1:5" ht="22.5" x14ac:dyDescent="0.5">
      <c r="A4" s="19" t="s">
        <v>2</v>
      </c>
      <c r="B4" s="19"/>
      <c r="C4" s="19"/>
      <c r="D4" s="19"/>
      <c r="E4" s="19"/>
    </row>
    <row r="5" spans="1:5" ht="22.5" x14ac:dyDescent="0.5">
      <c r="E5" s="17" t="s">
        <v>91</v>
      </c>
    </row>
    <row r="6" spans="1:5" ht="22.5" x14ac:dyDescent="0.5">
      <c r="A6" s="23" t="s">
        <v>85</v>
      </c>
      <c r="C6" s="21" t="s">
        <v>62</v>
      </c>
      <c r="D6" s="10"/>
      <c r="E6" s="21" t="s">
        <v>92</v>
      </c>
    </row>
    <row r="7" spans="1:5" ht="22.5" x14ac:dyDescent="0.5">
      <c r="A7" s="21" t="s">
        <v>85</v>
      </c>
      <c r="C7" s="22" t="s">
        <v>49</v>
      </c>
      <c r="D7" s="10"/>
      <c r="E7" s="22" t="s">
        <v>49</v>
      </c>
    </row>
    <row r="8" spans="1:5" x14ac:dyDescent="0.5">
      <c r="A8" s="10" t="s">
        <v>93</v>
      </c>
      <c r="C8" s="13">
        <v>9161421</v>
      </c>
      <c r="E8" s="13">
        <v>17988327</v>
      </c>
    </row>
    <row r="9" spans="1:5" x14ac:dyDescent="0.5">
      <c r="A9" s="1" t="s">
        <v>86</v>
      </c>
      <c r="C9" s="2">
        <v>0</v>
      </c>
      <c r="E9" s="2">
        <v>7784879645</v>
      </c>
    </row>
    <row r="10" spans="1:5" ht="22.5" thickBot="1" x14ac:dyDescent="0.55000000000000004">
      <c r="A10" s="1" t="s">
        <v>69</v>
      </c>
      <c r="C10" s="7">
        <v>9161421</v>
      </c>
      <c r="E10" s="7">
        <v>7802867972</v>
      </c>
    </row>
    <row r="11" spans="1:5" ht="22.5" thickTop="1" x14ac:dyDescent="0.5">
      <c r="E11" s="10"/>
    </row>
    <row r="12" spans="1:5" x14ac:dyDescent="0.5">
      <c r="E12" s="10"/>
    </row>
  </sheetData>
  <mergeCells count="8">
    <mergeCell ref="A2:E2"/>
    <mergeCell ref="A3:E3"/>
    <mergeCell ref="A4:E4"/>
    <mergeCell ref="A6:A7"/>
    <mergeCell ref="C7"/>
    <mergeCell ref="C6"/>
    <mergeCell ref="E7"/>
    <mergeCell ref="E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16"/>
  <sheetViews>
    <sheetView rightToLeft="1" workbookViewId="0">
      <selection activeCell="O18" sqref="O18"/>
    </sheetView>
  </sheetViews>
  <sheetFormatPr defaultRowHeight="21.75" x14ac:dyDescent="0.5"/>
  <cols>
    <col min="1" max="1" width="27.85546875" style="1" bestFit="1" customWidth="1"/>
    <col min="2" max="2" width="1" style="1" customWidth="1"/>
    <col min="3" max="3" width="11.42578125" style="1" bestFit="1" customWidth="1"/>
    <col min="4" max="4" width="1" style="1" customWidth="1"/>
    <col min="5" max="5" width="20.5703125" style="1" bestFit="1" customWidth="1"/>
    <col min="6" max="6" width="1" style="1" customWidth="1"/>
    <col min="7" max="7" width="25.140625" style="1" bestFit="1" customWidth="1"/>
    <col min="8" max="8" width="1" style="1" customWidth="1"/>
    <col min="9" max="9" width="12.7109375" style="1" bestFit="1" customWidth="1"/>
    <col min="10" max="10" width="1" style="1" customWidth="1"/>
    <col min="11" max="11" width="20.5703125" style="1" bestFit="1" customWidth="1"/>
    <col min="12" max="12" width="1" style="1" customWidth="1"/>
    <col min="13" max="13" width="12.140625" style="1" bestFit="1" customWidth="1"/>
    <col min="14" max="14" width="1" style="1" customWidth="1"/>
    <col min="15" max="15" width="18.5703125" style="1" bestFit="1" customWidth="1"/>
    <col min="16" max="16" width="1" style="1" customWidth="1"/>
    <col min="17" max="17" width="12.7109375" style="1" bestFit="1" customWidth="1"/>
    <col min="18" max="18" width="1" style="1" customWidth="1"/>
    <col min="19" max="19" width="13.85546875" style="1" bestFit="1" customWidth="1"/>
    <col min="20" max="20" width="1" style="1" customWidth="1"/>
    <col min="21" max="21" width="20.5703125" style="1" bestFit="1" customWidth="1"/>
    <col min="22" max="22" width="1" style="1" customWidth="1"/>
    <col min="23" max="23" width="25.140625" style="1" bestFit="1" customWidth="1"/>
    <col min="24" max="24" width="1" style="1" customWidth="1"/>
    <col min="25" max="25" width="31.140625" style="1" customWidth="1"/>
    <col min="26" max="26" width="1" style="1" customWidth="1"/>
    <col min="27" max="27" width="9.140625" style="1" customWidth="1"/>
    <col min="28" max="16384" width="9.140625" style="1"/>
  </cols>
  <sheetData>
    <row r="2" spans="1:25" ht="22.5" x14ac:dyDescent="0.5">
      <c r="A2" s="19" t="s">
        <v>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</row>
    <row r="3" spans="1:25" ht="22.5" x14ac:dyDescent="0.5">
      <c r="A3" s="19" t="s">
        <v>1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</row>
    <row r="4" spans="1:25" ht="22.5" x14ac:dyDescent="0.5">
      <c r="A4" s="19" t="s">
        <v>2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</row>
    <row r="6" spans="1:25" ht="22.5" x14ac:dyDescent="0.5">
      <c r="A6" s="23" t="s">
        <v>3</v>
      </c>
      <c r="C6" s="21" t="s">
        <v>90</v>
      </c>
      <c r="D6" s="21" t="s">
        <v>4</v>
      </c>
      <c r="E6" s="21" t="s">
        <v>4</v>
      </c>
      <c r="F6" s="21" t="s">
        <v>4</v>
      </c>
      <c r="G6" s="21" t="s">
        <v>4</v>
      </c>
      <c r="I6" s="21" t="s">
        <v>5</v>
      </c>
      <c r="J6" s="21" t="s">
        <v>5</v>
      </c>
      <c r="K6" s="21" t="s">
        <v>5</v>
      </c>
      <c r="L6" s="21" t="s">
        <v>5</v>
      </c>
      <c r="M6" s="21" t="s">
        <v>5</v>
      </c>
      <c r="N6" s="21" t="s">
        <v>5</v>
      </c>
      <c r="O6" s="21" t="s">
        <v>5</v>
      </c>
      <c r="Q6" s="21" t="s">
        <v>6</v>
      </c>
      <c r="R6" s="21" t="s">
        <v>6</v>
      </c>
      <c r="S6" s="21" t="s">
        <v>6</v>
      </c>
      <c r="T6" s="21" t="s">
        <v>6</v>
      </c>
      <c r="U6" s="21" t="s">
        <v>6</v>
      </c>
      <c r="V6" s="21" t="s">
        <v>6</v>
      </c>
      <c r="W6" s="21" t="s">
        <v>6</v>
      </c>
      <c r="X6" s="21" t="s">
        <v>6</v>
      </c>
      <c r="Y6" s="21" t="s">
        <v>6</v>
      </c>
    </row>
    <row r="7" spans="1:25" ht="22.5" x14ac:dyDescent="0.5">
      <c r="A7" s="23" t="s">
        <v>3</v>
      </c>
      <c r="C7" s="20" t="s">
        <v>7</v>
      </c>
      <c r="E7" s="20" t="s">
        <v>8</v>
      </c>
      <c r="G7" s="20" t="s">
        <v>9</v>
      </c>
      <c r="I7" s="22" t="s">
        <v>10</v>
      </c>
      <c r="J7" s="22" t="s">
        <v>10</v>
      </c>
      <c r="K7" s="22" t="s">
        <v>10</v>
      </c>
      <c r="M7" s="22" t="s">
        <v>11</v>
      </c>
      <c r="N7" s="22" t="s">
        <v>11</v>
      </c>
      <c r="O7" s="22" t="s">
        <v>11</v>
      </c>
      <c r="Q7" s="20" t="s">
        <v>7</v>
      </c>
      <c r="S7" s="20" t="s">
        <v>12</v>
      </c>
      <c r="U7" s="20" t="s">
        <v>8</v>
      </c>
      <c r="W7" s="20" t="s">
        <v>9</v>
      </c>
      <c r="Y7" s="20" t="s">
        <v>13</v>
      </c>
    </row>
    <row r="8" spans="1:25" ht="22.5" x14ac:dyDescent="0.5">
      <c r="A8" s="21" t="s">
        <v>3</v>
      </c>
      <c r="C8" s="21" t="s">
        <v>7</v>
      </c>
      <c r="E8" s="21" t="s">
        <v>8</v>
      </c>
      <c r="G8" s="21" t="s">
        <v>9</v>
      </c>
      <c r="I8" s="22" t="s">
        <v>7</v>
      </c>
      <c r="K8" s="22" t="s">
        <v>8</v>
      </c>
      <c r="M8" s="22" t="s">
        <v>7</v>
      </c>
      <c r="O8" s="22" t="s">
        <v>14</v>
      </c>
      <c r="Q8" s="21" t="s">
        <v>7</v>
      </c>
      <c r="S8" s="21" t="s">
        <v>12</v>
      </c>
      <c r="U8" s="21" t="s">
        <v>8</v>
      </c>
      <c r="W8" s="21" t="s">
        <v>9</v>
      </c>
      <c r="Y8" s="21" t="s">
        <v>13</v>
      </c>
    </row>
    <row r="9" spans="1:25" x14ac:dyDescent="0.5">
      <c r="A9" s="1" t="s">
        <v>15</v>
      </c>
      <c r="C9" s="2">
        <v>128821</v>
      </c>
      <c r="E9" s="2">
        <v>2184673034</v>
      </c>
      <c r="G9" s="2">
        <v>3976027012.9156499</v>
      </c>
      <c r="I9" s="2">
        <v>0</v>
      </c>
      <c r="K9" s="2">
        <v>0</v>
      </c>
      <c r="M9" s="2">
        <v>0</v>
      </c>
      <c r="O9" s="2">
        <v>0</v>
      </c>
      <c r="Q9" s="2">
        <v>128821</v>
      </c>
      <c r="S9" s="2">
        <v>31104</v>
      </c>
      <c r="U9" s="2">
        <v>2184673034</v>
      </c>
      <c r="W9" s="2">
        <v>4003442562.8736</v>
      </c>
      <c r="Y9" s="8">
        <v>1.2990789467952648E-3</v>
      </c>
    </row>
    <row r="10" spans="1:25" x14ac:dyDescent="0.5">
      <c r="A10" s="1" t="s">
        <v>16</v>
      </c>
      <c r="C10" s="2">
        <v>7316755</v>
      </c>
      <c r="E10" s="2">
        <v>1289583033341</v>
      </c>
      <c r="G10" s="2">
        <v>1583259297260.8101</v>
      </c>
      <c r="I10" s="2">
        <v>10072333</v>
      </c>
      <c r="K10" s="2">
        <v>2291448399735</v>
      </c>
      <c r="M10" s="2">
        <v>-3659959</v>
      </c>
      <c r="O10" s="2">
        <v>831413421119</v>
      </c>
      <c r="Q10" s="2">
        <v>13729129</v>
      </c>
      <c r="S10" s="2">
        <v>207368</v>
      </c>
      <c r="U10" s="2">
        <v>2866669842599</v>
      </c>
      <c r="W10" s="2">
        <v>2844142157904.5801</v>
      </c>
      <c r="Y10" s="8">
        <v>0.92289701700494908</v>
      </c>
    </row>
    <row r="11" spans="1:25" x14ac:dyDescent="0.5">
      <c r="A11" s="1" t="s">
        <v>17</v>
      </c>
      <c r="C11" s="2">
        <v>1244124</v>
      </c>
      <c r="E11" s="2">
        <v>43072536381</v>
      </c>
      <c r="G11" s="2">
        <v>41363158972.111198</v>
      </c>
      <c r="I11" s="2">
        <v>1802905</v>
      </c>
      <c r="K11" s="2">
        <v>72596018943</v>
      </c>
      <c r="M11" s="2">
        <v>-2347029</v>
      </c>
      <c r="O11" s="2">
        <v>95209986460</v>
      </c>
      <c r="Q11" s="2">
        <v>700000</v>
      </c>
      <c r="S11" s="2">
        <v>39950</v>
      </c>
      <c r="U11" s="2">
        <v>28261520649</v>
      </c>
      <c r="W11" s="2">
        <v>27875735720</v>
      </c>
      <c r="Y11" s="8">
        <v>9.0454105014779705E-3</v>
      </c>
    </row>
    <row r="12" spans="1:25" ht="22.5" thickBot="1" x14ac:dyDescent="0.55000000000000004">
      <c r="E12" s="7">
        <f>SUM(E9:E11)</f>
        <v>1334840242756</v>
      </c>
      <c r="G12" s="7">
        <f>SUM(G9:G11)</f>
        <v>1628598483245.8369</v>
      </c>
      <c r="K12" s="7">
        <f>SUM(K9:K11)</f>
        <v>2364044418678</v>
      </c>
      <c r="O12" s="7">
        <f>SUM(O9:O11)</f>
        <v>926623407579</v>
      </c>
      <c r="U12" s="7">
        <f>SUM(U9:U11)</f>
        <v>2897116036282</v>
      </c>
      <c r="W12" s="7">
        <f>SUM(W9:W11)</f>
        <v>2876021336187.4536</v>
      </c>
      <c r="Y12" s="9">
        <f>SUM(Y9:Y11)</f>
        <v>0.93324150645322235</v>
      </c>
    </row>
    <row r="13" spans="1:25" ht="22.5" thickTop="1" x14ac:dyDescent="0.5"/>
    <row r="14" spans="1:25" x14ac:dyDescent="0.5">
      <c r="W14" s="2"/>
    </row>
    <row r="16" spans="1:25" x14ac:dyDescent="0.5">
      <c r="K16" s="2"/>
    </row>
  </sheetData>
  <mergeCells count="21">
    <mergeCell ref="A6:A8"/>
    <mergeCell ref="C7:C8"/>
    <mergeCell ref="E7:E8"/>
    <mergeCell ref="G7:G8"/>
    <mergeCell ref="C6:G6"/>
    <mergeCell ref="A2:Y2"/>
    <mergeCell ref="A3:Y3"/>
    <mergeCell ref="A4:Y4"/>
    <mergeCell ref="Y7:Y8"/>
    <mergeCell ref="Q6:Y6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K18"/>
  <sheetViews>
    <sheetView rightToLeft="1" workbookViewId="0">
      <selection activeCell="AK18" sqref="AK18"/>
    </sheetView>
  </sheetViews>
  <sheetFormatPr defaultRowHeight="21.75" x14ac:dyDescent="0.5"/>
  <cols>
    <col min="1" max="1" width="29.5703125" style="1" bestFit="1" customWidth="1"/>
    <col min="2" max="2" width="1" style="1" customWidth="1"/>
    <col min="3" max="3" width="28.28515625" style="1" bestFit="1" customWidth="1"/>
    <col min="4" max="4" width="1" style="1" customWidth="1"/>
    <col min="5" max="5" width="25" style="1" bestFit="1" customWidth="1"/>
    <col min="6" max="6" width="1" style="1" customWidth="1"/>
    <col min="7" max="7" width="16" style="1" bestFit="1" customWidth="1"/>
    <col min="8" max="8" width="1" style="1" customWidth="1"/>
    <col min="9" max="9" width="19.28515625" style="1" bestFit="1" customWidth="1"/>
    <col min="10" max="10" width="1" style="1" customWidth="1"/>
    <col min="11" max="11" width="11.85546875" style="1" bestFit="1" customWidth="1"/>
    <col min="12" max="12" width="1" style="1" customWidth="1"/>
    <col min="13" max="13" width="12.42578125" style="1" bestFit="1" customWidth="1"/>
    <col min="14" max="14" width="1" style="1" customWidth="1"/>
    <col min="15" max="15" width="8.28515625" style="1" bestFit="1" customWidth="1"/>
    <col min="16" max="16" width="1" style="1" customWidth="1"/>
    <col min="17" max="17" width="18.42578125" style="1" bestFit="1" customWidth="1"/>
    <col min="18" max="18" width="1" style="1" customWidth="1"/>
    <col min="19" max="19" width="25.140625" style="1" bestFit="1" customWidth="1"/>
    <col min="20" max="20" width="1" style="1" customWidth="1"/>
    <col min="21" max="21" width="7" style="1" bestFit="1" customWidth="1"/>
    <col min="22" max="22" width="1" style="1" customWidth="1"/>
    <col min="23" max="23" width="18.42578125" style="1" bestFit="1" customWidth="1"/>
    <col min="24" max="24" width="1" style="1" customWidth="1"/>
    <col min="25" max="25" width="16.42578125" style="1" customWidth="1"/>
    <col min="26" max="26" width="1" style="1" customWidth="1"/>
    <col min="27" max="27" width="17.28515625" style="1" bestFit="1" customWidth="1"/>
    <col min="28" max="28" width="1" style="1" customWidth="1"/>
    <col min="29" max="29" width="8.28515625" style="1" bestFit="1" customWidth="1"/>
    <col min="30" max="30" width="1" style="1" customWidth="1"/>
    <col min="31" max="31" width="21.140625" style="1" customWidth="1"/>
    <col min="32" max="32" width="1" style="1" customWidth="1"/>
    <col min="33" max="33" width="18.42578125" style="1" bestFit="1" customWidth="1"/>
    <col min="34" max="34" width="1" style="1" customWidth="1"/>
    <col min="35" max="35" width="25.140625" style="1" bestFit="1" customWidth="1"/>
    <col min="36" max="36" width="1" style="1" customWidth="1"/>
    <col min="37" max="37" width="30.140625" style="1" customWidth="1"/>
    <col min="38" max="38" width="1" style="1" customWidth="1"/>
    <col min="39" max="39" width="9.140625" style="1" customWidth="1"/>
    <col min="40" max="16384" width="9.140625" style="1"/>
  </cols>
  <sheetData>
    <row r="2" spans="1:37" ht="22.5" x14ac:dyDescent="0.5">
      <c r="A2" s="19" t="s">
        <v>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</row>
    <row r="3" spans="1:37" ht="22.5" x14ac:dyDescent="0.5">
      <c r="A3" s="19" t="s">
        <v>1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</row>
    <row r="4" spans="1:37" ht="22.5" x14ac:dyDescent="0.5">
      <c r="A4" s="19" t="s">
        <v>2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</row>
    <row r="6" spans="1:37" ht="22.5" x14ac:dyDescent="0.5">
      <c r="A6" s="23" t="s">
        <v>19</v>
      </c>
      <c r="B6" s="19" t="s">
        <v>19</v>
      </c>
      <c r="C6" s="21"/>
      <c r="D6" s="21" t="s">
        <v>19</v>
      </c>
      <c r="E6" s="21" t="s">
        <v>19</v>
      </c>
      <c r="F6" s="21" t="s">
        <v>19</v>
      </c>
      <c r="G6" s="21" t="s">
        <v>19</v>
      </c>
      <c r="H6" s="19" t="s">
        <v>19</v>
      </c>
      <c r="I6" s="21" t="s">
        <v>19</v>
      </c>
      <c r="J6" s="21" t="s">
        <v>19</v>
      </c>
      <c r="K6" s="21" t="s">
        <v>19</v>
      </c>
      <c r="L6" s="21" t="s">
        <v>19</v>
      </c>
      <c r="M6" s="21" t="s">
        <v>19</v>
      </c>
      <c r="N6" s="3"/>
      <c r="O6" s="21" t="s">
        <v>90</v>
      </c>
      <c r="P6" s="19" t="s">
        <v>4</v>
      </c>
      <c r="Q6" s="21" t="s">
        <v>4</v>
      </c>
      <c r="R6" s="21" t="s">
        <v>4</v>
      </c>
      <c r="S6" s="21" t="s">
        <v>4</v>
      </c>
      <c r="T6" s="10"/>
      <c r="U6" s="21" t="s">
        <v>5</v>
      </c>
      <c r="V6" s="21" t="s">
        <v>5</v>
      </c>
      <c r="W6" s="21" t="s">
        <v>5</v>
      </c>
      <c r="X6" s="21" t="s">
        <v>5</v>
      </c>
      <c r="Y6" s="21" t="s">
        <v>5</v>
      </c>
      <c r="Z6" s="21" t="s">
        <v>5</v>
      </c>
      <c r="AA6" s="21" t="s">
        <v>5</v>
      </c>
      <c r="AC6" s="21" t="s">
        <v>6</v>
      </c>
      <c r="AD6" s="21" t="s">
        <v>6</v>
      </c>
      <c r="AE6" s="21" t="s">
        <v>6</v>
      </c>
      <c r="AF6" s="21" t="s">
        <v>6</v>
      </c>
      <c r="AG6" s="21" t="s">
        <v>6</v>
      </c>
      <c r="AH6" s="21" t="s">
        <v>6</v>
      </c>
      <c r="AI6" s="21" t="s">
        <v>6</v>
      </c>
      <c r="AJ6" s="21" t="s">
        <v>6</v>
      </c>
      <c r="AK6" s="21" t="s">
        <v>6</v>
      </c>
    </row>
    <row r="7" spans="1:37" ht="22.5" x14ac:dyDescent="0.5">
      <c r="A7" s="23" t="s">
        <v>20</v>
      </c>
      <c r="C7" s="20" t="s">
        <v>21</v>
      </c>
      <c r="E7" s="20" t="s">
        <v>22</v>
      </c>
      <c r="G7" s="20" t="s">
        <v>23</v>
      </c>
      <c r="I7" s="22" t="s">
        <v>24</v>
      </c>
      <c r="J7" s="6"/>
      <c r="K7" s="22" t="s">
        <v>25</v>
      </c>
      <c r="M7" s="22" t="s">
        <v>18</v>
      </c>
      <c r="N7" s="6"/>
      <c r="O7" s="22" t="s">
        <v>7</v>
      </c>
      <c r="Q7" s="20" t="s">
        <v>8</v>
      </c>
      <c r="S7" s="20" t="s">
        <v>9</v>
      </c>
      <c r="T7" s="10"/>
      <c r="U7" s="22" t="s">
        <v>10</v>
      </c>
      <c r="V7" s="22" t="s">
        <v>10</v>
      </c>
      <c r="W7" s="22" t="s">
        <v>10</v>
      </c>
      <c r="Y7" s="22" t="s">
        <v>11</v>
      </c>
      <c r="Z7" s="22" t="s">
        <v>11</v>
      </c>
      <c r="AA7" s="22" t="s">
        <v>11</v>
      </c>
      <c r="AC7" s="20" t="s">
        <v>7</v>
      </c>
      <c r="AE7" s="20" t="s">
        <v>26</v>
      </c>
      <c r="AG7" s="20" t="s">
        <v>8</v>
      </c>
      <c r="AI7" s="20" t="s">
        <v>9</v>
      </c>
      <c r="AK7" s="20" t="s">
        <v>13</v>
      </c>
    </row>
    <row r="8" spans="1:37" ht="22.5" x14ac:dyDescent="0.5">
      <c r="A8" s="21" t="s">
        <v>20</v>
      </c>
      <c r="C8" s="21" t="s">
        <v>21</v>
      </c>
      <c r="E8" s="21" t="s">
        <v>22</v>
      </c>
      <c r="G8" s="21" t="s">
        <v>23</v>
      </c>
      <c r="I8" s="22" t="s">
        <v>24</v>
      </c>
      <c r="K8" s="22" t="s">
        <v>25</v>
      </c>
      <c r="M8" s="22" t="s">
        <v>18</v>
      </c>
      <c r="O8" s="22" t="s">
        <v>7</v>
      </c>
      <c r="Q8" s="21" t="s">
        <v>8</v>
      </c>
      <c r="S8" s="21" t="s">
        <v>9</v>
      </c>
      <c r="U8" s="21" t="s">
        <v>7</v>
      </c>
      <c r="W8" s="21" t="s">
        <v>8</v>
      </c>
      <c r="Y8" s="21" t="s">
        <v>7</v>
      </c>
      <c r="AA8" s="22" t="s">
        <v>14</v>
      </c>
      <c r="AC8" s="21" t="s">
        <v>7</v>
      </c>
      <c r="AE8" s="21" t="s">
        <v>26</v>
      </c>
      <c r="AG8" s="21" t="s">
        <v>8</v>
      </c>
      <c r="AI8" s="21" t="s">
        <v>9</v>
      </c>
      <c r="AK8" s="21" t="s">
        <v>13</v>
      </c>
    </row>
    <row r="9" spans="1:37" x14ac:dyDescent="0.5">
      <c r="A9" s="1" t="s">
        <v>27</v>
      </c>
      <c r="C9" s="1" t="s">
        <v>28</v>
      </c>
      <c r="E9" s="1" t="s">
        <v>28</v>
      </c>
      <c r="G9" s="1" t="s">
        <v>29</v>
      </c>
      <c r="I9" s="1" t="s">
        <v>30</v>
      </c>
      <c r="K9" s="2">
        <v>0</v>
      </c>
      <c r="M9" s="2">
        <v>0</v>
      </c>
      <c r="O9" s="2">
        <v>4000</v>
      </c>
      <c r="Q9" s="2">
        <v>3050203508</v>
      </c>
      <c r="S9" s="2">
        <v>3340052704</v>
      </c>
      <c r="U9" s="2">
        <v>0</v>
      </c>
      <c r="W9" s="2">
        <v>0</v>
      </c>
      <c r="Y9" s="2">
        <v>0</v>
      </c>
      <c r="AA9" s="2">
        <v>0</v>
      </c>
      <c r="AC9" s="2">
        <v>4000</v>
      </c>
      <c r="AE9" s="2">
        <v>842220</v>
      </c>
      <c r="AG9" s="2">
        <v>3050203508</v>
      </c>
      <c r="AI9" s="2">
        <v>3366437562</v>
      </c>
      <c r="AK9" s="8">
        <v>1.0923768965867028E-3</v>
      </c>
    </row>
    <row r="10" spans="1:37" x14ac:dyDescent="0.5">
      <c r="A10" s="1" t="s">
        <v>31</v>
      </c>
      <c r="C10" s="1" t="s">
        <v>28</v>
      </c>
      <c r="E10" s="1" t="s">
        <v>28</v>
      </c>
      <c r="G10" s="1" t="s">
        <v>32</v>
      </c>
      <c r="I10" s="1" t="s">
        <v>33</v>
      </c>
      <c r="K10" s="2">
        <v>0</v>
      </c>
      <c r="M10" s="2">
        <v>0</v>
      </c>
      <c r="O10" s="2">
        <v>14000</v>
      </c>
      <c r="Q10" s="2">
        <v>11109017909</v>
      </c>
      <c r="S10" s="2">
        <v>12171868992</v>
      </c>
      <c r="U10" s="2">
        <v>0</v>
      </c>
      <c r="W10" s="2">
        <v>0</v>
      </c>
      <c r="Y10" s="2">
        <v>0</v>
      </c>
      <c r="AA10" s="2">
        <v>0</v>
      </c>
      <c r="AC10" s="2">
        <v>14000</v>
      </c>
      <c r="AE10" s="2">
        <v>873995</v>
      </c>
      <c r="AG10" s="2">
        <v>11109017909</v>
      </c>
      <c r="AI10" s="2">
        <v>12227058950</v>
      </c>
      <c r="AK10" s="8">
        <v>3.9675640686021047E-3</v>
      </c>
    </row>
    <row r="11" spans="1:37" x14ac:dyDescent="0.5">
      <c r="A11" s="1" t="s">
        <v>34</v>
      </c>
      <c r="C11" s="1" t="s">
        <v>28</v>
      </c>
      <c r="E11" s="1" t="s">
        <v>28</v>
      </c>
      <c r="G11" s="1" t="s">
        <v>35</v>
      </c>
      <c r="I11" s="1" t="s">
        <v>36</v>
      </c>
      <c r="K11" s="2">
        <v>0</v>
      </c>
      <c r="M11" s="2">
        <v>0</v>
      </c>
      <c r="O11" s="2">
        <v>34482</v>
      </c>
      <c r="Q11" s="2">
        <v>31440851541</v>
      </c>
      <c r="S11" s="2">
        <v>33119689901</v>
      </c>
      <c r="U11" s="2">
        <v>4375</v>
      </c>
      <c r="W11" s="2">
        <v>4241805226</v>
      </c>
      <c r="Y11" s="2">
        <v>0</v>
      </c>
      <c r="AA11" s="2">
        <v>0</v>
      </c>
      <c r="AC11" s="2">
        <v>38857</v>
      </c>
      <c r="AE11" s="2">
        <v>974396</v>
      </c>
      <c r="AG11" s="2">
        <v>35682656767</v>
      </c>
      <c r="AI11" s="2">
        <v>37834655345</v>
      </c>
      <c r="AK11" s="8">
        <v>1.2276984981312007E-2</v>
      </c>
    </row>
    <row r="12" spans="1:37" x14ac:dyDescent="0.5">
      <c r="A12" s="1" t="s">
        <v>37</v>
      </c>
      <c r="C12" s="1" t="s">
        <v>28</v>
      </c>
      <c r="E12" s="1" t="s">
        <v>28</v>
      </c>
      <c r="G12" s="1" t="s">
        <v>38</v>
      </c>
      <c r="I12" s="1" t="s">
        <v>39</v>
      </c>
      <c r="K12" s="1">
        <v>0</v>
      </c>
      <c r="M12" s="1">
        <v>0</v>
      </c>
      <c r="O12" s="1">
        <v>40000</v>
      </c>
      <c r="Q12" s="1">
        <v>37866036328</v>
      </c>
      <c r="S12" s="1">
        <v>39504298604</v>
      </c>
      <c r="U12" s="1">
        <v>0</v>
      </c>
      <c r="W12" s="1">
        <v>0</v>
      </c>
      <c r="Y12" s="1">
        <v>40000</v>
      </c>
      <c r="AA12" s="2">
        <v>40000000000</v>
      </c>
      <c r="AC12" s="2">
        <v>0</v>
      </c>
      <c r="AE12" s="2">
        <v>0</v>
      </c>
      <c r="AG12" s="2">
        <v>0</v>
      </c>
      <c r="AI12" s="2">
        <v>0</v>
      </c>
      <c r="AK12" s="8">
        <v>0</v>
      </c>
    </row>
    <row r="13" spans="1:37" x14ac:dyDescent="0.5">
      <c r="A13" s="1" t="s">
        <v>40</v>
      </c>
      <c r="C13" s="1" t="s">
        <v>28</v>
      </c>
      <c r="E13" s="1" t="s">
        <v>28</v>
      </c>
      <c r="G13" s="1" t="s">
        <v>41</v>
      </c>
      <c r="I13" s="1" t="s">
        <v>42</v>
      </c>
      <c r="K13" s="2">
        <v>0</v>
      </c>
      <c r="M13" s="2">
        <v>0</v>
      </c>
      <c r="O13" s="2">
        <v>19052</v>
      </c>
      <c r="Q13" s="2">
        <v>16577690403</v>
      </c>
      <c r="S13" s="2">
        <v>17863969021</v>
      </c>
      <c r="U13" s="2">
        <v>0</v>
      </c>
      <c r="W13" s="2">
        <v>0</v>
      </c>
      <c r="Y13" s="2">
        <v>0</v>
      </c>
      <c r="AA13" s="2">
        <v>0</v>
      </c>
      <c r="AC13" s="2">
        <v>19052</v>
      </c>
      <c r="AE13" s="2">
        <v>937564</v>
      </c>
      <c r="AG13" s="2">
        <v>16577690403</v>
      </c>
      <c r="AI13" s="2">
        <v>17849519037</v>
      </c>
      <c r="AK13" s="8">
        <v>5.7919987678664488E-3</v>
      </c>
    </row>
    <row r="14" spans="1:37" ht="22.5" thickBot="1" x14ac:dyDescent="0.55000000000000004">
      <c r="Q14" s="7">
        <f>SUM(Q9:Q13)</f>
        <v>100043799689</v>
      </c>
      <c r="S14" s="7">
        <f>SUM(S9:S13)</f>
        <v>105999879222</v>
      </c>
      <c r="W14" s="7">
        <f>SUM(W9:W13)</f>
        <v>4241805226</v>
      </c>
      <c r="AA14" s="7">
        <f>SUM(AA9:AA13)</f>
        <v>40000000000</v>
      </c>
      <c r="AG14" s="7">
        <f>SUM(AG9:AG13)</f>
        <v>66419568587</v>
      </c>
      <c r="AI14" s="7">
        <f>SUM(AI9:AI13)</f>
        <v>71277670894</v>
      </c>
      <c r="AK14" s="12">
        <f>SUM(AK9:AK13)</f>
        <v>2.3128924714367262E-2</v>
      </c>
    </row>
    <row r="15" spans="1:37" ht="22.5" thickTop="1" x14ac:dyDescent="0.5"/>
    <row r="16" spans="1:37" x14ac:dyDescent="0.5">
      <c r="AK16" s="2"/>
    </row>
    <row r="18" spans="37:37" x14ac:dyDescent="0.5">
      <c r="AK18" s="2"/>
    </row>
  </sheetData>
  <mergeCells count="28">
    <mergeCell ref="W8"/>
    <mergeCell ref="U7:W7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  <mergeCell ref="A2:AK2"/>
    <mergeCell ref="A3:AK3"/>
    <mergeCell ref="A4:AK4"/>
    <mergeCell ref="AE7:AE8"/>
    <mergeCell ref="AG7:AG8"/>
    <mergeCell ref="AI7:AI8"/>
    <mergeCell ref="AK7:AK8"/>
    <mergeCell ref="AC6:AK6"/>
    <mergeCell ref="Y8"/>
    <mergeCell ref="AA8"/>
    <mergeCell ref="Y7:AA7"/>
    <mergeCell ref="U6:AA6"/>
    <mergeCell ref="AC7:AC8"/>
    <mergeCell ref="S7:S8"/>
    <mergeCell ref="O6:S6"/>
    <mergeCell ref="U8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S14"/>
  <sheetViews>
    <sheetView rightToLeft="1" workbookViewId="0">
      <selection activeCell="K20" sqref="K20"/>
    </sheetView>
  </sheetViews>
  <sheetFormatPr defaultRowHeight="21.75" x14ac:dyDescent="0.5"/>
  <cols>
    <col min="1" max="1" width="19.85546875" style="1" bestFit="1" customWidth="1"/>
    <col min="2" max="2" width="1" style="1" customWidth="1"/>
    <col min="3" max="3" width="16.85546875" style="1" bestFit="1" customWidth="1"/>
    <col min="4" max="4" width="1" style="1" customWidth="1"/>
    <col min="5" max="5" width="14.28515625" style="1" bestFit="1" customWidth="1"/>
    <col min="6" max="6" width="1" style="1" customWidth="1"/>
    <col min="7" max="7" width="15.42578125" style="1" bestFit="1" customWidth="1"/>
    <col min="8" max="8" width="1" style="1" customWidth="1"/>
    <col min="9" max="9" width="11.85546875" style="1" bestFit="1" customWidth="1"/>
    <col min="10" max="10" width="1" style="1" customWidth="1"/>
    <col min="11" max="11" width="18.7109375" style="1" bestFit="1" customWidth="1"/>
    <col min="12" max="12" width="1" style="1" customWidth="1"/>
    <col min="13" max="13" width="20.5703125" style="1" bestFit="1" customWidth="1"/>
    <col min="14" max="14" width="1" style="1" customWidth="1"/>
    <col min="15" max="15" width="20.5703125" style="1" bestFit="1" customWidth="1"/>
    <col min="16" max="16" width="1" style="1" customWidth="1"/>
    <col min="17" max="17" width="18.7109375" style="1" bestFit="1" customWidth="1"/>
    <col min="18" max="18" width="1" style="1" customWidth="1"/>
    <col min="19" max="19" width="26.140625" style="1" bestFit="1" customWidth="1"/>
    <col min="20" max="16384" width="9.140625" style="1"/>
  </cols>
  <sheetData>
    <row r="2" spans="1:19" ht="22.5" x14ac:dyDescent="0.5">
      <c r="A2" s="19" t="s">
        <v>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</row>
    <row r="3" spans="1:19" ht="22.5" x14ac:dyDescent="0.5">
      <c r="A3" s="19" t="s">
        <v>1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</row>
    <row r="4" spans="1:19" ht="22.5" x14ac:dyDescent="0.5">
      <c r="A4" s="19" t="s">
        <v>2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</row>
    <row r="6" spans="1:19" ht="22.5" x14ac:dyDescent="0.5">
      <c r="A6" s="23" t="s">
        <v>44</v>
      </c>
      <c r="C6" s="21" t="s">
        <v>61</v>
      </c>
      <c r="D6" s="21" t="s">
        <v>45</v>
      </c>
      <c r="E6" s="21" t="s">
        <v>45</v>
      </c>
      <c r="F6" s="21" t="s">
        <v>45</v>
      </c>
      <c r="G6" s="21" t="s">
        <v>45</v>
      </c>
      <c r="H6" s="21" t="s">
        <v>45</v>
      </c>
      <c r="I6" s="21" t="s">
        <v>45</v>
      </c>
      <c r="J6" s="10"/>
      <c r="K6" s="21" t="s">
        <v>90</v>
      </c>
      <c r="L6" s="3"/>
      <c r="M6" s="21" t="s">
        <v>5</v>
      </c>
      <c r="N6" s="21" t="s">
        <v>5</v>
      </c>
      <c r="O6" s="21" t="s">
        <v>5</v>
      </c>
      <c r="Q6" s="21" t="s">
        <v>6</v>
      </c>
      <c r="R6" s="21" t="s">
        <v>6</v>
      </c>
      <c r="S6" s="21" t="s">
        <v>6</v>
      </c>
    </row>
    <row r="7" spans="1:19" ht="22.5" x14ac:dyDescent="0.5">
      <c r="A7" s="21" t="s">
        <v>44</v>
      </c>
      <c r="C7" s="22" t="s">
        <v>46</v>
      </c>
      <c r="E7" s="22" t="s">
        <v>47</v>
      </c>
      <c r="G7" s="22" t="s">
        <v>48</v>
      </c>
      <c r="I7" s="21" t="s">
        <v>25</v>
      </c>
      <c r="J7" s="10"/>
      <c r="K7" s="22" t="s">
        <v>49</v>
      </c>
      <c r="M7" s="22" t="s">
        <v>50</v>
      </c>
      <c r="N7" s="5"/>
      <c r="O7" s="22" t="s">
        <v>51</v>
      </c>
      <c r="Q7" s="22" t="s">
        <v>49</v>
      </c>
      <c r="S7" s="22" t="s">
        <v>43</v>
      </c>
    </row>
    <row r="8" spans="1:19" x14ac:dyDescent="0.5">
      <c r="A8" s="10" t="s">
        <v>52</v>
      </c>
      <c r="C8" s="10" t="s">
        <v>53</v>
      </c>
      <c r="E8" s="10" t="s">
        <v>54</v>
      </c>
      <c r="G8" s="10" t="s">
        <v>55</v>
      </c>
      <c r="I8" s="5">
        <v>0</v>
      </c>
      <c r="K8" s="4">
        <v>101484401783</v>
      </c>
      <c r="M8" s="4">
        <v>2400452206522</v>
      </c>
      <c r="N8" s="10"/>
      <c r="O8" s="4">
        <v>2368208440744</v>
      </c>
      <c r="Q8" s="13">
        <v>133728167561</v>
      </c>
      <c r="S8" s="14">
        <v>4.3393515541611506E-2</v>
      </c>
    </row>
    <row r="9" spans="1:19" x14ac:dyDescent="0.5">
      <c r="A9" s="10" t="s">
        <v>56</v>
      </c>
      <c r="B9" s="10"/>
      <c r="C9" s="10" t="s">
        <v>57</v>
      </c>
      <c r="D9" s="10"/>
      <c r="E9" s="10" t="s">
        <v>58</v>
      </c>
      <c r="F9" s="10"/>
      <c r="G9" s="10" t="s">
        <v>59</v>
      </c>
      <c r="H9" s="10"/>
      <c r="I9" s="10">
        <v>0</v>
      </c>
      <c r="J9" s="10"/>
      <c r="K9" s="13">
        <v>500000</v>
      </c>
      <c r="L9" s="10"/>
      <c r="M9" s="13">
        <v>0</v>
      </c>
      <c r="N9" s="10"/>
      <c r="O9" s="13">
        <v>0</v>
      </c>
      <c r="P9" s="10"/>
      <c r="Q9" s="13">
        <v>500000</v>
      </c>
      <c r="R9" s="10"/>
      <c r="S9" s="14">
        <v>1.622452334950959E-7</v>
      </c>
    </row>
    <row r="10" spans="1:19" ht="22.5" thickBot="1" x14ac:dyDescent="0.55000000000000004">
      <c r="K10" s="7">
        <f>SUM(K8:K9)</f>
        <v>101484901783</v>
      </c>
      <c r="M10" s="7">
        <f>SUM(M8:M9)</f>
        <v>2400452206522</v>
      </c>
      <c r="O10" s="7">
        <f>SUM(O8:O9)</f>
        <v>2368208440744</v>
      </c>
      <c r="Q10" s="7">
        <f>SUM(Q8:Q9)</f>
        <v>133728667561</v>
      </c>
      <c r="S10" s="9">
        <f>SUM(S8:S9)</f>
        <v>4.3393677786845004E-2</v>
      </c>
    </row>
    <row r="11" spans="1:19" ht="22.5" thickTop="1" x14ac:dyDescent="0.5"/>
    <row r="13" spans="1:19" x14ac:dyDescent="0.5">
      <c r="O13" s="2"/>
      <c r="S13" s="2"/>
    </row>
    <row r="14" spans="1:19" x14ac:dyDescent="0.5">
      <c r="O14" s="2"/>
    </row>
  </sheetData>
  <mergeCells count="17">
    <mergeCell ref="C6:I6"/>
    <mergeCell ref="A2:S2"/>
    <mergeCell ref="A3:S3"/>
    <mergeCell ref="A4:S4"/>
    <mergeCell ref="Q7"/>
    <mergeCell ref="S7"/>
    <mergeCell ref="Q6:S6"/>
    <mergeCell ref="K7"/>
    <mergeCell ref="K6"/>
    <mergeCell ref="M7"/>
    <mergeCell ref="O7"/>
    <mergeCell ref="M6:O6"/>
    <mergeCell ref="A6:A7"/>
    <mergeCell ref="C7"/>
    <mergeCell ref="E7"/>
    <mergeCell ref="G7"/>
    <mergeCell ref="I7"/>
  </mergeCells>
  <pageMargins left="0.7" right="0.7" top="0.75" bottom="0.75" header="0.3" footer="0.3"/>
  <ignoredErrors>
    <ignoredError sqref="C8:C9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G14"/>
  <sheetViews>
    <sheetView rightToLeft="1" workbookViewId="0">
      <selection activeCell="N21" sqref="N21"/>
    </sheetView>
  </sheetViews>
  <sheetFormatPr defaultRowHeight="21.75" x14ac:dyDescent="0.5"/>
  <cols>
    <col min="1" max="1" width="24.28515625" style="1" bestFit="1" customWidth="1"/>
    <col min="2" max="2" width="1" style="1" customWidth="1"/>
    <col min="3" max="3" width="19.42578125" style="1" bestFit="1" customWidth="1"/>
    <col min="4" max="4" width="1" style="1" customWidth="1"/>
    <col min="5" max="5" width="24.85546875" style="1" bestFit="1" customWidth="1"/>
    <col min="6" max="6" width="1" style="1" customWidth="1"/>
    <col min="7" max="7" width="31.5703125" style="1" customWidth="1"/>
    <col min="8" max="16384" width="9.140625" style="1"/>
  </cols>
  <sheetData>
    <row r="2" spans="1:7" ht="22.5" x14ac:dyDescent="0.5">
      <c r="A2" s="19" t="s">
        <v>0</v>
      </c>
      <c r="B2" s="19"/>
      <c r="C2" s="19"/>
      <c r="D2" s="19"/>
      <c r="E2" s="19"/>
      <c r="F2" s="19"/>
      <c r="G2" s="19"/>
    </row>
    <row r="3" spans="1:7" ht="22.5" x14ac:dyDescent="0.5">
      <c r="A3" s="19" t="s">
        <v>60</v>
      </c>
      <c r="B3" s="19"/>
      <c r="C3" s="19"/>
      <c r="D3" s="19"/>
      <c r="E3" s="19"/>
      <c r="F3" s="19"/>
      <c r="G3" s="19"/>
    </row>
    <row r="4" spans="1:7" ht="22.5" x14ac:dyDescent="0.5">
      <c r="A4" s="19" t="s">
        <v>2</v>
      </c>
      <c r="B4" s="19"/>
      <c r="C4" s="19"/>
      <c r="D4" s="19"/>
      <c r="E4" s="19"/>
      <c r="F4" s="19"/>
      <c r="G4" s="19"/>
    </row>
    <row r="6" spans="1:7" ht="22.5" x14ac:dyDescent="0.5">
      <c r="A6" s="21" t="s">
        <v>64</v>
      </c>
      <c r="C6" s="21" t="s">
        <v>49</v>
      </c>
      <c r="D6" s="10"/>
      <c r="E6" s="21" t="s">
        <v>78</v>
      </c>
      <c r="F6" s="10"/>
      <c r="G6" s="21" t="s">
        <v>13</v>
      </c>
    </row>
    <row r="7" spans="1:7" x14ac:dyDescent="0.5">
      <c r="A7" s="10" t="s">
        <v>87</v>
      </c>
      <c r="C7" s="4">
        <v>-189998158156</v>
      </c>
      <c r="D7" s="10"/>
      <c r="E7" s="15">
        <f>C7/$C$11</f>
        <v>1.0073258530487412</v>
      </c>
      <c r="F7" s="10"/>
      <c r="G7" s="15">
        <v>-6.1652591067316763E-2</v>
      </c>
    </row>
    <row r="8" spans="1:7" x14ac:dyDescent="0.5">
      <c r="A8" s="10" t="s">
        <v>88</v>
      </c>
      <c r="B8" s="10"/>
      <c r="C8" s="13">
        <v>1035986447</v>
      </c>
      <c r="D8" s="10"/>
      <c r="E8" s="14">
        <f t="shared" ref="E8:E10" si="0">C8/$C$11</f>
        <v>-5.492558146876195E-3</v>
      </c>
      <c r="F8" s="10"/>
      <c r="G8" s="14">
        <v>3.3616772598253961E-4</v>
      </c>
    </row>
    <row r="9" spans="1:7" x14ac:dyDescent="0.5">
      <c r="A9" s="10" t="s">
        <v>89</v>
      </c>
      <c r="B9" s="10"/>
      <c r="C9" s="13">
        <v>336628031</v>
      </c>
      <c r="D9" s="10"/>
      <c r="E9" s="14">
        <f t="shared" si="0"/>
        <v>-1.78472318773099E-3</v>
      </c>
      <c r="F9" s="10"/>
      <c r="G9" s="14">
        <v>1.0923258698117876E-4</v>
      </c>
    </row>
    <row r="10" spans="1:7" x14ac:dyDescent="0.5">
      <c r="A10" s="1" t="s">
        <v>94</v>
      </c>
      <c r="C10" s="2">
        <f>'سایر درآمدها'!C10</f>
        <v>9161421</v>
      </c>
      <c r="E10" s="14">
        <f t="shared" si="0"/>
        <v>-4.857171413412579E-5</v>
      </c>
      <c r="G10" s="14">
        <v>2.9727937785837499E-6</v>
      </c>
    </row>
    <row r="11" spans="1:7" ht="22.5" thickBot="1" x14ac:dyDescent="0.55000000000000004">
      <c r="C11" s="7">
        <f>SUM(C7:C10)</f>
        <v>-188616382257</v>
      </c>
      <c r="E11" s="18">
        <f>SUM(E7:E10)</f>
        <v>1</v>
      </c>
      <c r="G11" s="9">
        <f>SUM(G7:G10)</f>
        <v>-6.1204217960574465E-2</v>
      </c>
    </row>
    <row r="12" spans="1:7" ht="22.5" thickTop="1" x14ac:dyDescent="0.5"/>
    <row r="14" spans="1:7" x14ac:dyDescent="0.5">
      <c r="G14" s="2"/>
    </row>
  </sheetData>
  <mergeCells count="7">
    <mergeCell ref="A6"/>
    <mergeCell ref="C6"/>
    <mergeCell ref="E6"/>
    <mergeCell ref="G6"/>
    <mergeCell ref="A2:G2"/>
    <mergeCell ref="A3:G3"/>
    <mergeCell ref="A4:G4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S9"/>
  <sheetViews>
    <sheetView rightToLeft="1" workbookViewId="0">
      <selection activeCell="G9" sqref="G9"/>
    </sheetView>
  </sheetViews>
  <sheetFormatPr defaultRowHeight="21.75" x14ac:dyDescent="0.5"/>
  <cols>
    <col min="1" max="1" width="12.85546875" style="1" bestFit="1" customWidth="1"/>
    <col min="2" max="2" width="1" style="1" customWidth="1"/>
    <col min="3" max="3" width="20.85546875" style="1" bestFit="1" customWidth="1"/>
    <col min="4" max="4" width="1" style="1" customWidth="1"/>
    <col min="5" max="5" width="19.28515625" style="1" bestFit="1" customWidth="1"/>
    <col min="6" max="6" width="1" style="1" customWidth="1"/>
    <col min="7" max="7" width="11.85546875" style="1" bestFit="1" customWidth="1"/>
    <col min="8" max="8" width="1" style="1" customWidth="1"/>
    <col min="9" max="9" width="14.140625" style="1" bestFit="1" customWidth="1"/>
    <col min="10" max="10" width="1" style="1" customWidth="1"/>
    <col min="11" max="11" width="15.140625" style="1" bestFit="1" customWidth="1"/>
    <col min="12" max="12" width="1" style="1" customWidth="1"/>
    <col min="13" max="13" width="16" style="1" bestFit="1" customWidth="1"/>
    <col min="14" max="14" width="1" style="1" customWidth="1"/>
    <col min="15" max="15" width="14.140625" style="1" bestFit="1" customWidth="1"/>
    <col min="16" max="16" width="1" style="1" customWidth="1"/>
    <col min="17" max="17" width="15.140625" style="1" bestFit="1" customWidth="1"/>
    <col min="18" max="18" width="1" style="1" customWidth="1"/>
    <col min="19" max="19" width="16" style="1" bestFit="1" customWidth="1"/>
    <col min="20" max="16384" width="9.140625" style="1"/>
  </cols>
  <sheetData>
    <row r="2" spans="1:19" ht="22.5" x14ac:dyDescent="0.5">
      <c r="A2" s="19" t="s">
        <v>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</row>
    <row r="3" spans="1:19" ht="22.5" x14ac:dyDescent="0.5">
      <c r="A3" s="19" t="s">
        <v>60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</row>
    <row r="4" spans="1:19" ht="22.5" x14ac:dyDescent="0.5">
      <c r="A4" s="19" t="s">
        <v>2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</row>
    <row r="6" spans="1:19" ht="22.5" x14ac:dyDescent="0.5">
      <c r="A6" s="21" t="s">
        <v>61</v>
      </c>
      <c r="B6" s="21" t="s">
        <v>61</v>
      </c>
      <c r="C6" s="21"/>
      <c r="D6" s="21" t="s">
        <v>61</v>
      </c>
      <c r="E6" s="21" t="s">
        <v>61</v>
      </c>
      <c r="F6" s="21" t="s">
        <v>61</v>
      </c>
      <c r="G6" s="21" t="s">
        <v>61</v>
      </c>
      <c r="I6" s="21" t="s">
        <v>62</v>
      </c>
      <c r="J6" s="21" t="s">
        <v>62</v>
      </c>
      <c r="K6" s="21" t="s">
        <v>62</v>
      </c>
      <c r="L6" s="21" t="s">
        <v>62</v>
      </c>
      <c r="M6" s="21" t="s">
        <v>62</v>
      </c>
      <c r="N6" s="10"/>
      <c r="O6" s="21" t="s">
        <v>63</v>
      </c>
      <c r="P6" s="21" t="s">
        <v>63</v>
      </c>
      <c r="Q6" s="21" t="s">
        <v>63</v>
      </c>
      <c r="R6" s="21" t="s">
        <v>63</v>
      </c>
      <c r="S6" s="21" t="s">
        <v>63</v>
      </c>
    </row>
    <row r="7" spans="1:19" ht="22.5" x14ac:dyDescent="0.5">
      <c r="A7" s="22" t="s">
        <v>64</v>
      </c>
      <c r="C7" s="22" t="s">
        <v>65</v>
      </c>
      <c r="E7" s="22" t="s">
        <v>24</v>
      </c>
      <c r="G7" s="22" t="s">
        <v>25</v>
      </c>
      <c r="I7" s="22" t="s">
        <v>66</v>
      </c>
      <c r="J7" s="5"/>
      <c r="K7" s="22" t="s">
        <v>67</v>
      </c>
      <c r="M7" s="22" t="s">
        <v>68</v>
      </c>
      <c r="N7" s="10"/>
      <c r="O7" s="21" t="s">
        <v>66</v>
      </c>
      <c r="Q7" s="22" t="s">
        <v>67</v>
      </c>
      <c r="S7" s="22" t="s">
        <v>68</v>
      </c>
    </row>
    <row r="8" spans="1:19" x14ac:dyDescent="0.5">
      <c r="A8" s="10" t="s">
        <v>52</v>
      </c>
      <c r="C8" s="13">
        <v>30</v>
      </c>
      <c r="E8" s="10" t="s">
        <v>69</v>
      </c>
      <c r="G8" s="10">
        <v>10</v>
      </c>
      <c r="I8" s="4">
        <v>336628031</v>
      </c>
      <c r="J8" s="10"/>
      <c r="K8" s="4">
        <v>0</v>
      </c>
      <c r="M8" s="4">
        <v>336628031</v>
      </c>
      <c r="O8" s="4">
        <v>541426685</v>
      </c>
      <c r="Q8" s="13">
        <v>0</v>
      </c>
      <c r="S8" s="13">
        <v>541426685</v>
      </c>
    </row>
    <row r="9" spans="1:19" x14ac:dyDescent="0.5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</row>
  </sheetData>
  <mergeCells count="16">
    <mergeCell ref="A2:S2"/>
    <mergeCell ref="A3:S3"/>
    <mergeCell ref="A4:S4"/>
    <mergeCell ref="Q7"/>
    <mergeCell ref="S7"/>
    <mergeCell ref="O6:S6"/>
    <mergeCell ref="I7"/>
    <mergeCell ref="K7"/>
    <mergeCell ref="M7"/>
    <mergeCell ref="I6:M6"/>
    <mergeCell ref="O7"/>
    <mergeCell ref="A7"/>
    <mergeCell ref="C7"/>
    <mergeCell ref="E7"/>
    <mergeCell ref="G7"/>
    <mergeCell ref="A6:G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24"/>
  <sheetViews>
    <sheetView rightToLeft="1" workbookViewId="0">
      <selection activeCell="O22" sqref="O22"/>
    </sheetView>
  </sheetViews>
  <sheetFormatPr defaultRowHeight="21.75" x14ac:dyDescent="0.5"/>
  <cols>
    <col min="1" max="1" width="29.5703125" style="1" bestFit="1" customWidth="1"/>
    <col min="2" max="2" width="1" style="1" customWidth="1"/>
    <col min="3" max="3" width="12.7109375" style="1" bestFit="1" customWidth="1"/>
    <col min="4" max="4" width="1" style="1" customWidth="1"/>
    <col min="5" max="5" width="20.5703125" style="1" bestFit="1" customWidth="1"/>
    <col min="6" max="6" width="1" style="1" customWidth="1"/>
    <col min="7" max="7" width="20.5703125" style="1" bestFit="1" customWidth="1"/>
    <col min="8" max="8" width="1" style="1" customWidth="1"/>
    <col min="9" max="9" width="39.5703125" style="1" bestFit="1" customWidth="1"/>
    <col min="10" max="10" width="1" style="1" customWidth="1"/>
    <col min="11" max="11" width="12.7109375" style="1" bestFit="1" customWidth="1"/>
    <col min="12" max="12" width="1" style="1" customWidth="1"/>
    <col min="13" max="13" width="20.5703125" style="1" bestFit="1" customWidth="1"/>
    <col min="14" max="14" width="1" style="1" customWidth="1"/>
    <col min="15" max="15" width="20.5703125" style="1" bestFit="1" customWidth="1"/>
    <col min="16" max="16" width="1" style="1" customWidth="1"/>
    <col min="17" max="17" width="39.5703125" style="1" bestFit="1" customWidth="1"/>
    <col min="18" max="16384" width="9.140625" style="1"/>
  </cols>
  <sheetData>
    <row r="2" spans="1:17" ht="22.5" x14ac:dyDescent="0.5">
      <c r="A2" s="19" t="s">
        <v>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</row>
    <row r="3" spans="1:17" ht="22.5" x14ac:dyDescent="0.5">
      <c r="A3" s="19" t="s">
        <v>60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</row>
    <row r="4" spans="1:17" ht="22.5" x14ac:dyDescent="0.5">
      <c r="A4" s="19" t="s">
        <v>2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</row>
    <row r="6" spans="1:17" ht="22.5" x14ac:dyDescent="0.5">
      <c r="A6" s="23" t="s">
        <v>3</v>
      </c>
      <c r="C6" s="21" t="s">
        <v>62</v>
      </c>
      <c r="D6" s="21" t="s">
        <v>62</v>
      </c>
      <c r="E6" s="21" t="s">
        <v>62</v>
      </c>
      <c r="F6" s="21" t="s">
        <v>62</v>
      </c>
      <c r="G6" s="21" t="s">
        <v>62</v>
      </c>
      <c r="H6" s="21" t="s">
        <v>62</v>
      </c>
      <c r="I6" s="21" t="s">
        <v>62</v>
      </c>
      <c r="J6" s="10"/>
      <c r="K6" s="21" t="s">
        <v>63</v>
      </c>
      <c r="L6" s="21" t="s">
        <v>63</v>
      </c>
      <c r="M6" s="21" t="s">
        <v>63</v>
      </c>
      <c r="N6" s="21" t="s">
        <v>63</v>
      </c>
      <c r="O6" s="21" t="s">
        <v>63</v>
      </c>
      <c r="P6" s="19" t="s">
        <v>63</v>
      </c>
      <c r="Q6" s="21" t="s">
        <v>63</v>
      </c>
    </row>
    <row r="7" spans="1:17" ht="22.5" x14ac:dyDescent="0.5">
      <c r="A7" s="21" t="s">
        <v>3</v>
      </c>
      <c r="C7" s="22" t="s">
        <v>7</v>
      </c>
      <c r="E7" s="22" t="s">
        <v>70</v>
      </c>
      <c r="G7" s="22" t="s">
        <v>71</v>
      </c>
      <c r="I7" s="21" t="s">
        <v>72</v>
      </c>
      <c r="J7" s="10"/>
      <c r="K7" s="22" t="s">
        <v>7</v>
      </c>
      <c r="M7" s="22" t="s">
        <v>70</v>
      </c>
      <c r="N7" s="5"/>
      <c r="O7" s="22" t="s">
        <v>71</v>
      </c>
      <c r="Q7" s="22" t="s">
        <v>72</v>
      </c>
    </row>
    <row r="8" spans="1:17" x14ac:dyDescent="0.5">
      <c r="A8" s="10" t="s">
        <v>16</v>
      </c>
      <c r="C8" s="13">
        <v>13729129</v>
      </c>
      <c r="E8" s="13">
        <v>2844142157904</v>
      </c>
      <c r="G8" s="13">
        <v>3139940172504</v>
      </c>
      <c r="I8" s="4">
        <v>-295798014600</v>
      </c>
      <c r="K8" s="4">
        <v>13729129</v>
      </c>
      <c r="M8" s="4">
        <v>2844142157904</v>
      </c>
      <c r="N8" s="10"/>
      <c r="O8" s="4">
        <v>2913301662664</v>
      </c>
      <c r="Q8" s="13">
        <v>-69159504760</v>
      </c>
    </row>
    <row r="9" spans="1:17" x14ac:dyDescent="0.5">
      <c r="A9" s="10" t="s">
        <v>15</v>
      </c>
      <c r="C9" s="13">
        <v>128821</v>
      </c>
      <c r="D9" s="10"/>
      <c r="E9" s="13">
        <v>4003442562</v>
      </c>
      <c r="F9" s="10"/>
      <c r="G9" s="13">
        <v>3976027012</v>
      </c>
      <c r="H9" s="10"/>
      <c r="I9" s="13">
        <v>27415550</v>
      </c>
      <c r="J9" s="10"/>
      <c r="K9" s="13">
        <v>128821</v>
      </c>
      <c r="L9" s="10"/>
      <c r="M9" s="13">
        <v>4003442562</v>
      </c>
      <c r="N9" s="10"/>
      <c r="O9" s="13">
        <v>3059601117</v>
      </c>
      <c r="P9" s="10"/>
      <c r="Q9" s="13">
        <v>943841445</v>
      </c>
    </row>
    <row r="10" spans="1:17" x14ac:dyDescent="0.5">
      <c r="A10" s="10" t="s">
        <v>17</v>
      </c>
      <c r="C10" s="2">
        <v>700000</v>
      </c>
      <c r="E10" s="2">
        <v>27875735720</v>
      </c>
      <c r="G10" s="2">
        <v>26410506533</v>
      </c>
      <c r="I10" s="2">
        <v>1465229187</v>
      </c>
      <c r="K10" s="2">
        <v>700000</v>
      </c>
      <c r="M10" s="2">
        <v>27875735720</v>
      </c>
      <c r="O10" s="2">
        <v>28263574088</v>
      </c>
      <c r="Q10" s="2">
        <v>-387838368</v>
      </c>
    </row>
    <row r="11" spans="1:17" x14ac:dyDescent="0.5">
      <c r="A11" s="10" t="s">
        <v>31</v>
      </c>
      <c r="C11" s="2">
        <v>14000</v>
      </c>
      <c r="E11" s="2">
        <v>12227058950</v>
      </c>
      <c r="G11" s="2">
        <v>12171868992</v>
      </c>
      <c r="I11" s="2">
        <v>55189958</v>
      </c>
      <c r="K11" s="2">
        <v>14000</v>
      </c>
      <c r="M11" s="2">
        <v>12227058950</v>
      </c>
      <c r="O11" s="2">
        <v>12283102288</v>
      </c>
      <c r="Q11" s="2">
        <v>-56043338</v>
      </c>
    </row>
    <row r="12" spans="1:17" x14ac:dyDescent="0.5">
      <c r="A12" s="10" t="s">
        <v>27</v>
      </c>
      <c r="C12" s="2">
        <v>4000</v>
      </c>
      <c r="E12" s="13">
        <v>3366437562</v>
      </c>
      <c r="F12" s="10"/>
      <c r="G12" s="13">
        <v>3340052704</v>
      </c>
      <c r="H12" s="10"/>
      <c r="I12" s="13">
        <v>26384858</v>
      </c>
      <c r="J12" s="10"/>
      <c r="K12" s="13">
        <v>4000</v>
      </c>
      <c r="L12" s="10"/>
      <c r="M12" s="13">
        <v>3366437562</v>
      </c>
      <c r="N12" s="10"/>
      <c r="O12" s="13">
        <v>3431090654</v>
      </c>
      <c r="P12" s="10"/>
      <c r="Q12" s="13">
        <v>-64653092</v>
      </c>
    </row>
    <row r="13" spans="1:17" x14ac:dyDescent="0.5">
      <c r="A13" s="10" t="s">
        <v>40</v>
      </c>
      <c r="C13" s="2">
        <v>19052</v>
      </c>
      <c r="E13" s="2">
        <v>17849519037</v>
      </c>
      <c r="G13" s="2">
        <v>17863969020</v>
      </c>
      <c r="I13" s="2">
        <v>-14449983</v>
      </c>
      <c r="K13" s="2">
        <v>19052</v>
      </c>
      <c r="M13" s="2">
        <v>17849519037</v>
      </c>
      <c r="O13" s="2">
        <v>17675643273</v>
      </c>
      <c r="Q13" s="2">
        <v>173875764</v>
      </c>
    </row>
    <row r="14" spans="1:17" x14ac:dyDescent="0.5">
      <c r="A14" s="10" t="s">
        <v>34</v>
      </c>
      <c r="C14" s="2">
        <v>38857</v>
      </c>
      <c r="E14" s="2">
        <v>37834655345</v>
      </c>
      <c r="G14" s="2">
        <v>37361495127</v>
      </c>
      <c r="I14" s="2">
        <v>473160218</v>
      </c>
      <c r="K14" s="2">
        <v>38857</v>
      </c>
      <c r="M14" s="2">
        <v>37834655345</v>
      </c>
      <c r="O14" s="2">
        <v>37367421731</v>
      </c>
      <c r="Q14" s="2">
        <v>467233614</v>
      </c>
    </row>
    <row r="15" spans="1:17" x14ac:dyDescent="0.5">
      <c r="A15" s="10" t="s">
        <v>37</v>
      </c>
      <c r="C15" s="2">
        <v>0</v>
      </c>
      <c r="E15" s="2">
        <v>0</v>
      </c>
      <c r="G15" s="2">
        <v>265527353</v>
      </c>
      <c r="I15" s="2">
        <v>-265527353</v>
      </c>
      <c r="K15" s="2">
        <v>0</v>
      </c>
      <c r="M15" s="2">
        <v>0</v>
      </c>
      <c r="O15" s="2">
        <v>0</v>
      </c>
      <c r="Q15" s="2">
        <v>0</v>
      </c>
    </row>
    <row r="16" spans="1:17" ht="22.5" thickBot="1" x14ac:dyDescent="0.55000000000000004">
      <c r="E16" s="7">
        <f>SUM(E8:E15)</f>
        <v>2947299007080</v>
      </c>
      <c r="G16" s="7">
        <f>SUM(G8:G15)</f>
        <v>3241329619245</v>
      </c>
      <c r="I16" s="7">
        <f>SUM(I8:I15)</f>
        <v>-294030612165</v>
      </c>
      <c r="M16" s="7">
        <f>SUM(M8:M15)</f>
        <v>2947299007080</v>
      </c>
      <c r="O16" s="7">
        <f>SUM(O8:O15)</f>
        <v>3015382095815</v>
      </c>
      <c r="Q16" s="7">
        <f>SUM(Q8:Q15)</f>
        <v>-68083088735</v>
      </c>
    </row>
    <row r="17" spans="9:17" ht="22.5" thickTop="1" x14ac:dyDescent="0.5">
      <c r="Q17" s="2"/>
    </row>
    <row r="18" spans="9:17" x14ac:dyDescent="0.5">
      <c r="I18" s="2"/>
    </row>
    <row r="19" spans="9:17" x14ac:dyDescent="0.5">
      <c r="I19" s="2"/>
      <c r="Q19" s="2"/>
    </row>
    <row r="20" spans="9:17" x14ac:dyDescent="0.5">
      <c r="I20" s="2"/>
      <c r="Q20" s="2"/>
    </row>
    <row r="21" spans="9:17" x14ac:dyDescent="0.5">
      <c r="I21" s="2"/>
      <c r="Q21" s="2"/>
    </row>
    <row r="22" spans="9:17" x14ac:dyDescent="0.5">
      <c r="I22" s="2"/>
      <c r="Q22" s="2"/>
    </row>
    <row r="23" spans="9:17" x14ac:dyDescent="0.5">
      <c r="I23" s="2"/>
      <c r="Q23" s="2"/>
    </row>
    <row r="24" spans="9:17" x14ac:dyDescent="0.5">
      <c r="Q24" s="2"/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Q16"/>
  <sheetViews>
    <sheetView rightToLeft="1" workbookViewId="0">
      <selection activeCell="O16" sqref="O16"/>
    </sheetView>
  </sheetViews>
  <sheetFormatPr defaultRowHeight="21.75" x14ac:dyDescent="0.5"/>
  <cols>
    <col min="1" max="1" width="28.28515625" style="1" bestFit="1" customWidth="1"/>
    <col min="2" max="2" width="1" style="1" customWidth="1"/>
    <col min="3" max="3" width="11.42578125" style="1" bestFit="1" customWidth="1"/>
    <col min="4" max="4" width="1" style="1" customWidth="1"/>
    <col min="5" max="5" width="18.5703125" style="1" bestFit="1" customWidth="1"/>
    <col min="6" max="6" width="1" style="1" customWidth="1"/>
    <col min="7" max="7" width="18.7109375" style="1" bestFit="1" customWidth="1"/>
    <col min="8" max="8" width="1" style="1" customWidth="1"/>
    <col min="9" max="9" width="34" style="1" bestFit="1" customWidth="1"/>
    <col min="10" max="10" width="1" style="1" customWidth="1"/>
    <col min="11" max="11" width="12.5703125" style="1" bestFit="1" customWidth="1"/>
    <col min="12" max="12" width="1" style="1" customWidth="1"/>
    <col min="13" max="13" width="20.5703125" style="1" bestFit="1" customWidth="1"/>
    <col min="14" max="14" width="1" style="1" customWidth="1"/>
    <col min="15" max="15" width="20.5703125" style="1" bestFit="1" customWidth="1"/>
    <col min="16" max="16" width="1" style="1" customWidth="1"/>
    <col min="17" max="17" width="34" style="1" bestFit="1" customWidth="1"/>
    <col min="18" max="16384" width="9.140625" style="1"/>
  </cols>
  <sheetData>
    <row r="2" spans="1:17" ht="22.5" x14ac:dyDescent="0.5">
      <c r="A2" s="19" t="s">
        <v>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</row>
    <row r="3" spans="1:17" ht="22.5" x14ac:dyDescent="0.5">
      <c r="A3" s="19" t="s">
        <v>60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</row>
    <row r="4" spans="1:17" ht="22.5" x14ac:dyDescent="0.5">
      <c r="A4" s="19" t="s">
        <v>2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</row>
    <row r="6" spans="1:17" ht="22.5" x14ac:dyDescent="0.5">
      <c r="A6" s="23" t="s">
        <v>3</v>
      </c>
      <c r="C6" s="21" t="s">
        <v>62</v>
      </c>
      <c r="D6" s="21" t="s">
        <v>62</v>
      </c>
      <c r="E6" s="21" t="s">
        <v>62</v>
      </c>
      <c r="F6" s="21" t="s">
        <v>62</v>
      </c>
      <c r="G6" s="21" t="s">
        <v>62</v>
      </c>
      <c r="H6" s="21" t="s">
        <v>62</v>
      </c>
      <c r="I6" s="21" t="s">
        <v>62</v>
      </c>
      <c r="J6" s="10"/>
      <c r="K6" s="21" t="s">
        <v>63</v>
      </c>
      <c r="L6" s="21" t="s">
        <v>63</v>
      </c>
      <c r="M6" s="21" t="s">
        <v>63</v>
      </c>
      <c r="N6" s="21" t="s">
        <v>63</v>
      </c>
      <c r="O6" s="21" t="s">
        <v>63</v>
      </c>
      <c r="P6" s="19" t="s">
        <v>63</v>
      </c>
      <c r="Q6" s="21" t="s">
        <v>63</v>
      </c>
    </row>
    <row r="7" spans="1:17" ht="22.5" x14ac:dyDescent="0.5">
      <c r="A7" s="21" t="s">
        <v>3</v>
      </c>
      <c r="C7" s="22" t="s">
        <v>7</v>
      </c>
      <c r="E7" s="22" t="s">
        <v>70</v>
      </c>
      <c r="G7" s="22" t="s">
        <v>71</v>
      </c>
      <c r="I7" s="21" t="s">
        <v>73</v>
      </c>
      <c r="J7" s="10"/>
      <c r="K7" s="22" t="s">
        <v>7</v>
      </c>
      <c r="M7" s="22" t="s">
        <v>70</v>
      </c>
      <c r="N7" s="5"/>
      <c r="O7" s="22" t="s">
        <v>71</v>
      </c>
      <c r="Q7" s="22" t="s">
        <v>73</v>
      </c>
    </row>
    <row r="8" spans="1:17" x14ac:dyDescent="0.5">
      <c r="A8" s="10" t="s">
        <v>17</v>
      </c>
      <c r="C8" s="13">
        <v>2347029</v>
      </c>
      <c r="E8" s="13">
        <v>95209986460</v>
      </c>
      <c r="G8" s="13">
        <v>87548671382</v>
      </c>
      <c r="I8" s="4">
        <v>7661315078</v>
      </c>
      <c r="K8" s="4">
        <v>4517029</v>
      </c>
      <c r="M8" s="4">
        <v>176039684461</v>
      </c>
      <c r="N8" s="10"/>
      <c r="O8" s="4">
        <v>161758347875</v>
      </c>
      <c r="Q8" s="13">
        <v>14281336586</v>
      </c>
    </row>
    <row r="9" spans="1:17" x14ac:dyDescent="0.5">
      <c r="A9" s="10" t="s">
        <v>16</v>
      </c>
      <c r="B9" s="10"/>
      <c r="C9" s="13">
        <v>3659959</v>
      </c>
      <c r="D9" s="10"/>
      <c r="E9" s="13">
        <v>831413421119</v>
      </c>
      <c r="F9" s="10"/>
      <c r="G9" s="13">
        <v>734767524490</v>
      </c>
      <c r="H9" s="10"/>
      <c r="I9" s="13">
        <v>96645896629</v>
      </c>
      <c r="J9" s="10"/>
      <c r="K9" s="13">
        <v>10119427</v>
      </c>
      <c r="L9" s="10"/>
      <c r="M9" s="13">
        <v>2090431472488</v>
      </c>
      <c r="N9" s="10"/>
      <c r="O9" s="13">
        <v>1840426930719</v>
      </c>
      <c r="P9" s="10"/>
      <c r="Q9" s="13">
        <v>250004541769</v>
      </c>
    </row>
    <row r="10" spans="1:17" x14ac:dyDescent="0.5">
      <c r="A10" s="10" t="s">
        <v>37</v>
      </c>
      <c r="B10" s="10"/>
      <c r="C10" s="13">
        <v>40000</v>
      </c>
      <c r="D10" s="10"/>
      <c r="E10" s="13">
        <v>40000000000</v>
      </c>
      <c r="F10" s="10"/>
      <c r="G10" s="13">
        <v>39238771251</v>
      </c>
      <c r="H10" s="10"/>
      <c r="I10" s="13">
        <v>761228749</v>
      </c>
      <c r="J10" s="10"/>
      <c r="K10" s="13">
        <v>40000</v>
      </c>
      <c r="L10" s="10"/>
      <c r="M10" s="13">
        <v>40000000000</v>
      </c>
      <c r="N10" s="10"/>
      <c r="O10" s="13">
        <v>39238771251</v>
      </c>
      <c r="P10" s="10"/>
      <c r="Q10" s="13">
        <v>761228749</v>
      </c>
    </row>
    <row r="11" spans="1:17" x14ac:dyDescent="0.5">
      <c r="A11" s="10" t="s">
        <v>74</v>
      </c>
      <c r="B11" s="10"/>
      <c r="C11" s="13">
        <v>0</v>
      </c>
      <c r="D11" s="10"/>
      <c r="E11" s="13">
        <v>0</v>
      </c>
      <c r="F11" s="10"/>
      <c r="G11" s="13">
        <v>0</v>
      </c>
      <c r="H11" s="10"/>
      <c r="I11" s="13">
        <v>0</v>
      </c>
      <c r="J11" s="10"/>
      <c r="K11" s="13">
        <v>3500</v>
      </c>
      <c r="L11" s="10"/>
      <c r="M11" s="13">
        <v>3500000000</v>
      </c>
      <c r="N11" s="10"/>
      <c r="O11" s="13">
        <v>3467744561</v>
      </c>
      <c r="P11" s="10"/>
      <c r="Q11" s="13">
        <v>32255439</v>
      </c>
    </row>
    <row r="12" spans="1:17" ht="22.5" thickBot="1" x14ac:dyDescent="0.55000000000000004">
      <c r="A12" s="10"/>
      <c r="B12" s="10"/>
      <c r="C12" s="10"/>
      <c r="D12" s="10"/>
      <c r="E12" s="7">
        <f>SUM(E8:E11)</f>
        <v>966623407579</v>
      </c>
      <c r="F12" s="10"/>
      <c r="G12" s="7">
        <f>SUM(G8:G11)</f>
        <v>861554967123</v>
      </c>
      <c r="H12" s="10"/>
      <c r="I12" s="7">
        <f>SUM(I8:I11)</f>
        <v>105068440456</v>
      </c>
      <c r="J12" s="10"/>
      <c r="K12" s="10"/>
      <c r="L12" s="10"/>
      <c r="M12" s="7">
        <f>SUM(M8:M11)</f>
        <v>2309971156949</v>
      </c>
      <c r="N12" s="10"/>
      <c r="O12" s="7">
        <f>SUM(O8:O11)</f>
        <v>2044891794406</v>
      </c>
      <c r="P12" s="10"/>
      <c r="Q12" s="7">
        <f>SUM(Q8:Q11)</f>
        <v>265079362543</v>
      </c>
    </row>
    <row r="13" spans="1:17" ht="22.5" thickTop="1" x14ac:dyDescent="0.5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</row>
    <row r="15" spans="1:17" x14ac:dyDescent="0.5">
      <c r="Q15" s="2"/>
    </row>
    <row r="16" spans="1:17" x14ac:dyDescent="0.5">
      <c r="I16" s="2"/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12"/>
  <sheetViews>
    <sheetView rightToLeft="1" workbookViewId="0">
      <selection activeCell="K21" sqref="K21"/>
    </sheetView>
  </sheetViews>
  <sheetFormatPr defaultRowHeight="21.75" x14ac:dyDescent="0.5"/>
  <cols>
    <col min="1" max="1" width="27.85546875" style="1" bestFit="1" customWidth="1"/>
    <col min="2" max="2" width="1" style="1" customWidth="1"/>
    <col min="3" max="3" width="20.5703125" style="1" bestFit="1" customWidth="1"/>
    <col min="4" max="4" width="1" style="1" customWidth="1"/>
    <col min="5" max="5" width="22.42578125" style="1" bestFit="1" customWidth="1"/>
    <col min="6" max="6" width="1" style="1" customWidth="1"/>
    <col min="7" max="7" width="17.28515625" style="1" bestFit="1" customWidth="1"/>
    <col min="8" max="8" width="1" style="1" customWidth="1"/>
    <col min="9" max="9" width="19.28515625" style="1" bestFit="1" customWidth="1"/>
    <col min="10" max="10" width="1" style="1" customWidth="1"/>
    <col min="11" max="11" width="24.85546875" style="1" bestFit="1" customWidth="1"/>
    <col min="12" max="12" width="1" style="1" customWidth="1"/>
    <col min="13" max="13" width="20.5703125" style="1" bestFit="1" customWidth="1"/>
    <col min="14" max="14" width="1" style="1" customWidth="1"/>
    <col min="15" max="15" width="22.42578125" style="1" bestFit="1" customWidth="1"/>
    <col min="16" max="16" width="1" style="1" customWidth="1"/>
    <col min="17" max="17" width="18.7109375" style="1" bestFit="1" customWidth="1"/>
    <col min="18" max="18" width="1" style="1" customWidth="1"/>
    <col min="19" max="19" width="18.7109375" style="1" bestFit="1" customWidth="1"/>
    <col min="20" max="20" width="1" style="1" customWidth="1"/>
    <col min="21" max="21" width="24.85546875" style="1" bestFit="1" customWidth="1"/>
    <col min="22" max="16384" width="9.140625" style="1"/>
  </cols>
  <sheetData>
    <row r="2" spans="1:21" ht="22.5" x14ac:dyDescent="0.5">
      <c r="A2" s="19" t="s">
        <v>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</row>
    <row r="3" spans="1:21" ht="22.5" x14ac:dyDescent="0.5">
      <c r="A3" s="19" t="s">
        <v>60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</row>
    <row r="4" spans="1:21" ht="22.5" x14ac:dyDescent="0.5">
      <c r="A4" s="19" t="s">
        <v>2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</row>
    <row r="6" spans="1:21" ht="22.5" x14ac:dyDescent="0.5">
      <c r="A6" s="23" t="s">
        <v>3</v>
      </c>
      <c r="C6" s="21" t="s">
        <v>62</v>
      </c>
      <c r="D6" s="21" t="s">
        <v>62</v>
      </c>
      <c r="E6" s="21" t="s">
        <v>62</v>
      </c>
      <c r="F6" s="21" t="s">
        <v>62</v>
      </c>
      <c r="G6" s="21" t="s">
        <v>62</v>
      </c>
      <c r="H6" s="21" t="s">
        <v>62</v>
      </c>
      <c r="I6" s="21" t="s">
        <v>62</v>
      </c>
      <c r="J6" s="21" t="s">
        <v>62</v>
      </c>
      <c r="K6" s="21" t="s">
        <v>62</v>
      </c>
      <c r="L6" s="10"/>
      <c r="M6" s="21" t="s">
        <v>63</v>
      </c>
      <c r="N6" s="21" t="s">
        <v>63</v>
      </c>
      <c r="O6" s="21" t="s">
        <v>63</v>
      </c>
      <c r="P6" s="19" t="s">
        <v>63</v>
      </c>
      <c r="Q6" s="21" t="s">
        <v>63</v>
      </c>
      <c r="R6" s="21" t="s">
        <v>63</v>
      </c>
      <c r="S6" s="21" t="s">
        <v>63</v>
      </c>
      <c r="T6" s="21" t="s">
        <v>63</v>
      </c>
      <c r="U6" s="21" t="s">
        <v>63</v>
      </c>
    </row>
    <row r="7" spans="1:21" ht="22.5" x14ac:dyDescent="0.5">
      <c r="A7" s="21" t="s">
        <v>3</v>
      </c>
      <c r="C7" s="22" t="s">
        <v>75</v>
      </c>
      <c r="E7" s="22" t="s">
        <v>76</v>
      </c>
      <c r="G7" s="22" t="s">
        <v>77</v>
      </c>
      <c r="I7" s="21" t="s">
        <v>49</v>
      </c>
      <c r="J7" s="10"/>
      <c r="K7" s="21" t="s">
        <v>78</v>
      </c>
      <c r="L7" s="10"/>
      <c r="M7" s="22" t="s">
        <v>75</v>
      </c>
      <c r="N7" s="5"/>
      <c r="O7" s="22" t="s">
        <v>76</v>
      </c>
      <c r="Q7" s="22" t="s">
        <v>77</v>
      </c>
      <c r="S7" s="22" t="s">
        <v>49</v>
      </c>
      <c r="U7" s="22" t="s">
        <v>78</v>
      </c>
    </row>
    <row r="8" spans="1:21" x14ac:dyDescent="0.5">
      <c r="A8" s="10" t="s">
        <v>17</v>
      </c>
      <c r="C8" s="13">
        <v>0</v>
      </c>
      <c r="E8" s="13">
        <v>1465229187</v>
      </c>
      <c r="G8" s="13">
        <v>7661315078</v>
      </c>
      <c r="I8" s="4">
        <v>9126544265</v>
      </c>
      <c r="J8" s="10"/>
      <c r="K8" s="15">
        <f>I8/$I$11</f>
        <v>-4.803490914636422E-2</v>
      </c>
      <c r="M8" s="4">
        <v>0</v>
      </c>
      <c r="N8" s="10"/>
      <c r="O8" s="4">
        <v>-387838368</v>
      </c>
      <c r="Q8" s="13">
        <v>14281336586</v>
      </c>
      <c r="S8" s="13">
        <v>13893498218</v>
      </c>
      <c r="U8" s="14">
        <f>S8/$S$11</f>
        <v>7.1000252829553898E-2</v>
      </c>
    </row>
    <row r="9" spans="1:21" x14ac:dyDescent="0.5">
      <c r="A9" s="10" t="s">
        <v>16</v>
      </c>
      <c r="B9" s="10"/>
      <c r="C9" s="13">
        <v>0</v>
      </c>
      <c r="D9" s="10"/>
      <c r="E9" s="13">
        <v>-295798014600</v>
      </c>
      <c r="F9" s="10"/>
      <c r="G9" s="13">
        <v>96645896629</v>
      </c>
      <c r="H9" s="10"/>
      <c r="I9" s="13">
        <v>-199152117971</v>
      </c>
      <c r="J9" s="10"/>
      <c r="K9" s="14">
        <f t="shared" ref="K9:K10" si="0">I9/$I$11</f>
        <v>1.0481792029135568</v>
      </c>
      <c r="L9" s="10"/>
      <c r="M9" s="13">
        <v>0</v>
      </c>
      <c r="N9" s="10"/>
      <c r="O9" s="13">
        <v>-69159504760</v>
      </c>
      <c r="P9" s="10"/>
      <c r="Q9" s="13">
        <v>250004541769</v>
      </c>
      <c r="R9" s="10"/>
      <c r="S9" s="13">
        <v>180845037009</v>
      </c>
      <c r="T9" s="10"/>
      <c r="U9" s="14">
        <f t="shared" ref="U9:U10" si="1">S9/$S$11</f>
        <v>0.92417641325018174</v>
      </c>
    </row>
    <row r="10" spans="1:21" x14ac:dyDescent="0.5">
      <c r="A10" s="1" t="s">
        <v>15</v>
      </c>
      <c r="C10" s="2">
        <v>0</v>
      </c>
      <c r="E10" s="2">
        <v>27415550</v>
      </c>
      <c r="G10" s="2">
        <v>0</v>
      </c>
      <c r="I10" s="2">
        <v>27415550</v>
      </c>
      <c r="K10" s="14">
        <f t="shared" si="0"/>
        <v>-1.4429376719268073E-4</v>
      </c>
      <c r="M10" s="2">
        <v>0</v>
      </c>
      <c r="O10" s="2">
        <v>943841445</v>
      </c>
      <c r="Q10" s="2">
        <v>0</v>
      </c>
      <c r="S10" s="2">
        <v>943841445</v>
      </c>
      <c r="U10" s="14">
        <f t="shared" si="1"/>
        <v>4.8233339202643352E-3</v>
      </c>
    </row>
    <row r="11" spans="1:21" ht="22.5" thickBot="1" x14ac:dyDescent="0.55000000000000004">
      <c r="C11" s="7">
        <f>SUM(C8:C10)</f>
        <v>0</v>
      </c>
      <c r="E11" s="7">
        <f>SUM(E8:E10)</f>
        <v>-294305369863</v>
      </c>
      <c r="G11" s="7">
        <f>SUM(G8:G10)</f>
        <v>104307211707</v>
      </c>
      <c r="I11" s="7">
        <f>SUM(I8:I10)</f>
        <v>-189998158156</v>
      </c>
      <c r="K11" s="11">
        <f>SUM(K8:K10)</f>
        <v>0.99999999999999978</v>
      </c>
      <c r="M11" s="7">
        <f>SUM(M8:M10)</f>
        <v>0</v>
      </c>
      <c r="O11" s="7">
        <f>SUM(O8:O10)</f>
        <v>-68603501683</v>
      </c>
      <c r="Q11" s="7">
        <f>SUM(Q8:Q10)</f>
        <v>264285878355</v>
      </c>
      <c r="S11" s="7">
        <f>SUM(S8:S10)</f>
        <v>195682376672</v>
      </c>
      <c r="U11" s="16">
        <f>SUM(U8:U10)</f>
        <v>1</v>
      </c>
    </row>
    <row r="12" spans="1:21" ht="22.5" thickTop="1" x14ac:dyDescent="0.5"/>
  </sheetData>
  <mergeCells count="16">
    <mergeCell ref="A2:U2"/>
    <mergeCell ref="A3:U3"/>
    <mergeCell ref="A4:U4"/>
    <mergeCell ref="S7"/>
    <mergeCell ref="U7"/>
    <mergeCell ref="M6:U6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تاییدیه</vt:lpstr>
      <vt:lpstr>سهام</vt:lpstr>
      <vt:lpstr>اوراق مشارکت</vt:lpstr>
      <vt:lpstr>سپرده</vt:lpstr>
      <vt:lpstr>جمع درآمدها</vt:lpstr>
      <vt:lpstr>سود اوراق بهادار و سپرده بانکی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Abbas Akrami</dc:creator>
  <cp:lastModifiedBy>Yasin Gadari</cp:lastModifiedBy>
  <dcterms:created xsi:type="dcterms:W3CDTF">2020-08-25T07:59:52Z</dcterms:created>
  <dcterms:modified xsi:type="dcterms:W3CDTF">2020-08-31T14:23:50Z</dcterms:modified>
</cp:coreProperties>
</file>