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شهریور 99\تارنما\"/>
    </mc:Choice>
  </mc:AlternateContent>
  <xr:revisionPtr revIDLastSave="0" documentId="13_ncr:1_{566F69CF-3BFB-44BE-9084-BAFB88C934F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C10" i="15"/>
  <c r="C9" i="15"/>
  <c r="C8" i="15"/>
  <c r="C7" i="15"/>
  <c r="Q16" i="12"/>
  <c r="O16" i="12"/>
  <c r="M16" i="12"/>
  <c r="K16" i="12"/>
  <c r="I16" i="12"/>
  <c r="G16" i="12"/>
  <c r="E16" i="12"/>
  <c r="C16" i="12"/>
  <c r="U11" i="11"/>
  <c r="U9" i="11"/>
  <c r="U10" i="11"/>
  <c r="U8" i="11"/>
  <c r="K11" i="11"/>
  <c r="K9" i="11"/>
  <c r="K10" i="11"/>
  <c r="K8" i="11"/>
  <c r="S11" i="11"/>
  <c r="Q11" i="11"/>
  <c r="O11" i="11"/>
  <c r="M11" i="11"/>
  <c r="I11" i="11"/>
  <c r="G11" i="11"/>
  <c r="E11" i="11"/>
  <c r="C11" i="11"/>
  <c r="Q13" i="10"/>
  <c r="O13" i="10"/>
  <c r="M13" i="10"/>
  <c r="I13" i="10"/>
  <c r="G13" i="10"/>
  <c r="E13" i="10"/>
  <c r="Q17" i="9"/>
  <c r="O17" i="9"/>
  <c r="M17" i="9"/>
  <c r="I17" i="9"/>
  <c r="G17" i="9"/>
  <c r="E17" i="9"/>
  <c r="S10" i="7"/>
  <c r="O10" i="7"/>
  <c r="Q10" i="7"/>
  <c r="K10" i="7"/>
  <c r="I10" i="7"/>
  <c r="S10" i="6"/>
  <c r="Q10" i="6"/>
  <c r="O10" i="6"/>
  <c r="M10" i="6"/>
  <c r="K10" i="6"/>
  <c r="AK15" i="3"/>
  <c r="AI15" i="3"/>
  <c r="AG15" i="3"/>
  <c r="AA15" i="3"/>
  <c r="W15" i="3"/>
  <c r="S15" i="3"/>
  <c r="Q15" i="3"/>
  <c r="Y12" i="1"/>
  <c r="W12" i="1"/>
  <c r="U12" i="1"/>
  <c r="O12" i="1"/>
  <c r="K12" i="1"/>
  <c r="G12" i="1"/>
  <c r="E12" i="1"/>
</calcChain>
</file>

<file path=xl/sharedStrings.xml><?xml version="1.0" encoding="utf-8"?>
<sst xmlns="http://schemas.openxmlformats.org/spreadsheetml/2006/main" count="419" uniqueCount="98">
  <si>
    <t>صندوق سرمایه‌گذاری اختصاصی بازارگردانی مفید</t>
  </si>
  <si>
    <t>صورت وضعیت پورتفوی</t>
  </si>
  <si>
    <t>برای ماه منتهی به 1399/06/31</t>
  </si>
  <si>
    <t>نام شرکت</t>
  </si>
  <si>
    <t>1399/05/31</t>
  </si>
  <si>
    <t>تغییرات طی دوره</t>
  </si>
  <si>
    <t>1399/06/31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</si>
  <si>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</si>
  <si>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</si>
  <si>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</si>
  <si>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</si>
  <si>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</si>
  <si>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</si>
  <si>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</si>
  <si>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</si>
  <si>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س. پشتوانه طلای مفید</t>
  </si>
  <si>
    <t>صندوق س.توسعه اندوخته آینده-س</t>
  </si>
  <si>
    <t>غلتک سازان سپاهان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</si>
  <si>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</si>
  <si>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</si>
  <si>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</si>
  <si>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</si>
  <si>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</si>
  <si>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</si>
  <si>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</si>
  <si>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</si>
  <si>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</si>
  <si>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اسنادخزانه-م18بودجه97-000525</t>
  </si>
  <si>
    <t>بله</t>
  </si>
  <si>
    <t>1398/03/22</t>
  </si>
  <si>
    <t>1400/05/25</t>
  </si>
  <si>
    <t>اسنادخزانه-م20بودجه97-000324</t>
  </si>
  <si>
    <t>1398/03/21</t>
  </si>
  <si>
    <t>1400/03/24</t>
  </si>
  <si>
    <t>اسنادخزانه-م3بودجه97-990721</t>
  </si>
  <si>
    <t>1397/07/25</t>
  </si>
  <si>
    <t>1399/07/21</t>
  </si>
  <si>
    <t>اسنادخزانه-م4بودجه97-991022</t>
  </si>
  <si>
    <t>1397/06/21</t>
  </si>
  <si>
    <t>1399/10/22</t>
  </si>
  <si>
    <t>مرابحه عام دولت4-ش.خ 0107</t>
  </si>
  <si>
    <t>1399/05/21</t>
  </si>
  <si>
    <t>1401/07/21</t>
  </si>
  <si>
    <t>اسنادخزانه-م12بودجه98-001111</t>
  </si>
  <si>
    <t>1398/09/13</t>
  </si>
  <si>
    <t>1400/11/11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</si>
  <si>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</si>
  <si>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</si>
  <si>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</si>
  <si>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</si>
  <si>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</si>
  <si>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</si>
  <si>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</si>
  <si>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</si>
  <si>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</si>
  <si>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ملت هفت تیر</t>
  </si>
  <si>
    <t>8537212257</t>
  </si>
  <si>
    <t>سپرده کوتاه مدت</t>
  </si>
  <si>
    <t>1397/08/14</t>
  </si>
  <si>
    <t>ملت باجه کارگزاری مفید</t>
  </si>
  <si>
    <t>8568491984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</si>
  <si>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</si>
  <si>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</si>
  <si>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</si>
  <si>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</si>
  <si>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</si>
  <si>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</si>
  <si>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</si>
  <si>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</si>
  <si>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</si>
  <si>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</si>
  <si>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</si>
  <si>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</si>
  <si>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</si>
  <si>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</si>
  <si>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</si>
  <si>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</si>
  <si>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اسنادخزانه-م1بودجه98-990423</t>
  </si>
  <si>
    <t>اسنادخزانه-م3بودجه98-990521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</si>
  <si>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</si>
  <si>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</si>
  <si>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</si>
  <si>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</si>
  <si>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</si>
  <si>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</si>
  <si>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</si>
  <si>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</si>
  <si>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</si>
  <si>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</si>
  <si>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</si>
  <si>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</si>
  <si>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</si>
  <si>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</si>
  <si>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</si>
  <si>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1399/06/01</t>
  </si>
  <si>
    <t>از ابتدای سال مالی</t>
  </si>
  <si>
    <t>تا پایان ماه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</si>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</sst>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libri"/>
    </font>
    <font>
      <sz val="11"/>
      <name val="Calibri"/>
    </font>
    <font>
      <sz val="14"/>
      <name val="B Mitra"/>
      <charset val="178"/>
    </font>
    <font>
      <b/>
      <sz val="14"/>
      <color rgb="FF000000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9" fontId="2" fillId="0" borderId="4" xfId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9" fontId="2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38</xdr:row>
      <xdr:rowOff>101099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16C3D9-4601-457E-8265-E5231B3F1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914000" y="0"/>
          <a:ext cx="7772400" cy="7340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48FB-C4F8-42D4-9189-74131F50AE9A}">
  <dimension ref="A1"/>
  <sheetViews>
    <sheetView rightToLeft="1" tabSelected="1" view="pageBreakPreview" zoomScale="90" zoomScaleNormal="100" zoomScaleSheetLayoutView="9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>
      <selection activeCell="I19" sqref="I19"/>
    </sheetView>
  </sheetViews>
  <sheetFormatPr defaultRowHeight="21.75" x14ac:dyDescent="0.5"/>
  <cols>
    <col min="1" max="1" width="12.57031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22.5" x14ac:dyDescent="0.5">
      <c r="A3" s="12" t="s">
        <v>63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2.5" x14ac:dyDescent="0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1" ht="22.5" x14ac:dyDescent="0.5">
      <c r="A6" s="14" t="s">
        <v>85</v>
      </c>
      <c r="B6" s="14" t="s">
        <v>85</v>
      </c>
      <c r="C6" s="14" t="s">
        <v>85</v>
      </c>
      <c r="E6" s="14" t="s">
        <v>65</v>
      </c>
      <c r="F6" s="14" t="s">
        <v>65</v>
      </c>
      <c r="G6" s="14" t="s">
        <v>65</v>
      </c>
      <c r="I6" s="14" t="s">
        <v>66</v>
      </c>
      <c r="J6" s="14" t="s">
        <v>66</v>
      </c>
      <c r="K6" s="14" t="s">
        <v>66</v>
      </c>
    </row>
    <row r="7" spans="1:11" ht="22.5" x14ac:dyDescent="0.5">
      <c r="A7" s="15" t="s">
        <v>86</v>
      </c>
      <c r="C7" s="15" t="s">
        <v>49</v>
      </c>
      <c r="E7" s="15" t="s">
        <v>87</v>
      </c>
      <c r="G7" s="15" t="s">
        <v>88</v>
      </c>
      <c r="I7" s="15" t="s">
        <v>87</v>
      </c>
      <c r="K7" s="15" t="s">
        <v>88</v>
      </c>
    </row>
    <row r="8" spans="1:11" x14ac:dyDescent="0.5">
      <c r="A8" s="1" t="s">
        <v>55</v>
      </c>
      <c r="C8" s="1" t="s">
        <v>56</v>
      </c>
      <c r="E8" s="3">
        <v>392226053</v>
      </c>
      <c r="G8" s="1">
        <v>100</v>
      </c>
      <c r="I8" s="3">
        <v>933652738</v>
      </c>
      <c r="K8" s="1">
        <v>100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P15" sqref="P13:P15"/>
    </sheetView>
  </sheetViews>
  <sheetFormatPr defaultRowHeight="21.75" x14ac:dyDescent="0.5"/>
  <cols>
    <col min="1" max="1" width="34.140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2.5" x14ac:dyDescent="0.5">
      <c r="A2" s="12" t="s">
        <v>0</v>
      </c>
      <c r="B2" s="12"/>
      <c r="C2" s="12"/>
      <c r="D2" s="12"/>
      <c r="E2" s="12"/>
    </row>
    <row r="3" spans="1:5" ht="22.5" x14ac:dyDescent="0.5">
      <c r="A3" s="12" t="s">
        <v>63</v>
      </c>
      <c r="B3" s="12"/>
      <c r="C3" s="12"/>
      <c r="D3" s="12"/>
      <c r="E3" s="12"/>
    </row>
    <row r="4" spans="1:5" ht="22.5" x14ac:dyDescent="0.5">
      <c r="A4" s="12" t="s">
        <v>2</v>
      </c>
      <c r="B4" s="12"/>
      <c r="C4" s="12"/>
      <c r="D4" s="12"/>
      <c r="E4" s="12"/>
    </row>
    <row r="5" spans="1:5" ht="22.5" x14ac:dyDescent="0.5">
      <c r="E5" s="4" t="s">
        <v>95</v>
      </c>
    </row>
    <row r="6" spans="1:5" ht="22.5" x14ac:dyDescent="0.5">
      <c r="A6" s="16" t="s">
        <v>89</v>
      </c>
      <c r="C6" s="14" t="s">
        <v>65</v>
      </c>
      <c r="E6" s="14" t="s">
        <v>96</v>
      </c>
    </row>
    <row r="7" spans="1:5" ht="22.5" x14ac:dyDescent="0.5">
      <c r="A7" s="14" t="s">
        <v>89</v>
      </c>
      <c r="C7" s="15" t="s">
        <v>52</v>
      </c>
      <c r="E7" s="15" t="s">
        <v>52</v>
      </c>
    </row>
    <row r="8" spans="1:5" x14ac:dyDescent="0.5">
      <c r="A8" s="1" t="s">
        <v>97</v>
      </c>
      <c r="C8" s="3">
        <v>9515320</v>
      </c>
      <c r="E8" s="3">
        <v>27503647</v>
      </c>
    </row>
    <row r="9" spans="1:5" x14ac:dyDescent="0.5">
      <c r="A9" s="1" t="s">
        <v>90</v>
      </c>
      <c r="C9" s="3">
        <v>2719784</v>
      </c>
      <c r="E9" s="3">
        <v>7787599429</v>
      </c>
    </row>
    <row r="10" spans="1:5" ht="23.25" thickBot="1" x14ac:dyDescent="0.6">
      <c r="A10" s="2" t="s">
        <v>72</v>
      </c>
      <c r="C10" s="6">
        <v>12235104</v>
      </c>
      <c r="E10" s="6">
        <v>7815103076</v>
      </c>
    </row>
    <row r="11" spans="1:5" ht="22.5" thickTop="1" x14ac:dyDescent="0.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G12" sqref="G12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2.5" x14ac:dyDescent="0.5">
      <c r="A2" s="12" t="s">
        <v>0</v>
      </c>
      <c r="B2" s="12"/>
      <c r="C2" s="12"/>
      <c r="D2" s="12"/>
      <c r="E2" s="12"/>
      <c r="F2" s="12"/>
      <c r="G2" s="12"/>
    </row>
    <row r="3" spans="1:7" ht="22.5" x14ac:dyDescent="0.5">
      <c r="A3" s="12" t="s">
        <v>63</v>
      </c>
      <c r="B3" s="12"/>
      <c r="C3" s="12"/>
      <c r="D3" s="12"/>
      <c r="E3" s="12"/>
      <c r="F3" s="12"/>
      <c r="G3" s="12"/>
    </row>
    <row r="4" spans="1:7" ht="22.5" x14ac:dyDescent="0.5">
      <c r="A4" s="12" t="s">
        <v>2</v>
      </c>
      <c r="B4" s="12"/>
      <c r="C4" s="12"/>
      <c r="D4" s="12"/>
      <c r="E4" s="12"/>
      <c r="F4" s="12"/>
      <c r="G4" s="12"/>
    </row>
    <row r="6" spans="1:7" ht="22.5" x14ac:dyDescent="0.5">
      <c r="A6" s="14" t="s">
        <v>67</v>
      </c>
      <c r="C6" s="14" t="s">
        <v>52</v>
      </c>
      <c r="E6" s="14" t="s">
        <v>82</v>
      </c>
      <c r="G6" s="14" t="s">
        <v>13</v>
      </c>
    </row>
    <row r="7" spans="1:7" x14ac:dyDescent="0.5">
      <c r="A7" s="1" t="s">
        <v>91</v>
      </c>
      <c r="C7" s="3">
        <f>'سرمایه‌گذاری در سهام'!I11</f>
        <v>-79730651121</v>
      </c>
      <c r="E7" s="7">
        <f>C7/$C$11</f>
        <v>1.0520562914685119</v>
      </c>
      <c r="G7" s="7">
        <v>-2.6149633210156457E-2</v>
      </c>
    </row>
    <row r="8" spans="1:7" x14ac:dyDescent="0.5">
      <c r="A8" s="1" t="s">
        <v>92</v>
      </c>
      <c r="C8" s="3">
        <f>'سرمایه‌گذاری در اوراق بهادار'!I16</f>
        <v>3540652852</v>
      </c>
      <c r="E8" s="7">
        <f t="shared" ref="E8:E10" si="0">C8/$C$11</f>
        <v>-4.671937399833203E-2</v>
      </c>
      <c r="G8" s="7">
        <v>1.1612444160751152E-3</v>
      </c>
    </row>
    <row r="9" spans="1:7" x14ac:dyDescent="0.5">
      <c r="A9" s="1" t="s">
        <v>93</v>
      </c>
      <c r="C9" s="3">
        <f>'درآمد سپرده بانکی'!E8</f>
        <v>392226053</v>
      </c>
      <c r="E9" s="7">
        <f t="shared" si="0"/>
        <v>-5.1754736846470716E-3</v>
      </c>
      <c r="G9" s="7">
        <v>1.2864020646027237E-4</v>
      </c>
    </row>
    <row r="10" spans="1:7" x14ac:dyDescent="0.5">
      <c r="A10" s="1" t="s">
        <v>89</v>
      </c>
      <c r="C10" s="3">
        <f>'سایر درآمدها'!C10</f>
        <v>12235104</v>
      </c>
      <c r="E10" s="7">
        <f t="shared" si="0"/>
        <v>-1.6144378553282926E-4</v>
      </c>
      <c r="G10" s="7">
        <v>4.012804077099142E-6</v>
      </c>
    </row>
    <row r="11" spans="1:7" ht="22.5" thickBot="1" x14ac:dyDescent="0.55000000000000004">
      <c r="C11" s="6">
        <f>SUM(C7:C10)</f>
        <v>-75785537112</v>
      </c>
      <c r="E11" s="11">
        <f>SUM(E7:E10)</f>
        <v>1</v>
      </c>
      <c r="G11" s="10">
        <f>SUM(G7:G10)</f>
        <v>-2.4855735783543973E-2</v>
      </c>
    </row>
    <row r="12" spans="1:7" ht="22.5" thickTop="1" x14ac:dyDescent="0.5"/>
    <row r="14" spans="1:7" x14ac:dyDescent="0.5">
      <c r="G14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4"/>
  <sheetViews>
    <sheetView rightToLeft="1" workbookViewId="0">
      <selection activeCell="W18" sqref="W18"/>
    </sheetView>
  </sheetViews>
  <sheetFormatPr defaultRowHeight="21.75" x14ac:dyDescent="0.5"/>
  <cols>
    <col min="1" max="1" width="27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2" style="1" customWidth="1"/>
    <col min="8" max="8" width="1" style="1" customWidth="1"/>
    <col min="9" max="9" width="11.42578125" style="1" bestFit="1" customWidth="1"/>
    <col min="10" max="10" width="1" style="1" customWidth="1"/>
    <col min="11" max="11" width="18.5703125" style="1" customWidth="1"/>
    <col min="12" max="12" width="1" style="1" customWidth="1"/>
    <col min="13" max="13" width="13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7109375" style="1" customWidth="1"/>
    <col min="22" max="22" width="1" style="1" customWidth="1"/>
    <col min="23" max="23" width="20.85546875" style="1" customWidth="1"/>
    <col min="24" max="24" width="1" style="1" customWidth="1"/>
    <col min="25" max="25" width="30.5703125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2.5" x14ac:dyDescent="0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22.5" x14ac:dyDescent="0.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22.5" x14ac:dyDescent="0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6" spans="1:25" ht="22.5" x14ac:dyDescent="0.5">
      <c r="A6" s="16" t="s">
        <v>3</v>
      </c>
      <c r="C6" s="14" t="s">
        <v>94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22.5" x14ac:dyDescent="0.5">
      <c r="A7" s="16" t="s">
        <v>3</v>
      </c>
      <c r="C7" s="13" t="s">
        <v>7</v>
      </c>
      <c r="E7" s="13" t="s">
        <v>8</v>
      </c>
      <c r="G7" s="13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5" ht="22.5" x14ac:dyDescent="0.5">
      <c r="A8" s="14" t="s">
        <v>3</v>
      </c>
      <c r="C8" s="14" t="s">
        <v>7</v>
      </c>
      <c r="E8" s="14" t="s">
        <v>8</v>
      </c>
      <c r="G8" s="14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 x14ac:dyDescent="0.5">
      <c r="A9" s="1" t="s">
        <v>15</v>
      </c>
      <c r="C9" s="3">
        <v>128821</v>
      </c>
      <c r="E9" s="3">
        <v>2184673034</v>
      </c>
      <c r="G9" s="3">
        <v>4003442562.8736</v>
      </c>
      <c r="I9" s="3">
        <v>0</v>
      </c>
      <c r="K9" s="3">
        <v>0</v>
      </c>
      <c r="M9" s="3">
        <v>-128821</v>
      </c>
      <c r="O9" s="3">
        <v>5671285196</v>
      </c>
      <c r="Q9" s="3">
        <v>0</v>
      </c>
      <c r="S9" s="3">
        <v>0</v>
      </c>
      <c r="U9" s="3">
        <v>0</v>
      </c>
      <c r="W9" s="3">
        <v>0</v>
      </c>
      <c r="Y9" s="7">
        <v>0</v>
      </c>
    </row>
    <row r="10" spans="1:25" x14ac:dyDescent="0.5">
      <c r="A10" s="1" t="s">
        <v>16</v>
      </c>
      <c r="C10" s="3">
        <v>13729129</v>
      </c>
      <c r="E10" s="3">
        <v>2866669842599</v>
      </c>
      <c r="G10" s="3">
        <v>2844142157904.5801</v>
      </c>
      <c r="I10" s="3">
        <v>6928012</v>
      </c>
      <c r="K10" s="3">
        <v>1381844394251</v>
      </c>
      <c r="M10" s="3">
        <v>-10150683</v>
      </c>
      <c r="O10" s="3">
        <v>2075939387737</v>
      </c>
      <c r="Q10" s="3">
        <v>10506458</v>
      </c>
      <c r="S10" s="3">
        <v>196804</v>
      </c>
      <c r="U10" s="3">
        <v>2154326269585</v>
      </c>
      <c r="W10" s="3">
        <v>2065650416554.1699</v>
      </c>
      <c r="Y10" s="7">
        <v>0.67748099349299473</v>
      </c>
    </row>
    <row r="11" spans="1:25" x14ac:dyDescent="0.5">
      <c r="A11" s="1" t="s">
        <v>17</v>
      </c>
      <c r="C11" s="3">
        <v>700000</v>
      </c>
      <c r="E11" s="3">
        <v>28261520649</v>
      </c>
      <c r="G11" s="3">
        <v>27875735720</v>
      </c>
      <c r="I11" s="3">
        <v>1950148</v>
      </c>
      <c r="K11" s="3">
        <v>76140102293</v>
      </c>
      <c r="M11" s="3">
        <v>-2300148</v>
      </c>
      <c r="O11" s="3">
        <v>92444746393</v>
      </c>
      <c r="Q11" s="3">
        <v>350000</v>
      </c>
      <c r="S11" s="3">
        <v>41760</v>
      </c>
      <c r="U11" s="3">
        <v>14887884633</v>
      </c>
      <c r="W11" s="3">
        <v>14569345728</v>
      </c>
      <c r="Y11" s="7">
        <v>4.7783762147003712E-3</v>
      </c>
    </row>
    <row r="12" spans="1:25" ht="22.5" thickBot="1" x14ac:dyDescent="0.55000000000000004">
      <c r="E12" s="6">
        <f>SUM(E9:E11)</f>
        <v>2897116036282</v>
      </c>
      <c r="G12" s="6">
        <f>SUM(G9:G11)</f>
        <v>2876021336187.4536</v>
      </c>
      <c r="K12" s="6">
        <f>SUM(K9:K11)</f>
        <v>1457984496544</v>
      </c>
      <c r="O12" s="6">
        <f>SUM(O9:O11)</f>
        <v>2174055419326</v>
      </c>
      <c r="U12" s="6">
        <f>SUM(U9:U11)</f>
        <v>2169214154218</v>
      </c>
      <c r="W12" s="6">
        <f>SUM(W9:W11)</f>
        <v>2080219762282.1699</v>
      </c>
      <c r="Y12" s="9">
        <f>SUM(Y9:Y11)</f>
        <v>0.68225936970769507</v>
      </c>
    </row>
    <row r="13" spans="1:25" ht="22.5" thickTop="1" x14ac:dyDescent="0.5"/>
    <row r="14" spans="1:25" x14ac:dyDescent="0.5">
      <c r="Y14" s="3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7"/>
  <sheetViews>
    <sheetView rightToLeft="1" topLeftCell="H1" workbookViewId="0">
      <selection activeCell="AG22" sqref="AG22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22" style="1" customWidth="1"/>
    <col min="4" max="4" width="1" style="1" customWidth="1"/>
    <col min="5" max="5" width="19.28515625" style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8.28515625" style="1" bestFit="1" customWidth="1"/>
    <col min="16" max="16" width="1" style="1" customWidth="1"/>
    <col min="17" max="17" width="16.5703125" style="1" customWidth="1"/>
    <col min="18" max="18" width="1" style="1" customWidth="1"/>
    <col min="19" max="19" width="21.85546875" style="1" customWidth="1"/>
    <col min="20" max="20" width="1" style="1" customWidth="1"/>
    <col min="21" max="21" width="9.5703125" style="1" bestFit="1" customWidth="1"/>
    <col min="22" max="22" width="1" style="1" customWidth="1"/>
    <col min="23" max="23" width="18.7109375" style="1" bestFit="1" customWidth="1"/>
    <col min="24" max="24" width="1" style="1" customWidth="1"/>
    <col min="25" max="25" width="6.85546875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9.5703125" style="1" bestFit="1" customWidth="1"/>
    <col min="30" max="30" width="1" style="1" customWidth="1"/>
    <col min="31" max="31" width="18.85546875" style="1" customWidth="1"/>
    <col min="32" max="32" width="1" style="1" customWidth="1"/>
    <col min="33" max="33" width="18.7109375" style="1" bestFit="1" customWidth="1"/>
    <col min="34" max="34" width="1" style="1" customWidth="1"/>
    <col min="35" max="35" width="22.5703125" style="1" customWidth="1"/>
    <col min="36" max="36" width="1" style="1" customWidth="1"/>
    <col min="37" max="37" width="28.8554687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2.5" x14ac:dyDescent="0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22.5" x14ac:dyDescent="0.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22.5" x14ac:dyDescent="0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6" spans="1:37" ht="22.5" x14ac:dyDescent="0.5">
      <c r="A6" s="14" t="s">
        <v>19</v>
      </c>
      <c r="B6" s="14" t="s">
        <v>19</v>
      </c>
      <c r="C6" s="14" t="s">
        <v>19</v>
      </c>
      <c r="D6" s="14" t="s">
        <v>19</v>
      </c>
      <c r="E6" s="14" t="s">
        <v>19</v>
      </c>
      <c r="F6" s="14" t="s">
        <v>19</v>
      </c>
      <c r="G6" s="14" t="s">
        <v>19</v>
      </c>
      <c r="H6" s="14" t="s">
        <v>19</v>
      </c>
      <c r="I6" s="14" t="s">
        <v>19</v>
      </c>
      <c r="J6" s="14" t="s">
        <v>19</v>
      </c>
      <c r="K6" s="14" t="s">
        <v>19</v>
      </c>
      <c r="L6" s="14" t="s">
        <v>19</v>
      </c>
      <c r="M6" s="14" t="s">
        <v>19</v>
      </c>
      <c r="O6" s="14" t="s">
        <v>94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22.5" x14ac:dyDescent="0.5">
      <c r="A7" s="16" t="s">
        <v>20</v>
      </c>
      <c r="C7" s="13" t="s">
        <v>21</v>
      </c>
      <c r="E7" s="13" t="s">
        <v>22</v>
      </c>
      <c r="G7" s="13" t="s">
        <v>23</v>
      </c>
      <c r="I7" s="13" t="s">
        <v>24</v>
      </c>
      <c r="K7" s="13" t="s">
        <v>25</v>
      </c>
      <c r="M7" s="13" t="s">
        <v>18</v>
      </c>
      <c r="O7" s="13" t="s">
        <v>7</v>
      </c>
      <c r="Q7" s="13" t="s">
        <v>8</v>
      </c>
      <c r="S7" s="13" t="s">
        <v>9</v>
      </c>
      <c r="U7" s="15" t="s">
        <v>10</v>
      </c>
      <c r="V7" s="15" t="s">
        <v>10</v>
      </c>
      <c r="W7" s="15" t="s">
        <v>10</v>
      </c>
      <c r="Y7" s="15" t="s">
        <v>11</v>
      </c>
      <c r="Z7" s="15" t="s">
        <v>11</v>
      </c>
      <c r="AA7" s="15" t="s">
        <v>11</v>
      </c>
      <c r="AC7" s="13" t="s">
        <v>7</v>
      </c>
      <c r="AE7" s="13" t="s">
        <v>26</v>
      </c>
      <c r="AG7" s="13" t="s">
        <v>8</v>
      </c>
      <c r="AI7" s="13" t="s">
        <v>9</v>
      </c>
      <c r="AK7" s="13" t="s">
        <v>13</v>
      </c>
    </row>
    <row r="8" spans="1:37" ht="22.5" x14ac:dyDescent="0.5">
      <c r="A8" s="14" t="s">
        <v>20</v>
      </c>
      <c r="C8" s="14" t="s">
        <v>21</v>
      </c>
      <c r="E8" s="14" t="s">
        <v>22</v>
      </c>
      <c r="G8" s="14" t="s">
        <v>23</v>
      </c>
      <c r="I8" s="14" t="s">
        <v>24</v>
      </c>
      <c r="K8" s="14" t="s">
        <v>25</v>
      </c>
      <c r="M8" s="14" t="s">
        <v>18</v>
      </c>
      <c r="O8" s="14" t="s">
        <v>7</v>
      </c>
      <c r="Q8" s="14" t="s">
        <v>8</v>
      </c>
      <c r="S8" s="14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4" t="s">
        <v>7</v>
      </c>
      <c r="AE8" s="14" t="s">
        <v>26</v>
      </c>
      <c r="AG8" s="14" t="s">
        <v>8</v>
      </c>
      <c r="AI8" s="14" t="s">
        <v>9</v>
      </c>
      <c r="AK8" s="14" t="s">
        <v>13</v>
      </c>
    </row>
    <row r="9" spans="1:37" x14ac:dyDescent="0.5">
      <c r="A9" s="1" t="s">
        <v>27</v>
      </c>
      <c r="C9" s="1" t="s">
        <v>28</v>
      </c>
      <c r="E9" s="1" t="s">
        <v>28</v>
      </c>
      <c r="G9" s="1" t="s">
        <v>29</v>
      </c>
      <c r="I9" s="1" t="s">
        <v>30</v>
      </c>
      <c r="K9" s="3">
        <v>0</v>
      </c>
      <c r="M9" s="3">
        <v>0</v>
      </c>
      <c r="O9" s="3">
        <v>4000</v>
      </c>
      <c r="Q9" s="3">
        <v>3050203508</v>
      </c>
      <c r="S9" s="3">
        <v>3366437562</v>
      </c>
      <c r="U9" s="3">
        <v>0</v>
      </c>
      <c r="W9" s="3">
        <v>0</v>
      </c>
      <c r="Y9" s="3">
        <v>0</v>
      </c>
      <c r="AA9" s="3">
        <v>0</v>
      </c>
      <c r="AC9" s="3">
        <v>4000</v>
      </c>
      <c r="AE9" s="3">
        <v>862506</v>
      </c>
      <c r="AG9" s="3">
        <v>3050203508</v>
      </c>
      <c r="AI9" s="3">
        <v>3447522732</v>
      </c>
      <c r="AK9" s="7">
        <v>1.1307000966123029E-3</v>
      </c>
    </row>
    <row r="10" spans="1:37" x14ac:dyDescent="0.5">
      <c r="A10" s="1" t="s">
        <v>31</v>
      </c>
      <c r="C10" s="1" t="s">
        <v>28</v>
      </c>
      <c r="E10" s="1" t="s">
        <v>28</v>
      </c>
      <c r="G10" s="1" t="s">
        <v>32</v>
      </c>
      <c r="I10" s="1" t="s">
        <v>33</v>
      </c>
      <c r="K10" s="3">
        <v>0</v>
      </c>
      <c r="M10" s="3">
        <v>0</v>
      </c>
      <c r="O10" s="3">
        <v>14000</v>
      </c>
      <c r="Q10" s="3">
        <v>11109017909</v>
      </c>
      <c r="S10" s="3">
        <v>12227058950</v>
      </c>
      <c r="U10" s="3">
        <v>0</v>
      </c>
      <c r="W10" s="3">
        <v>0</v>
      </c>
      <c r="Y10" s="3">
        <v>0</v>
      </c>
      <c r="AA10" s="3">
        <v>0</v>
      </c>
      <c r="AC10" s="3">
        <v>14000</v>
      </c>
      <c r="AE10" s="3">
        <v>885244</v>
      </c>
      <c r="AG10" s="3">
        <v>11109017909</v>
      </c>
      <c r="AI10" s="3">
        <v>12384430773</v>
      </c>
      <c r="AK10" s="7">
        <v>4.0617794747348675E-3</v>
      </c>
    </row>
    <row r="11" spans="1:37" x14ac:dyDescent="0.5">
      <c r="A11" s="1" t="s">
        <v>34</v>
      </c>
      <c r="C11" s="1" t="s">
        <v>28</v>
      </c>
      <c r="E11" s="1" t="s">
        <v>28</v>
      </c>
      <c r="G11" s="1" t="s">
        <v>35</v>
      </c>
      <c r="I11" s="1" t="s">
        <v>36</v>
      </c>
      <c r="K11" s="3">
        <v>0</v>
      </c>
      <c r="M11" s="3">
        <v>0</v>
      </c>
      <c r="O11" s="3">
        <v>38857</v>
      </c>
      <c r="Q11" s="3">
        <v>35682656767</v>
      </c>
      <c r="S11" s="3">
        <v>37834655345</v>
      </c>
      <c r="U11" s="3">
        <v>0</v>
      </c>
      <c r="W11" s="3">
        <v>0</v>
      </c>
      <c r="Y11" s="3">
        <v>0</v>
      </c>
      <c r="AA11" s="3">
        <v>0</v>
      </c>
      <c r="AC11" s="3">
        <v>38857</v>
      </c>
      <c r="AE11" s="3">
        <v>989433</v>
      </c>
      <c r="AG11" s="3">
        <v>35682656767</v>
      </c>
      <c r="AI11" s="3">
        <v>38418524442</v>
      </c>
      <c r="AK11" s="7">
        <v>1.2600302499839041E-2</v>
      </c>
    </row>
    <row r="12" spans="1:37" x14ac:dyDescent="0.5">
      <c r="A12" s="1" t="s">
        <v>37</v>
      </c>
      <c r="C12" s="1" t="s">
        <v>28</v>
      </c>
      <c r="E12" s="1" t="s">
        <v>28</v>
      </c>
      <c r="G12" s="1" t="s">
        <v>38</v>
      </c>
      <c r="I12" s="1" t="s">
        <v>39</v>
      </c>
      <c r="K12" s="3">
        <v>0</v>
      </c>
      <c r="M12" s="3">
        <v>0</v>
      </c>
      <c r="O12" s="3">
        <v>19052</v>
      </c>
      <c r="Q12" s="3">
        <v>16577690403</v>
      </c>
      <c r="S12" s="3">
        <v>17849519037</v>
      </c>
      <c r="U12" s="3">
        <v>0</v>
      </c>
      <c r="W12" s="3">
        <v>0</v>
      </c>
      <c r="Y12" s="3">
        <v>0</v>
      </c>
      <c r="AA12" s="3">
        <v>0</v>
      </c>
      <c r="AC12" s="3">
        <v>19052</v>
      </c>
      <c r="AE12" s="3">
        <v>950196</v>
      </c>
      <c r="AG12" s="3">
        <v>16577690403</v>
      </c>
      <c r="AI12" s="3">
        <v>18090009419</v>
      </c>
      <c r="AK12" s="7">
        <v>5.9330646924885223E-3</v>
      </c>
    </row>
    <row r="13" spans="1:37" x14ac:dyDescent="0.5">
      <c r="A13" s="1" t="s">
        <v>40</v>
      </c>
      <c r="C13" s="1" t="s">
        <v>28</v>
      </c>
      <c r="E13" s="1" t="s">
        <v>28</v>
      </c>
      <c r="G13" s="1" t="s">
        <v>41</v>
      </c>
      <c r="I13" s="1" t="s">
        <v>42</v>
      </c>
      <c r="K13" s="3">
        <v>16</v>
      </c>
      <c r="M13" s="3">
        <v>16</v>
      </c>
      <c r="O13" s="3">
        <v>0</v>
      </c>
      <c r="Q13" s="3">
        <v>0</v>
      </c>
      <c r="S13" s="3">
        <v>0</v>
      </c>
      <c r="U13" s="3">
        <v>500000</v>
      </c>
      <c r="W13" s="3">
        <v>474784321875</v>
      </c>
      <c r="Y13" s="3">
        <v>0</v>
      </c>
      <c r="AA13" s="3">
        <v>0</v>
      </c>
      <c r="AC13" s="3">
        <v>500000</v>
      </c>
      <c r="AE13" s="3">
        <v>949620</v>
      </c>
      <c r="AG13" s="3">
        <v>474784321875</v>
      </c>
      <c r="AI13" s="3">
        <v>474465762750</v>
      </c>
      <c r="AK13" s="7">
        <v>0.15561274732173541</v>
      </c>
    </row>
    <row r="14" spans="1:37" x14ac:dyDescent="0.5">
      <c r="A14" s="1" t="s">
        <v>43</v>
      </c>
      <c r="C14" s="1" t="s">
        <v>28</v>
      </c>
      <c r="E14" s="1" t="s">
        <v>28</v>
      </c>
      <c r="G14" s="1" t="s">
        <v>44</v>
      </c>
      <c r="I14" s="1" t="s">
        <v>45</v>
      </c>
      <c r="K14" s="3">
        <v>0</v>
      </c>
      <c r="M14" s="3">
        <v>0</v>
      </c>
      <c r="O14" s="3">
        <v>0</v>
      </c>
      <c r="Q14" s="3">
        <v>0</v>
      </c>
      <c r="S14" s="3">
        <v>0</v>
      </c>
      <c r="U14" s="3">
        <v>30806</v>
      </c>
      <c r="W14" s="3">
        <v>24305980903</v>
      </c>
      <c r="Y14" s="3">
        <v>0</v>
      </c>
      <c r="AA14" s="3">
        <v>0</v>
      </c>
      <c r="AC14" s="3">
        <v>30806</v>
      </c>
      <c r="AE14" s="3">
        <v>792718</v>
      </c>
      <c r="AG14" s="3">
        <v>24305980903</v>
      </c>
      <c r="AI14" s="3">
        <v>24402765866</v>
      </c>
      <c r="AK14" s="7">
        <v>8.003488843215438E-3</v>
      </c>
    </row>
    <row r="15" spans="1:37" ht="22.5" thickBot="1" x14ac:dyDescent="0.55000000000000004">
      <c r="Q15" s="6">
        <f>SUM(Q9:Q14)</f>
        <v>66419568587</v>
      </c>
      <c r="S15" s="6">
        <f>SUM(S9:S14)</f>
        <v>71277670894</v>
      </c>
      <c r="W15" s="6">
        <f>SUM(W9:W14)</f>
        <v>499090302778</v>
      </c>
      <c r="AA15" s="6">
        <f>SUM(AA9:AA14)</f>
        <v>0</v>
      </c>
      <c r="AG15" s="6">
        <f>SUM(AG9:AG14)</f>
        <v>565509871365</v>
      </c>
      <c r="AI15" s="6">
        <f>SUM(AI9:AI14)</f>
        <v>571209015982</v>
      </c>
      <c r="AK15" s="9">
        <f>SUM(AK9:AK14)</f>
        <v>0.18734208292862559</v>
      </c>
    </row>
    <row r="16" spans="1:37" ht="22.5" thickTop="1" x14ac:dyDescent="0.5"/>
    <row r="17" spans="35:35" x14ac:dyDescent="0.5">
      <c r="AI17" s="3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O13" sqref="O13"/>
    </sheetView>
  </sheetViews>
  <sheetFormatPr defaultRowHeight="21.75" x14ac:dyDescent="0.5"/>
  <cols>
    <col min="1" max="1" width="19.855468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x14ac:dyDescent="0.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2.5" x14ac:dyDescent="0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2.5" x14ac:dyDescent="0.5">
      <c r="A6" s="16" t="s">
        <v>47</v>
      </c>
      <c r="C6" s="14" t="s">
        <v>48</v>
      </c>
      <c r="D6" s="14" t="s">
        <v>48</v>
      </c>
      <c r="E6" s="14" t="s">
        <v>48</v>
      </c>
      <c r="F6" s="14" t="s">
        <v>48</v>
      </c>
      <c r="G6" s="14" t="s">
        <v>48</v>
      </c>
      <c r="H6" s="14" t="s">
        <v>48</v>
      </c>
      <c r="I6" s="14" t="s">
        <v>48</v>
      </c>
      <c r="K6" s="14" t="s">
        <v>94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22.5" x14ac:dyDescent="0.5">
      <c r="A7" s="14" t="s">
        <v>47</v>
      </c>
      <c r="C7" s="15" t="s">
        <v>49</v>
      </c>
      <c r="E7" s="15" t="s">
        <v>50</v>
      </c>
      <c r="G7" s="15" t="s">
        <v>51</v>
      </c>
      <c r="I7" s="15" t="s">
        <v>25</v>
      </c>
      <c r="K7" s="15" t="s">
        <v>52</v>
      </c>
      <c r="M7" s="15" t="s">
        <v>53</v>
      </c>
      <c r="O7" s="15" t="s">
        <v>54</v>
      </c>
      <c r="Q7" s="15" t="s">
        <v>52</v>
      </c>
      <c r="S7" s="15" t="s">
        <v>46</v>
      </c>
    </row>
    <row r="8" spans="1:19" x14ac:dyDescent="0.5">
      <c r="A8" s="1" t="s">
        <v>55</v>
      </c>
      <c r="C8" s="1" t="s">
        <v>56</v>
      </c>
      <c r="E8" s="1" t="s">
        <v>57</v>
      </c>
      <c r="G8" s="1" t="s">
        <v>58</v>
      </c>
      <c r="I8" s="1">
        <v>0</v>
      </c>
      <c r="K8" s="3">
        <v>133728167561</v>
      </c>
      <c r="M8" s="3">
        <v>2012428029335</v>
      </c>
      <c r="O8" s="3">
        <v>1757679562566</v>
      </c>
      <c r="Q8" s="3">
        <v>388476634330</v>
      </c>
      <c r="S8" s="7">
        <v>0.12741049214597414</v>
      </c>
    </row>
    <row r="9" spans="1:19" x14ac:dyDescent="0.5">
      <c r="A9" s="1" t="s">
        <v>59</v>
      </c>
      <c r="C9" s="1" t="s">
        <v>60</v>
      </c>
      <c r="E9" s="1" t="s">
        <v>61</v>
      </c>
      <c r="G9" s="1" t="s">
        <v>62</v>
      </c>
      <c r="I9" s="1">
        <v>0</v>
      </c>
      <c r="K9" s="3">
        <v>500000</v>
      </c>
      <c r="M9" s="3">
        <v>0</v>
      </c>
      <c r="O9" s="3">
        <v>0</v>
      </c>
      <c r="Q9" s="3">
        <v>500000</v>
      </c>
      <c r="S9" s="7">
        <v>1.6398733010766162E-7</v>
      </c>
    </row>
    <row r="10" spans="1:19" ht="22.5" thickBot="1" x14ac:dyDescent="0.55000000000000004">
      <c r="K10" s="6">
        <f>SUM(K8:K9)</f>
        <v>133728667561</v>
      </c>
      <c r="M10" s="6">
        <f>SUM(M8:M9)</f>
        <v>2012428029335</v>
      </c>
      <c r="O10" s="6">
        <f>SUM(O8:O9)</f>
        <v>1757679562566</v>
      </c>
      <c r="Q10" s="6">
        <f>SUM(Q8:Q9)</f>
        <v>388477134330</v>
      </c>
      <c r="S10" s="10">
        <f>SUM(S8:S9)</f>
        <v>0.12741065613330424</v>
      </c>
    </row>
    <row r="11" spans="1:19" ht="22.5" thickTop="1" x14ac:dyDescent="0.5"/>
    <row r="12" spans="1:19" x14ac:dyDescent="0.5">
      <c r="S12" s="3"/>
    </row>
    <row r="13" spans="1:19" x14ac:dyDescent="0.5">
      <c r="O13" s="3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"/>
  <sheetViews>
    <sheetView rightToLeft="1" workbookViewId="0">
      <selection activeCell="S10" sqref="S10"/>
    </sheetView>
  </sheetViews>
  <sheetFormatPr defaultRowHeight="21.75" x14ac:dyDescent="0.5"/>
  <cols>
    <col min="1" max="1" width="26.28515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x14ac:dyDescent="0.5">
      <c r="A3" s="12" t="s">
        <v>63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2.5" x14ac:dyDescent="0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2.5" x14ac:dyDescent="0.5">
      <c r="A6" s="14" t="s">
        <v>64</v>
      </c>
      <c r="B6" s="14" t="s">
        <v>64</v>
      </c>
      <c r="C6" s="14" t="s">
        <v>64</v>
      </c>
      <c r="D6" s="14" t="s">
        <v>64</v>
      </c>
      <c r="E6" s="14" t="s">
        <v>64</v>
      </c>
      <c r="F6" s="14" t="s">
        <v>64</v>
      </c>
      <c r="G6" s="14" t="s">
        <v>64</v>
      </c>
      <c r="I6" s="14" t="s">
        <v>65</v>
      </c>
      <c r="J6" s="14" t="s">
        <v>65</v>
      </c>
      <c r="K6" s="14" t="s">
        <v>65</v>
      </c>
      <c r="L6" s="14" t="s">
        <v>65</v>
      </c>
      <c r="M6" s="14" t="s">
        <v>65</v>
      </c>
      <c r="O6" s="14" t="s">
        <v>66</v>
      </c>
      <c r="P6" s="14" t="s">
        <v>66</v>
      </c>
      <c r="Q6" s="14" t="s">
        <v>66</v>
      </c>
      <c r="R6" s="14" t="s">
        <v>66</v>
      </c>
      <c r="S6" s="14" t="s">
        <v>66</v>
      </c>
    </row>
    <row r="7" spans="1:19" ht="22.5" x14ac:dyDescent="0.5">
      <c r="A7" s="15" t="s">
        <v>67</v>
      </c>
      <c r="C7" s="15" t="s">
        <v>68</v>
      </c>
      <c r="E7" s="15" t="s">
        <v>24</v>
      </c>
      <c r="G7" s="15" t="s">
        <v>25</v>
      </c>
      <c r="I7" s="15" t="s">
        <v>69</v>
      </c>
      <c r="K7" s="15" t="s">
        <v>70</v>
      </c>
      <c r="M7" s="15" t="s">
        <v>71</v>
      </c>
      <c r="O7" s="15" t="s">
        <v>69</v>
      </c>
      <c r="Q7" s="15" t="s">
        <v>70</v>
      </c>
      <c r="S7" s="15" t="s">
        <v>71</v>
      </c>
    </row>
    <row r="8" spans="1:19" x14ac:dyDescent="0.5">
      <c r="A8" s="1" t="s">
        <v>40</v>
      </c>
      <c r="C8" s="1" t="s">
        <v>72</v>
      </c>
      <c r="E8" s="1" t="s">
        <v>42</v>
      </c>
      <c r="G8" s="3">
        <v>16</v>
      </c>
      <c r="I8" s="3">
        <v>2699610542</v>
      </c>
      <c r="K8" s="1" t="s">
        <v>72</v>
      </c>
      <c r="M8" s="3">
        <v>2699610542</v>
      </c>
      <c r="O8" s="3">
        <v>2699610542</v>
      </c>
      <c r="Q8" s="1" t="s">
        <v>72</v>
      </c>
      <c r="S8" s="3">
        <v>2699610542</v>
      </c>
    </row>
    <row r="9" spans="1:19" x14ac:dyDescent="0.5">
      <c r="A9" s="1" t="s">
        <v>55</v>
      </c>
      <c r="C9" s="3">
        <v>30</v>
      </c>
      <c r="E9" s="1" t="s">
        <v>72</v>
      </c>
      <c r="G9" s="1">
        <v>0</v>
      </c>
      <c r="I9" s="3">
        <v>392226053</v>
      </c>
      <c r="K9" s="3">
        <v>0</v>
      </c>
      <c r="M9" s="3">
        <v>392226053</v>
      </c>
      <c r="O9" s="3">
        <v>933652738</v>
      </c>
      <c r="Q9" s="3">
        <v>0</v>
      </c>
      <c r="S9" s="3">
        <v>933652738</v>
      </c>
    </row>
    <row r="10" spans="1:19" ht="22.5" thickBot="1" x14ac:dyDescent="0.55000000000000004">
      <c r="I10" s="6">
        <f>SUM(I8:I9)</f>
        <v>3091836595</v>
      </c>
      <c r="K10" s="6">
        <f>SUM(K8:K9)</f>
        <v>0</v>
      </c>
      <c r="M10" s="5">
        <v>3091836595</v>
      </c>
      <c r="O10" s="6">
        <f>SUM(O8:O9)</f>
        <v>3633263280</v>
      </c>
      <c r="Q10" s="6">
        <f>SUM(Q8:Q9)</f>
        <v>0</v>
      </c>
      <c r="S10" s="6">
        <f>SUM(S8:S9)</f>
        <v>3633263280</v>
      </c>
    </row>
    <row r="11" spans="1:19" ht="22.5" thickTop="1" x14ac:dyDescent="0.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9"/>
  <sheetViews>
    <sheetView rightToLeft="1" workbookViewId="0">
      <selection activeCell="Q11" sqref="Q11:Q16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0" ht="22.5" x14ac:dyDescent="0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20" ht="22.5" x14ac:dyDescent="0.5">
      <c r="A3" s="12" t="s">
        <v>63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20" ht="22.5" x14ac:dyDescent="0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20" ht="22.5" x14ac:dyDescent="0.5">
      <c r="A6" s="16" t="s">
        <v>3</v>
      </c>
      <c r="C6" s="14" t="s">
        <v>65</v>
      </c>
      <c r="D6" s="14" t="s">
        <v>65</v>
      </c>
      <c r="E6" s="14" t="s">
        <v>65</v>
      </c>
      <c r="F6" s="14" t="s">
        <v>65</v>
      </c>
      <c r="G6" s="14" t="s">
        <v>65</v>
      </c>
      <c r="H6" s="14" t="s">
        <v>65</v>
      </c>
      <c r="I6" s="14" t="s">
        <v>65</v>
      </c>
      <c r="K6" s="14" t="s">
        <v>66</v>
      </c>
      <c r="L6" s="14" t="s">
        <v>66</v>
      </c>
      <c r="M6" s="14" t="s">
        <v>66</v>
      </c>
      <c r="N6" s="14" t="s">
        <v>66</v>
      </c>
      <c r="O6" s="14" t="s">
        <v>66</v>
      </c>
      <c r="P6" s="14" t="s">
        <v>66</v>
      </c>
      <c r="Q6" s="14" t="s">
        <v>66</v>
      </c>
    </row>
    <row r="7" spans="1:20" ht="22.5" x14ac:dyDescent="0.5">
      <c r="A7" s="14" t="s">
        <v>3</v>
      </c>
      <c r="C7" s="15" t="s">
        <v>7</v>
      </c>
      <c r="E7" s="15" t="s">
        <v>73</v>
      </c>
      <c r="G7" s="15" t="s">
        <v>74</v>
      </c>
      <c r="I7" s="15" t="s">
        <v>75</v>
      </c>
      <c r="K7" s="15" t="s">
        <v>7</v>
      </c>
      <c r="M7" s="15" t="s">
        <v>73</v>
      </c>
      <c r="O7" s="15" t="s">
        <v>74</v>
      </c>
      <c r="Q7" s="15" t="s">
        <v>75</v>
      </c>
    </row>
    <row r="8" spans="1:20" x14ac:dyDescent="0.5">
      <c r="A8" s="1" t="s">
        <v>16</v>
      </c>
      <c r="C8" s="3">
        <v>10506458</v>
      </c>
      <c r="E8" s="3">
        <v>2065650416554</v>
      </c>
      <c r="G8" s="3">
        <v>2105076877291</v>
      </c>
      <c r="I8" s="3">
        <v>-39426460737</v>
      </c>
      <c r="K8" s="3">
        <v>10506458</v>
      </c>
      <c r="M8" s="3">
        <v>2065650416554</v>
      </c>
      <c r="O8" s="3">
        <v>2174236382052</v>
      </c>
      <c r="Q8" s="3">
        <v>-108585965498</v>
      </c>
      <c r="S8" s="3"/>
      <c r="T8" s="3"/>
    </row>
    <row r="9" spans="1:20" x14ac:dyDescent="0.5">
      <c r="A9" s="1" t="s">
        <v>17</v>
      </c>
      <c r="C9" s="3">
        <v>350000</v>
      </c>
      <c r="E9" s="3">
        <v>14569345728</v>
      </c>
      <c r="G9" s="3">
        <v>14500046265</v>
      </c>
      <c r="I9" s="3">
        <v>69299463</v>
      </c>
      <c r="K9" s="3">
        <v>350000</v>
      </c>
      <c r="M9" s="3">
        <v>14569345728</v>
      </c>
      <c r="O9" s="3">
        <v>14887884633</v>
      </c>
      <c r="Q9" s="3">
        <v>-318538905</v>
      </c>
      <c r="S9" s="3"/>
      <c r="T9" s="3"/>
    </row>
    <row r="10" spans="1:20" x14ac:dyDescent="0.5">
      <c r="A10" s="1" t="s">
        <v>15</v>
      </c>
      <c r="C10" s="3">
        <v>0</v>
      </c>
      <c r="E10" s="3">
        <v>0</v>
      </c>
      <c r="G10" s="3">
        <v>943841445</v>
      </c>
      <c r="I10" s="3">
        <v>-943841445</v>
      </c>
      <c r="K10" s="3">
        <v>0</v>
      </c>
      <c r="M10" s="3">
        <v>0</v>
      </c>
      <c r="O10" s="3">
        <v>0</v>
      </c>
      <c r="Q10" s="3">
        <v>0</v>
      </c>
      <c r="S10" s="3"/>
      <c r="T10" s="3"/>
    </row>
    <row r="11" spans="1:20" x14ac:dyDescent="0.5">
      <c r="A11" s="1" t="s">
        <v>31</v>
      </c>
      <c r="C11" s="3">
        <v>14000</v>
      </c>
      <c r="E11" s="3">
        <v>12384430773</v>
      </c>
      <c r="G11" s="3">
        <v>12227058950</v>
      </c>
      <c r="I11" s="3">
        <v>157371823</v>
      </c>
      <c r="K11" s="3">
        <v>14000</v>
      </c>
      <c r="M11" s="3">
        <v>12384430773</v>
      </c>
      <c r="O11" s="3">
        <v>12283102289</v>
      </c>
      <c r="Q11" s="3">
        <v>101328484</v>
      </c>
      <c r="S11" s="3"/>
      <c r="T11" s="3"/>
    </row>
    <row r="12" spans="1:20" x14ac:dyDescent="0.5">
      <c r="A12" s="1" t="s">
        <v>40</v>
      </c>
      <c r="C12" s="3">
        <v>500000</v>
      </c>
      <c r="E12" s="3">
        <v>474465762750</v>
      </c>
      <c r="G12" s="3">
        <v>474784321875</v>
      </c>
      <c r="I12" s="3">
        <v>-318559125</v>
      </c>
      <c r="K12" s="3">
        <v>500000</v>
      </c>
      <c r="M12" s="3">
        <v>474465762750</v>
      </c>
      <c r="O12" s="3">
        <v>474784321875</v>
      </c>
      <c r="Q12" s="3">
        <v>-318559125</v>
      </c>
      <c r="S12" s="3"/>
      <c r="T12" s="3"/>
    </row>
    <row r="13" spans="1:20" x14ac:dyDescent="0.5">
      <c r="A13" s="1" t="s">
        <v>43</v>
      </c>
      <c r="C13" s="3">
        <v>30806</v>
      </c>
      <c r="E13" s="3">
        <v>24402765866</v>
      </c>
      <c r="G13" s="3">
        <v>24305980903</v>
      </c>
      <c r="I13" s="3">
        <v>96784963</v>
      </c>
      <c r="K13" s="3">
        <v>30806</v>
      </c>
      <c r="M13" s="3">
        <v>24402765866</v>
      </c>
      <c r="O13" s="3">
        <v>24305980903</v>
      </c>
      <c r="Q13" s="3">
        <v>96784963</v>
      </c>
      <c r="S13" s="3"/>
      <c r="T13" s="3"/>
    </row>
    <row r="14" spans="1:20" x14ac:dyDescent="0.5">
      <c r="A14" s="1" t="s">
        <v>27</v>
      </c>
      <c r="C14" s="3">
        <v>4000</v>
      </c>
      <c r="E14" s="3">
        <v>3447522732</v>
      </c>
      <c r="G14" s="3">
        <v>3366437562</v>
      </c>
      <c r="I14" s="3">
        <v>81085170</v>
      </c>
      <c r="K14" s="3">
        <v>4000</v>
      </c>
      <c r="M14" s="3">
        <v>3447522732</v>
      </c>
      <c r="O14" s="3">
        <v>3431090654</v>
      </c>
      <c r="Q14" s="3">
        <v>16432078</v>
      </c>
      <c r="S14" s="3"/>
      <c r="T14" s="3"/>
    </row>
    <row r="15" spans="1:20" x14ac:dyDescent="0.5">
      <c r="A15" s="1" t="s">
        <v>37</v>
      </c>
      <c r="C15" s="3">
        <v>19052</v>
      </c>
      <c r="E15" s="3">
        <v>18090009419</v>
      </c>
      <c r="G15" s="3">
        <v>17849519037</v>
      </c>
      <c r="I15" s="3">
        <v>240490382</v>
      </c>
      <c r="K15" s="3">
        <v>19052</v>
      </c>
      <c r="M15" s="3">
        <v>18090009419</v>
      </c>
      <c r="O15" s="3">
        <v>17675643273</v>
      </c>
      <c r="Q15" s="3">
        <v>414366146</v>
      </c>
      <c r="S15" s="3"/>
      <c r="T15" s="3"/>
    </row>
    <row r="16" spans="1:20" x14ac:dyDescent="0.5">
      <c r="A16" s="1" t="s">
        <v>34</v>
      </c>
      <c r="C16" s="3">
        <v>38857</v>
      </c>
      <c r="E16" s="3">
        <v>38418524442</v>
      </c>
      <c r="G16" s="3">
        <v>37834655345</v>
      </c>
      <c r="I16" s="3">
        <v>583869097</v>
      </c>
      <c r="K16" s="3">
        <v>38857</v>
      </c>
      <c r="M16" s="3">
        <v>38418524442</v>
      </c>
      <c r="O16" s="3">
        <v>37367421731</v>
      </c>
      <c r="Q16" s="3">
        <v>1051102711</v>
      </c>
      <c r="S16" s="3"/>
      <c r="T16" s="3"/>
    </row>
    <row r="17" spans="5:17" ht="22.5" thickBot="1" x14ac:dyDescent="0.55000000000000004">
      <c r="E17" s="6">
        <f>SUM(E8:E16)</f>
        <v>2651428778264</v>
      </c>
      <c r="G17" s="6">
        <f>SUM(G8:G16)</f>
        <v>2690888738673</v>
      </c>
      <c r="I17" s="6">
        <f>SUM(I8:I16)</f>
        <v>-39459960409</v>
      </c>
      <c r="M17" s="6">
        <f>SUM(M8:M16)</f>
        <v>2651428778264</v>
      </c>
      <c r="O17" s="6">
        <f>SUM(O8:O16)</f>
        <v>2758971827410</v>
      </c>
      <c r="Q17" s="6">
        <f>SUM(Q8:Q16)</f>
        <v>-107543049146</v>
      </c>
    </row>
    <row r="18" spans="5:17" ht="22.5" thickTop="1" x14ac:dyDescent="0.5"/>
    <row r="19" spans="5:17" x14ac:dyDescent="0.5">
      <c r="I19" s="3"/>
      <c r="Q19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6"/>
  <sheetViews>
    <sheetView rightToLeft="1" workbookViewId="0">
      <selection activeCell="Q11" sqref="Q11:Q12"/>
    </sheetView>
  </sheetViews>
  <sheetFormatPr defaultRowHeight="21.75" x14ac:dyDescent="0.5"/>
  <cols>
    <col min="1" max="1" width="28.28515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2.5" x14ac:dyDescent="0.5">
      <c r="A3" s="12" t="s">
        <v>63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2.5" x14ac:dyDescent="0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2.5" x14ac:dyDescent="0.5">
      <c r="A6" s="16" t="s">
        <v>3</v>
      </c>
      <c r="C6" s="14" t="s">
        <v>65</v>
      </c>
      <c r="D6" s="14" t="s">
        <v>65</v>
      </c>
      <c r="E6" s="14" t="s">
        <v>65</v>
      </c>
      <c r="F6" s="14" t="s">
        <v>65</v>
      </c>
      <c r="G6" s="14" t="s">
        <v>65</v>
      </c>
      <c r="H6" s="14" t="s">
        <v>65</v>
      </c>
      <c r="I6" s="14" t="s">
        <v>65</v>
      </c>
      <c r="K6" s="14" t="s">
        <v>66</v>
      </c>
      <c r="L6" s="14" t="s">
        <v>66</v>
      </c>
      <c r="M6" s="14" t="s">
        <v>66</v>
      </c>
      <c r="N6" s="14" t="s">
        <v>66</v>
      </c>
      <c r="O6" s="14" t="s">
        <v>66</v>
      </c>
      <c r="P6" s="14" t="s">
        <v>66</v>
      </c>
      <c r="Q6" s="14" t="s">
        <v>66</v>
      </c>
    </row>
    <row r="7" spans="1:17" ht="22.5" x14ac:dyDescent="0.5">
      <c r="A7" s="14" t="s">
        <v>3</v>
      </c>
      <c r="C7" s="15" t="s">
        <v>7</v>
      </c>
      <c r="E7" s="15" t="s">
        <v>73</v>
      </c>
      <c r="G7" s="15" t="s">
        <v>74</v>
      </c>
      <c r="I7" s="15" t="s">
        <v>76</v>
      </c>
      <c r="K7" s="15" t="s">
        <v>7</v>
      </c>
      <c r="M7" s="15" t="s">
        <v>73</v>
      </c>
      <c r="O7" s="15" t="s">
        <v>74</v>
      </c>
      <c r="Q7" s="15" t="s">
        <v>76</v>
      </c>
    </row>
    <row r="8" spans="1:17" x14ac:dyDescent="0.5">
      <c r="A8" s="1" t="s">
        <v>15</v>
      </c>
      <c r="C8" s="3">
        <v>128821</v>
      </c>
      <c r="E8" s="3">
        <v>5671285196</v>
      </c>
      <c r="G8" s="3">
        <v>3059601117</v>
      </c>
      <c r="I8" s="3">
        <v>2611684079</v>
      </c>
      <c r="K8" s="3">
        <v>128821</v>
      </c>
      <c r="M8" s="3">
        <v>5671285196</v>
      </c>
      <c r="O8" s="3">
        <v>3059601117</v>
      </c>
      <c r="Q8" s="3">
        <v>2611684079</v>
      </c>
    </row>
    <row r="9" spans="1:17" x14ac:dyDescent="0.5">
      <c r="A9" s="1" t="s">
        <v>17</v>
      </c>
      <c r="C9" s="3">
        <v>2300148</v>
      </c>
      <c r="E9" s="3">
        <v>92444746393</v>
      </c>
      <c r="G9" s="3">
        <v>89515791748</v>
      </c>
      <c r="I9" s="3">
        <v>2928954645</v>
      </c>
      <c r="K9" s="3">
        <v>6817177</v>
      </c>
      <c r="M9" s="3">
        <v>268484430854</v>
      </c>
      <c r="O9" s="3">
        <v>251274139623</v>
      </c>
      <c r="Q9" s="3">
        <v>17210291231</v>
      </c>
    </row>
    <row r="10" spans="1:17" x14ac:dyDescent="0.5">
      <c r="A10" s="1" t="s">
        <v>16</v>
      </c>
      <c r="C10" s="3">
        <v>10150683</v>
      </c>
      <c r="E10" s="3">
        <v>2075939387737</v>
      </c>
      <c r="G10" s="3">
        <v>2120909674863</v>
      </c>
      <c r="I10" s="3">
        <v>-44970287126</v>
      </c>
      <c r="K10" s="3">
        <v>20270110</v>
      </c>
      <c r="M10" s="3">
        <v>4166370860225</v>
      </c>
      <c r="O10" s="3">
        <v>3961336605582</v>
      </c>
      <c r="Q10" s="3">
        <v>205034254643</v>
      </c>
    </row>
    <row r="11" spans="1:17" x14ac:dyDescent="0.5">
      <c r="A11" s="1" t="s">
        <v>77</v>
      </c>
      <c r="C11" s="3">
        <v>0</v>
      </c>
      <c r="E11" s="3">
        <v>0</v>
      </c>
      <c r="G11" s="3">
        <v>0</v>
      </c>
      <c r="I11" s="3">
        <v>0</v>
      </c>
      <c r="K11" s="3">
        <v>3500</v>
      </c>
      <c r="M11" s="3">
        <v>3500000000</v>
      </c>
      <c r="O11" s="3">
        <v>3467744561</v>
      </c>
      <c r="Q11" s="3">
        <v>32255439</v>
      </c>
    </row>
    <row r="12" spans="1:17" x14ac:dyDescent="0.5">
      <c r="A12" s="1" t="s">
        <v>78</v>
      </c>
      <c r="C12" s="3">
        <v>0</v>
      </c>
      <c r="E12" s="3">
        <v>0</v>
      </c>
      <c r="G12" s="3">
        <v>0</v>
      </c>
      <c r="I12" s="3">
        <v>0</v>
      </c>
      <c r="K12" s="3">
        <v>40000</v>
      </c>
      <c r="M12" s="3">
        <v>40000000000</v>
      </c>
      <c r="O12" s="3">
        <v>39238771251</v>
      </c>
      <c r="Q12" s="3">
        <v>761228749</v>
      </c>
    </row>
    <row r="13" spans="1:17" ht="22.5" thickBot="1" x14ac:dyDescent="0.55000000000000004">
      <c r="E13" s="6">
        <f>SUM(E8:E12)</f>
        <v>2174055419326</v>
      </c>
      <c r="G13" s="6">
        <f>SUM(G8:G12)</f>
        <v>2213485067728</v>
      </c>
      <c r="I13" s="6">
        <f>SUM(I8:I12)</f>
        <v>-39429648402</v>
      </c>
      <c r="M13" s="6">
        <f>SUM(M8:M12)</f>
        <v>4484026576275</v>
      </c>
      <c r="O13" s="6">
        <f>SUM(O8:O12)</f>
        <v>4258376862134</v>
      </c>
      <c r="Q13" s="6">
        <f>SUM(Q8:Q12)</f>
        <v>225649714141</v>
      </c>
    </row>
    <row r="14" spans="1:17" ht="22.5" thickTop="1" x14ac:dyDescent="0.5"/>
    <row r="15" spans="1:17" x14ac:dyDescent="0.5">
      <c r="I15" s="3"/>
    </row>
    <row r="16" spans="1:17" x14ac:dyDescent="0.5">
      <c r="Q16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2"/>
  <sheetViews>
    <sheetView rightToLeft="1" workbookViewId="0">
      <selection activeCell="U11" sqref="U11"/>
    </sheetView>
  </sheetViews>
  <sheetFormatPr defaultRowHeight="21.75" x14ac:dyDescent="0.5"/>
  <cols>
    <col min="1" max="1" width="27.855468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8.140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 x14ac:dyDescent="0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22.5" x14ac:dyDescent="0.5">
      <c r="A3" s="12" t="s">
        <v>63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2.5" x14ac:dyDescent="0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21" ht="22.5" x14ac:dyDescent="0.5">
      <c r="A6" s="16" t="s">
        <v>3</v>
      </c>
      <c r="C6" s="14" t="s">
        <v>65</v>
      </c>
      <c r="D6" s="14" t="s">
        <v>65</v>
      </c>
      <c r="E6" s="14" t="s">
        <v>65</v>
      </c>
      <c r="F6" s="14" t="s">
        <v>65</v>
      </c>
      <c r="G6" s="14" t="s">
        <v>65</v>
      </c>
      <c r="H6" s="14" t="s">
        <v>65</v>
      </c>
      <c r="I6" s="14" t="s">
        <v>65</v>
      </c>
      <c r="J6" s="14" t="s">
        <v>65</v>
      </c>
      <c r="K6" s="14" t="s">
        <v>65</v>
      </c>
      <c r="M6" s="14" t="s">
        <v>66</v>
      </c>
      <c r="N6" s="14" t="s">
        <v>66</v>
      </c>
      <c r="O6" s="14" t="s">
        <v>66</v>
      </c>
      <c r="P6" s="14" t="s">
        <v>66</v>
      </c>
      <c r="Q6" s="14" t="s">
        <v>66</v>
      </c>
      <c r="R6" s="14" t="s">
        <v>66</v>
      </c>
      <c r="S6" s="14" t="s">
        <v>66</v>
      </c>
      <c r="T6" s="14" t="s">
        <v>66</v>
      </c>
      <c r="U6" s="14" t="s">
        <v>66</v>
      </c>
    </row>
    <row r="7" spans="1:21" ht="22.5" x14ac:dyDescent="0.5">
      <c r="A7" s="14" t="s">
        <v>3</v>
      </c>
      <c r="C7" s="15" t="s">
        <v>79</v>
      </c>
      <c r="E7" s="15" t="s">
        <v>80</v>
      </c>
      <c r="G7" s="15" t="s">
        <v>81</v>
      </c>
      <c r="I7" s="15" t="s">
        <v>52</v>
      </c>
      <c r="K7" s="15" t="s">
        <v>82</v>
      </c>
      <c r="M7" s="15" t="s">
        <v>79</v>
      </c>
      <c r="O7" s="15" t="s">
        <v>80</v>
      </c>
      <c r="Q7" s="15" t="s">
        <v>81</v>
      </c>
      <c r="S7" s="15" t="s">
        <v>52</v>
      </c>
      <c r="U7" s="15" t="s">
        <v>82</v>
      </c>
    </row>
    <row r="8" spans="1:21" x14ac:dyDescent="0.5">
      <c r="A8" s="1" t="s">
        <v>15</v>
      </c>
      <c r="C8" s="3">
        <v>0</v>
      </c>
      <c r="E8" s="3">
        <v>-943841445</v>
      </c>
      <c r="G8" s="3">
        <v>2611684079</v>
      </c>
      <c r="I8" s="3">
        <v>1667842634</v>
      </c>
      <c r="K8" s="7">
        <f>I8/$I$11</f>
        <v>-2.0918462480243212E-2</v>
      </c>
      <c r="M8" s="3">
        <v>0</v>
      </c>
      <c r="O8" s="3">
        <v>0</v>
      </c>
      <c r="Q8" s="3">
        <v>2611684079</v>
      </c>
      <c r="S8" s="3">
        <v>2611684079</v>
      </c>
      <c r="U8" s="7">
        <f>S8/$S$11</f>
        <v>2.252389144371815E-2</v>
      </c>
    </row>
    <row r="9" spans="1:21" x14ac:dyDescent="0.5">
      <c r="A9" s="1" t="s">
        <v>17</v>
      </c>
      <c r="C9" s="3">
        <v>0</v>
      </c>
      <c r="E9" s="3">
        <v>69299463</v>
      </c>
      <c r="G9" s="3">
        <v>2928954645</v>
      </c>
      <c r="I9" s="3">
        <v>2998254108</v>
      </c>
      <c r="K9" s="7">
        <f t="shared" ref="K9:K10" si="0">I9/$I$11</f>
        <v>-3.7604786438402725E-2</v>
      </c>
      <c r="M9" s="3">
        <v>0</v>
      </c>
      <c r="O9" s="3">
        <v>-318538905</v>
      </c>
      <c r="Q9" s="3">
        <v>17210291231</v>
      </c>
      <c r="S9" s="3">
        <v>16891752326</v>
      </c>
      <c r="U9" s="7">
        <f t="shared" ref="U9:U10" si="1">S9/$S$11</f>
        <v>0.14567918024398904</v>
      </c>
    </row>
    <row r="10" spans="1:21" x14ac:dyDescent="0.5">
      <c r="A10" s="1" t="s">
        <v>16</v>
      </c>
      <c r="C10" s="3">
        <v>0</v>
      </c>
      <c r="E10" s="3">
        <v>-39426460737</v>
      </c>
      <c r="G10" s="3">
        <v>-44970287126</v>
      </c>
      <c r="I10" s="3">
        <v>-84396747863</v>
      </c>
      <c r="K10" s="7">
        <f t="shared" si="0"/>
        <v>1.058523248918646</v>
      </c>
      <c r="M10" s="3">
        <v>0</v>
      </c>
      <c r="O10" s="3">
        <v>-108585965498</v>
      </c>
      <c r="Q10" s="3">
        <v>205034254643</v>
      </c>
      <c r="S10" s="3">
        <v>96448289145</v>
      </c>
      <c r="U10" s="7">
        <f t="shared" si="1"/>
        <v>0.83179692831229279</v>
      </c>
    </row>
    <row r="11" spans="1:21" ht="22.5" thickBot="1" x14ac:dyDescent="0.55000000000000004">
      <c r="C11" s="6">
        <f>SUM(C8:C10)</f>
        <v>0</v>
      </c>
      <c r="E11" s="6">
        <f>SUM(E8:E10)</f>
        <v>-40301002719</v>
      </c>
      <c r="G11" s="6">
        <f>SUM(G8:G10)</f>
        <v>-39429648402</v>
      </c>
      <c r="I11" s="6">
        <f>SUM(I8:I10)</f>
        <v>-79730651121</v>
      </c>
      <c r="K11" s="8">
        <f>SUM(K8:K10)</f>
        <v>1</v>
      </c>
      <c r="M11" s="6">
        <f>SUM(M8:M10)</f>
        <v>0</v>
      </c>
      <c r="O11" s="6">
        <f>SUM(O8:O10)</f>
        <v>-108904504403</v>
      </c>
      <c r="Q11" s="6">
        <f>SUM(Q8:Q10)</f>
        <v>224856229953</v>
      </c>
      <c r="S11" s="6">
        <f>SUM(S8:S10)</f>
        <v>115951725550</v>
      </c>
      <c r="U11" s="8">
        <f>SUM(U8:U10)</f>
        <v>1</v>
      </c>
    </row>
    <row r="12" spans="1:21" ht="22.5" thickTop="1" x14ac:dyDescent="0.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7"/>
  <sheetViews>
    <sheetView rightToLeft="1" workbookViewId="0">
      <selection activeCell="M25" sqref="M25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2.5" x14ac:dyDescent="0.5">
      <c r="A3" s="12" t="s">
        <v>63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2.5" x14ac:dyDescent="0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2.5" x14ac:dyDescent="0.5">
      <c r="A6" s="16" t="s">
        <v>67</v>
      </c>
      <c r="C6" s="14" t="s">
        <v>65</v>
      </c>
      <c r="D6" s="14" t="s">
        <v>65</v>
      </c>
      <c r="E6" s="14" t="s">
        <v>65</v>
      </c>
      <c r="F6" s="14" t="s">
        <v>65</v>
      </c>
      <c r="G6" s="14" t="s">
        <v>65</v>
      </c>
      <c r="H6" s="14" t="s">
        <v>65</v>
      </c>
      <c r="I6" s="14" t="s">
        <v>65</v>
      </c>
      <c r="K6" s="14" t="s">
        <v>66</v>
      </c>
      <c r="L6" s="14" t="s">
        <v>66</v>
      </c>
      <c r="M6" s="14" t="s">
        <v>66</v>
      </c>
      <c r="N6" s="14" t="s">
        <v>66</v>
      </c>
      <c r="O6" s="14" t="s">
        <v>66</v>
      </c>
      <c r="P6" s="14" t="s">
        <v>66</v>
      </c>
      <c r="Q6" s="14" t="s">
        <v>66</v>
      </c>
    </row>
    <row r="7" spans="1:17" ht="22.5" x14ac:dyDescent="0.5">
      <c r="A7" s="14" t="s">
        <v>67</v>
      </c>
      <c r="C7" s="15" t="s">
        <v>83</v>
      </c>
      <c r="E7" s="15" t="s">
        <v>80</v>
      </c>
      <c r="G7" s="15" t="s">
        <v>81</v>
      </c>
      <c r="I7" s="15" t="s">
        <v>84</v>
      </c>
      <c r="K7" s="15" t="s">
        <v>83</v>
      </c>
      <c r="M7" s="15" t="s">
        <v>80</v>
      </c>
      <c r="O7" s="15" t="s">
        <v>81</v>
      </c>
      <c r="Q7" s="15" t="s">
        <v>84</v>
      </c>
    </row>
    <row r="8" spans="1:17" x14ac:dyDescent="0.5">
      <c r="A8" s="1" t="s">
        <v>77</v>
      </c>
      <c r="C8" s="3">
        <v>0</v>
      </c>
      <c r="E8" s="3">
        <v>0</v>
      </c>
      <c r="G8" s="3">
        <v>0</v>
      </c>
      <c r="I8" s="3">
        <v>0</v>
      </c>
      <c r="K8" s="3">
        <v>0</v>
      </c>
      <c r="M8" s="3">
        <v>0</v>
      </c>
      <c r="O8" s="3">
        <v>32255439</v>
      </c>
      <c r="Q8" s="3">
        <v>32255439</v>
      </c>
    </row>
    <row r="9" spans="1:17" x14ac:dyDescent="0.5">
      <c r="A9" s="1" t="s">
        <v>78</v>
      </c>
      <c r="C9" s="3">
        <v>0</v>
      </c>
      <c r="E9" s="3">
        <v>0</v>
      </c>
      <c r="G9" s="3">
        <v>0</v>
      </c>
      <c r="I9" s="3">
        <v>0</v>
      </c>
      <c r="K9" s="3">
        <v>0</v>
      </c>
      <c r="M9" s="3">
        <v>0</v>
      </c>
      <c r="O9" s="3">
        <v>761228749</v>
      </c>
      <c r="Q9" s="3">
        <v>761228749</v>
      </c>
    </row>
    <row r="10" spans="1:17" x14ac:dyDescent="0.5">
      <c r="A10" s="1" t="s">
        <v>40</v>
      </c>
      <c r="C10" s="3">
        <v>2699610542</v>
      </c>
      <c r="E10" s="3">
        <v>-318559125</v>
      </c>
      <c r="G10" s="3">
        <v>0</v>
      </c>
      <c r="I10" s="3">
        <v>2381051417</v>
      </c>
      <c r="K10" s="3">
        <v>2699610542</v>
      </c>
      <c r="M10" s="3">
        <v>-318559125</v>
      </c>
      <c r="O10" s="3">
        <v>0</v>
      </c>
      <c r="Q10" s="3">
        <v>2381051417</v>
      </c>
    </row>
    <row r="11" spans="1:17" x14ac:dyDescent="0.5">
      <c r="A11" s="1" t="s">
        <v>31</v>
      </c>
      <c r="C11" s="3">
        <v>0</v>
      </c>
      <c r="E11" s="3">
        <v>157371823</v>
      </c>
      <c r="G11" s="3">
        <v>0</v>
      </c>
      <c r="I11" s="3">
        <v>157371823</v>
      </c>
      <c r="K11" s="3">
        <v>0</v>
      </c>
      <c r="M11" s="3">
        <v>101328484</v>
      </c>
      <c r="O11" s="3">
        <v>0</v>
      </c>
      <c r="Q11" s="3">
        <v>101328484</v>
      </c>
    </row>
    <row r="12" spans="1:17" x14ac:dyDescent="0.5">
      <c r="A12" s="1" t="s">
        <v>43</v>
      </c>
      <c r="C12" s="3">
        <v>0</v>
      </c>
      <c r="E12" s="3">
        <v>96784963</v>
      </c>
      <c r="G12" s="3">
        <v>0</v>
      </c>
      <c r="I12" s="3">
        <v>96784963</v>
      </c>
      <c r="K12" s="3">
        <v>0</v>
      </c>
      <c r="M12" s="3">
        <v>96784963</v>
      </c>
      <c r="O12" s="3">
        <v>0</v>
      </c>
      <c r="Q12" s="3">
        <v>96784963</v>
      </c>
    </row>
    <row r="13" spans="1:17" x14ac:dyDescent="0.5">
      <c r="A13" s="1" t="s">
        <v>27</v>
      </c>
      <c r="C13" s="3">
        <v>0</v>
      </c>
      <c r="E13" s="3">
        <v>81085170</v>
      </c>
      <c r="G13" s="3">
        <v>0</v>
      </c>
      <c r="I13" s="3">
        <v>81085170</v>
      </c>
      <c r="K13" s="3">
        <v>0</v>
      </c>
      <c r="M13" s="3">
        <v>16432078</v>
      </c>
      <c r="O13" s="3">
        <v>0</v>
      </c>
      <c r="Q13" s="3">
        <v>16432078</v>
      </c>
    </row>
    <row r="14" spans="1:17" x14ac:dyDescent="0.5">
      <c r="A14" s="1" t="s">
        <v>37</v>
      </c>
      <c r="C14" s="3">
        <v>0</v>
      </c>
      <c r="E14" s="3">
        <v>240490382</v>
      </c>
      <c r="G14" s="3">
        <v>0</v>
      </c>
      <c r="I14" s="3">
        <v>240490382</v>
      </c>
      <c r="K14" s="3">
        <v>0</v>
      </c>
      <c r="M14" s="3">
        <v>414366146</v>
      </c>
      <c r="O14" s="3">
        <v>0</v>
      </c>
      <c r="Q14" s="3">
        <v>414366146</v>
      </c>
    </row>
    <row r="15" spans="1:17" x14ac:dyDescent="0.5">
      <c r="A15" s="1" t="s">
        <v>34</v>
      </c>
      <c r="C15" s="3">
        <v>0</v>
      </c>
      <c r="E15" s="3">
        <v>583869097</v>
      </c>
      <c r="G15" s="3">
        <v>0</v>
      </c>
      <c r="I15" s="3">
        <v>583869097</v>
      </c>
      <c r="K15" s="3">
        <v>0</v>
      </c>
      <c r="M15" s="3">
        <v>1051102711</v>
      </c>
      <c r="O15" s="3">
        <v>0</v>
      </c>
      <c r="Q15" s="3">
        <v>1051102711</v>
      </c>
    </row>
    <row r="16" spans="1:17" ht="22.5" thickBot="1" x14ac:dyDescent="0.55000000000000004">
      <c r="C16" s="6">
        <f>SUM(C8:C15)</f>
        <v>2699610542</v>
      </c>
      <c r="E16" s="6">
        <f>SUM(E8:E15)</f>
        <v>841042310</v>
      </c>
      <c r="G16" s="6">
        <f>SUM(G8:G15)</f>
        <v>0</v>
      </c>
      <c r="I16" s="6">
        <f>SUM(I8:I15)</f>
        <v>3540652852</v>
      </c>
      <c r="K16" s="6">
        <f>SUM(K8:K15)</f>
        <v>2699610542</v>
      </c>
      <c r="M16" s="6">
        <f>SUM(M8:M15)</f>
        <v>1361455257</v>
      </c>
      <c r="O16" s="6">
        <f>SUM(O8:O15)</f>
        <v>793484188</v>
      </c>
      <c r="Q16" s="6">
        <f>SUM(Q8:Q15)</f>
        <v>4854549987</v>
      </c>
    </row>
    <row r="17" ht="22.5" thickTop="1" x14ac:dyDescent="0.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Akrami</dc:creator>
  <cp:lastModifiedBy>Yasin Gadari</cp:lastModifiedBy>
  <dcterms:created xsi:type="dcterms:W3CDTF">2020-09-27T06:42:09Z</dcterms:created>
  <dcterms:modified xsi:type="dcterms:W3CDTF">2020-10-01T12:49:01Z</dcterms:modified>
</cp:coreProperties>
</file>