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مهر99\تارنما\"/>
    </mc:Choice>
  </mc:AlternateContent>
  <xr:revisionPtr revIDLastSave="0" documentId="13_ncr:1_{78A61AEA-96D8-4BE5-BFE7-09675CB6D35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C10" i="15"/>
  <c r="E16" i="12"/>
  <c r="G16" i="12"/>
  <c r="Q16" i="12"/>
  <c r="O16" i="12"/>
  <c r="M16" i="12"/>
  <c r="K16" i="12"/>
  <c r="I16" i="12"/>
  <c r="C16" i="12"/>
  <c r="U12" i="11"/>
  <c r="U9" i="11"/>
  <c r="U10" i="11"/>
  <c r="U11" i="11"/>
  <c r="U8" i="11"/>
  <c r="K12" i="11"/>
  <c r="S12" i="11"/>
  <c r="Q12" i="11"/>
  <c r="O12" i="11"/>
  <c r="I12" i="11"/>
  <c r="G12" i="11"/>
  <c r="E12" i="11"/>
  <c r="C12" i="11"/>
  <c r="Q15" i="10"/>
  <c r="O15" i="10"/>
  <c r="M15" i="10"/>
  <c r="I15" i="10"/>
  <c r="G15" i="10"/>
  <c r="E15" i="10"/>
  <c r="Q18" i="9"/>
  <c r="O18" i="9"/>
  <c r="M18" i="9"/>
  <c r="I18" i="9"/>
  <c r="G18" i="9"/>
  <c r="E18" i="9"/>
  <c r="S10" i="7"/>
  <c r="Q10" i="7"/>
  <c r="O10" i="7"/>
  <c r="M10" i="7"/>
  <c r="K10" i="7"/>
  <c r="I10" i="7"/>
  <c r="S12" i="6"/>
  <c r="Q12" i="6"/>
  <c r="O12" i="6"/>
  <c r="M12" i="6"/>
  <c r="K12" i="6"/>
  <c r="AK15" i="3"/>
  <c r="Y13" i="1"/>
  <c r="AI15" i="3"/>
  <c r="AG15" i="3"/>
  <c r="AA15" i="3"/>
  <c r="W15" i="3"/>
  <c r="S15" i="3"/>
  <c r="Q15" i="3"/>
  <c r="W13" i="1"/>
  <c r="U13" i="1"/>
  <c r="O13" i="1"/>
  <c r="K13" i="1"/>
  <c r="G13" i="1"/>
  <c r="E13" i="1"/>
</calcChain>
</file>

<file path=xl/sharedStrings.xml><?xml version="1.0" encoding="utf-8"?>
<sst xmlns="http://schemas.openxmlformats.org/spreadsheetml/2006/main" count="432" uniqueCount="105">
  <si>
    <t>صندوق سرمایه‌گذاری اختصاصی بازارگردانی مفید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</si>
  <si>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</si>
  <si>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</si>
  <si>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</si>
  <si>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</si>
  <si>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</si>
  <si>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</si>
  <si>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</si>
  <si>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</si>
  <si>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</si>
  <si>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</si>
  <si>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</si>
  <si>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</si>
  <si>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</si>
  <si>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</si>
  <si>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س.توسعه اندوخته آینده-س</t>
  </si>
  <si>
    <t>غلتک سازان سپاهان</t>
  </si>
  <si>
    <t>بانک خاورمیانه</t>
  </si>
  <si>
    <t>صندوق س. پشتوانه طلای مفید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</si>
  <si>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</si>
  <si>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</si>
  <si>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</si>
  <si>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</si>
  <si>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</si>
  <si>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</si>
  <si>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</si>
  <si>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</si>
  <si>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</si>
  <si>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اسنادخزانه-م12بودجه98-001111</t>
  </si>
  <si>
    <t>بله</t>
  </si>
  <si>
    <t>1398/09/13</t>
  </si>
  <si>
    <t>1400/11/11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</si>
  <si>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</si>
  <si>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</si>
  <si>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</si>
  <si>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</si>
  <si>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</si>
  <si>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</si>
  <si>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</si>
  <si>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</si>
  <si>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</si>
  <si>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</si>
  <si>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</si>
  <si>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</si>
  <si>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مرابحه عام دولت4-ش.خ 0107</t>
  </si>
  <si>
    <t>1399/05/21</t>
  </si>
  <si>
    <t>1401/07/21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</si>
  <si>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</si>
  <si>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</si>
  <si>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</si>
  <si>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</si>
  <si>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</si>
  <si>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</si>
  <si>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</si>
  <si>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</si>
  <si>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</si>
  <si>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</si>
  <si>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</si>
  <si>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</si>
  <si>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</si>
  <si>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ملت باجه کارگزاری مفید</t>
  </si>
  <si>
    <t>8568491984</t>
  </si>
  <si>
    <t>قرض الحسنه</t>
  </si>
  <si>
    <t>1397/11/10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</si>
  <si>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</si>
  <si>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</si>
  <si>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</si>
  <si>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</si>
  <si>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</si>
  <si>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</si>
  <si>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</si>
  <si>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</si>
  <si>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</si>
  <si>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</si>
  <si>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</si>
  <si>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</si>
  <si>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</si>
  <si>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</si>
  <si>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</si>
  <si>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</si>
  <si>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</si>
  <si>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</si>
  <si>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</si>
  <si>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</si>
  <si>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اسنادخزانه-م1بودجه98-990423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</si>
  <si>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</si>
  <si>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</si>
  <si>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</si>
  <si>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</si>
  <si>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</si>
  <si>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</si>
  <si>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</si>
  <si>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</si>
  <si>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</si>
  <si>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</si>
  <si>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</si>
  <si>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</si>
  <si>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</si>
  <si>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</si>
  <si>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</si>
  <si>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</si>
  <si>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1399/07/01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</si>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</sst>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9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550333</xdr:colOff>
      <xdr:row>38</xdr:row>
      <xdr:rowOff>182011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5A9897-39D8-41E0-B4EA-5347B182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356667" y="0"/>
          <a:ext cx="6688666" cy="7421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CB6A-8C55-4F4B-9A0A-8CC62E52EB5C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K16" sqref="K16:O16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2.5" x14ac:dyDescent="0.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2.5" x14ac:dyDescent="0.5">
      <c r="A6" s="13" t="s">
        <v>74</v>
      </c>
      <c r="C6" s="14" t="s">
        <v>72</v>
      </c>
      <c r="D6" s="14" t="s">
        <v>72</v>
      </c>
      <c r="E6" s="14" t="s">
        <v>72</v>
      </c>
      <c r="F6" s="14" t="s">
        <v>72</v>
      </c>
      <c r="G6" s="14" t="s">
        <v>72</v>
      </c>
      <c r="H6" s="14" t="s">
        <v>72</v>
      </c>
      <c r="I6" s="14" t="s">
        <v>72</v>
      </c>
      <c r="K6" s="14" t="s">
        <v>73</v>
      </c>
      <c r="L6" s="14" t="s">
        <v>73</v>
      </c>
      <c r="M6" s="14" t="s">
        <v>73</v>
      </c>
      <c r="N6" s="14" t="s">
        <v>73</v>
      </c>
      <c r="O6" s="14" t="s">
        <v>73</v>
      </c>
      <c r="P6" s="14" t="s">
        <v>73</v>
      </c>
      <c r="Q6" s="14" t="s">
        <v>73</v>
      </c>
    </row>
    <row r="7" spans="1:17" ht="22.5" x14ac:dyDescent="0.5">
      <c r="A7" s="14" t="s">
        <v>74</v>
      </c>
      <c r="C7" s="17" t="s">
        <v>90</v>
      </c>
      <c r="E7" s="17" t="s">
        <v>87</v>
      </c>
      <c r="G7" s="17" t="s">
        <v>88</v>
      </c>
      <c r="I7" s="17" t="s">
        <v>91</v>
      </c>
      <c r="K7" s="17" t="s">
        <v>90</v>
      </c>
      <c r="M7" s="17" t="s">
        <v>87</v>
      </c>
      <c r="O7" s="17" t="s">
        <v>88</v>
      </c>
      <c r="Q7" s="17" t="s">
        <v>91</v>
      </c>
    </row>
    <row r="8" spans="1:17" x14ac:dyDescent="0.5">
      <c r="A8" s="1" t="s">
        <v>38</v>
      </c>
      <c r="C8" s="3">
        <v>0</v>
      </c>
      <c r="E8" s="3">
        <v>-1051102711</v>
      </c>
      <c r="G8" s="3">
        <v>1489578269</v>
      </c>
      <c r="I8" s="3">
        <v>438475558</v>
      </c>
      <c r="K8" s="3">
        <v>0</v>
      </c>
      <c r="M8" s="3">
        <v>0</v>
      </c>
      <c r="O8" s="3">
        <v>1489578269</v>
      </c>
      <c r="Q8" s="3">
        <v>1489578269</v>
      </c>
    </row>
    <row r="9" spans="1:17" x14ac:dyDescent="0.5">
      <c r="A9" s="1" t="s">
        <v>84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32255439</v>
      </c>
      <c r="Q9" s="3">
        <v>32255439</v>
      </c>
    </row>
    <row r="10" spans="1:17" x14ac:dyDescent="0.5">
      <c r="A10" s="1" t="s">
        <v>85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761228749</v>
      </c>
      <c r="Q10" s="3">
        <v>761228749</v>
      </c>
    </row>
    <row r="11" spans="1:17" x14ac:dyDescent="0.5">
      <c r="A11" s="1" t="s">
        <v>44</v>
      </c>
      <c r="C11" s="3">
        <v>6354496875</v>
      </c>
      <c r="E11" s="3">
        <v>0</v>
      </c>
      <c r="G11" s="3">
        <v>0</v>
      </c>
      <c r="I11" s="3">
        <v>6354496875</v>
      </c>
      <c r="K11" s="3">
        <v>9054107417</v>
      </c>
      <c r="M11" s="3">
        <v>-318559125</v>
      </c>
      <c r="O11" s="3">
        <v>0</v>
      </c>
      <c r="Q11" s="3">
        <v>8735548292</v>
      </c>
    </row>
    <row r="12" spans="1:17" x14ac:dyDescent="0.5">
      <c r="A12" s="1" t="s">
        <v>35</v>
      </c>
      <c r="C12" s="3">
        <v>0</v>
      </c>
      <c r="E12" s="3">
        <v>162841854</v>
      </c>
      <c r="G12" s="3">
        <v>0</v>
      </c>
      <c r="I12" s="3">
        <v>162841854</v>
      </c>
      <c r="K12" s="3">
        <v>0</v>
      </c>
      <c r="M12" s="3">
        <v>264170338</v>
      </c>
      <c r="O12" s="3">
        <v>0</v>
      </c>
      <c r="Q12" s="3">
        <v>264170338</v>
      </c>
    </row>
    <row r="13" spans="1:17" x14ac:dyDescent="0.5">
      <c r="A13" s="1" t="s">
        <v>28</v>
      </c>
      <c r="C13" s="3">
        <v>0</v>
      </c>
      <c r="E13" s="3">
        <v>221888662</v>
      </c>
      <c r="G13" s="3">
        <v>0</v>
      </c>
      <c r="I13" s="3">
        <v>221888662</v>
      </c>
      <c r="K13" s="3">
        <v>0</v>
      </c>
      <c r="M13" s="3">
        <v>318673625</v>
      </c>
      <c r="O13" s="3">
        <v>0</v>
      </c>
      <c r="Q13" s="3">
        <v>318673625</v>
      </c>
    </row>
    <row r="14" spans="1:17" x14ac:dyDescent="0.5">
      <c r="A14" s="1" t="s">
        <v>32</v>
      </c>
      <c r="C14" s="3">
        <v>0</v>
      </c>
      <c r="E14" s="3">
        <v>29954268</v>
      </c>
      <c r="G14" s="3">
        <v>0</v>
      </c>
      <c r="I14" s="3">
        <v>29954268</v>
      </c>
      <c r="K14" s="3">
        <v>0</v>
      </c>
      <c r="M14" s="3">
        <v>46386346</v>
      </c>
      <c r="O14" s="3">
        <v>0</v>
      </c>
      <c r="Q14" s="3">
        <v>46386346</v>
      </c>
    </row>
    <row r="15" spans="1:17" x14ac:dyDescent="0.5">
      <c r="A15" s="1" t="s">
        <v>41</v>
      </c>
      <c r="C15" s="3">
        <v>0</v>
      </c>
      <c r="E15" s="3">
        <v>273997592</v>
      </c>
      <c r="G15" s="3">
        <v>0</v>
      </c>
      <c r="I15" s="3">
        <v>273997592</v>
      </c>
      <c r="K15" s="3">
        <v>0</v>
      </c>
      <c r="M15" s="3">
        <v>688363738</v>
      </c>
      <c r="O15" s="3">
        <v>0</v>
      </c>
      <c r="Q15" s="3">
        <v>688363738</v>
      </c>
    </row>
    <row r="16" spans="1:17" ht="22.5" thickBot="1" x14ac:dyDescent="0.55000000000000004">
      <c r="C16" s="6">
        <f>SUM(C8:C15)</f>
        <v>6354496875</v>
      </c>
      <c r="E16" s="6">
        <f>SUM(E8:E15)</f>
        <v>-362420335</v>
      </c>
      <c r="G16" s="6">
        <f>SUM(G8:G15)</f>
        <v>1489578269</v>
      </c>
      <c r="I16" s="6">
        <f>SUM(I8:I15)</f>
        <v>7481654809</v>
      </c>
      <c r="K16" s="6">
        <f>SUM(K8:K15)</f>
        <v>9054107417</v>
      </c>
      <c r="M16" s="6">
        <f>SUM(M8:M15)</f>
        <v>999034922</v>
      </c>
      <c r="O16" s="6">
        <f>SUM(O8:O15)</f>
        <v>2283062457</v>
      </c>
      <c r="Q16" s="6">
        <f>SUM(Q8:Q15)</f>
        <v>12336204796</v>
      </c>
    </row>
    <row r="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G18" sqref="G18"/>
    </sheetView>
  </sheetViews>
  <sheetFormatPr defaultRowHeight="21.75" x14ac:dyDescent="0.5"/>
  <cols>
    <col min="1" max="1" width="15.28515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2.5" x14ac:dyDescent="0.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2.5" x14ac:dyDescent="0.5">
      <c r="A6" s="14" t="s">
        <v>92</v>
      </c>
      <c r="B6" s="14" t="s">
        <v>92</v>
      </c>
      <c r="C6" s="14" t="s">
        <v>92</v>
      </c>
      <c r="E6" s="14" t="s">
        <v>72</v>
      </c>
      <c r="F6" s="14" t="s">
        <v>72</v>
      </c>
      <c r="G6" s="14" t="s">
        <v>72</v>
      </c>
      <c r="I6" s="14" t="s">
        <v>73</v>
      </c>
      <c r="J6" s="14" t="s">
        <v>73</v>
      </c>
      <c r="K6" s="14" t="s">
        <v>73</v>
      </c>
    </row>
    <row r="7" spans="1:11" ht="22.5" x14ac:dyDescent="0.5">
      <c r="A7" s="17" t="s">
        <v>93</v>
      </c>
      <c r="C7" s="17" t="s">
        <v>50</v>
      </c>
      <c r="E7" s="17" t="s">
        <v>94</v>
      </c>
      <c r="G7" s="17" t="s">
        <v>95</v>
      </c>
      <c r="I7" s="17" t="s">
        <v>94</v>
      </c>
      <c r="K7" s="17" t="s">
        <v>95</v>
      </c>
    </row>
    <row r="8" spans="1:11" x14ac:dyDescent="0.5">
      <c r="A8" s="1" t="s">
        <v>56</v>
      </c>
      <c r="C8" s="1" t="s">
        <v>57</v>
      </c>
      <c r="E8" s="3">
        <v>1134521920</v>
      </c>
      <c r="G8" s="1">
        <v>100</v>
      </c>
      <c r="I8" s="3">
        <v>2068174658</v>
      </c>
      <c r="K8" s="1">
        <v>100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1"/>
  <sheetViews>
    <sheetView rightToLeft="1" workbookViewId="0">
      <selection activeCell="J20" sqref="J20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9" ht="22.5" x14ac:dyDescent="0.5">
      <c r="A2" s="16" t="s">
        <v>0</v>
      </c>
      <c r="B2" s="16"/>
      <c r="C2" s="16"/>
      <c r="D2" s="16"/>
      <c r="E2" s="16"/>
      <c r="F2" s="4"/>
      <c r="G2" s="4"/>
      <c r="H2" s="4"/>
      <c r="I2" s="4"/>
    </row>
    <row r="3" spans="1:9" ht="22.5" x14ac:dyDescent="0.5">
      <c r="A3" s="16" t="s">
        <v>70</v>
      </c>
      <c r="B3" s="16"/>
      <c r="C3" s="16"/>
      <c r="D3" s="16"/>
      <c r="E3" s="16"/>
    </row>
    <row r="4" spans="1:9" ht="22.5" x14ac:dyDescent="0.5">
      <c r="A4" s="16" t="s">
        <v>2</v>
      </c>
      <c r="B4" s="16"/>
      <c r="C4" s="16"/>
      <c r="D4" s="16"/>
      <c r="E4" s="16"/>
    </row>
    <row r="5" spans="1:9" ht="22.5" x14ac:dyDescent="0.55000000000000004">
      <c r="E5" s="2" t="s">
        <v>102</v>
      </c>
    </row>
    <row r="6" spans="1:9" ht="22.5" x14ac:dyDescent="0.5">
      <c r="A6" s="13" t="s">
        <v>96</v>
      </c>
      <c r="C6" s="14" t="s">
        <v>72</v>
      </c>
      <c r="E6" s="14" t="s">
        <v>103</v>
      </c>
    </row>
    <row r="7" spans="1:9" ht="22.5" x14ac:dyDescent="0.5">
      <c r="A7" s="14" t="s">
        <v>96</v>
      </c>
      <c r="C7" s="17" t="s">
        <v>53</v>
      </c>
      <c r="E7" s="17" t="s">
        <v>53</v>
      </c>
    </row>
    <row r="8" spans="1:9" x14ac:dyDescent="0.5">
      <c r="A8" s="1" t="s">
        <v>104</v>
      </c>
      <c r="C8" s="3">
        <v>9565017</v>
      </c>
      <c r="E8" s="3">
        <v>37068664</v>
      </c>
    </row>
    <row r="9" spans="1:9" x14ac:dyDescent="0.5">
      <c r="A9" s="1" t="s">
        <v>97</v>
      </c>
      <c r="C9" s="3">
        <v>0</v>
      </c>
      <c r="E9" s="3">
        <v>7787599429</v>
      </c>
    </row>
    <row r="10" spans="1:9" ht="22.5" thickBot="1" x14ac:dyDescent="0.55000000000000004">
      <c r="A10" s="1" t="s">
        <v>79</v>
      </c>
      <c r="C10" s="6">
        <v>9565017</v>
      </c>
      <c r="E10" s="6">
        <v>7824668093</v>
      </c>
    </row>
    <row r="11" spans="1:9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workbookViewId="0">
      <selection activeCell="W15" sqref="W15"/>
    </sheetView>
  </sheetViews>
  <sheetFormatPr defaultRowHeight="21.75" x14ac:dyDescent="0.5"/>
  <cols>
    <col min="1" max="1" width="27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0.140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2.5" x14ac:dyDescent="0.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2.5" x14ac:dyDescent="0.5">
      <c r="A6" s="13" t="s">
        <v>3</v>
      </c>
      <c r="C6" s="14" t="s">
        <v>101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2.5" x14ac:dyDescent="0.5">
      <c r="A7" s="13" t="s">
        <v>3</v>
      </c>
      <c r="C7" s="15" t="s">
        <v>7</v>
      </c>
      <c r="E7" s="15" t="s">
        <v>8</v>
      </c>
      <c r="G7" s="15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2.5" x14ac:dyDescent="0.5">
      <c r="A8" s="14" t="s">
        <v>3</v>
      </c>
      <c r="C8" s="14" t="s">
        <v>7</v>
      </c>
      <c r="E8" s="14" t="s">
        <v>8</v>
      </c>
      <c r="G8" s="14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5">
      <c r="A9" s="1" t="s">
        <v>15</v>
      </c>
      <c r="C9" s="3">
        <v>10506458</v>
      </c>
      <c r="E9" s="3">
        <v>2154326269585</v>
      </c>
      <c r="G9" s="3">
        <v>2065650416554.1699</v>
      </c>
      <c r="I9" s="3">
        <v>2311661</v>
      </c>
      <c r="K9" s="3">
        <v>466284788585</v>
      </c>
      <c r="M9" s="3">
        <v>-1996127</v>
      </c>
      <c r="O9" s="3">
        <v>408029427321</v>
      </c>
      <c r="Q9" s="3">
        <v>10821992</v>
      </c>
      <c r="S9" s="3">
        <v>191188</v>
      </c>
      <c r="U9" s="3">
        <v>2211804916547</v>
      </c>
      <c r="W9" s="3">
        <v>2066971144077.02</v>
      </c>
      <c r="Y9" s="7">
        <v>0.62571152455329071</v>
      </c>
    </row>
    <row r="10" spans="1:25" x14ac:dyDescent="0.5">
      <c r="A10" s="1" t="s">
        <v>16</v>
      </c>
      <c r="C10" s="3">
        <v>350000</v>
      </c>
      <c r="E10" s="3">
        <v>14887884633</v>
      </c>
      <c r="G10" s="3">
        <v>14569345728</v>
      </c>
      <c r="I10" s="3">
        <v>3804002</v>
      </c>
      <c r="K10" s="3">
        <v>136522322438</v>
      </c>
      <c r="M10" s="3">
        <v>-1428758</v>
      </c>
      <c r="O10" s="3">
        <v>52012737466</v>
      </c>
      <c r="Q10" s="3">
        <v>2725244</v>
      </c>
      <c r="S10" s="3">
        <v>32370</v>
      </c>
      <c r="U10" s="3">
        <v>97252765195</v>
      </c>
      <c r="W10" s="3">
        <v>87934562334.690201</v>
      </c>
      <c r="Y10" s="7">
        <v>2.6619466467653383E-2</v>
      </c>
    </row>
    <row r="11" spans="1:25" x14ac:dyDescent="0.5">
      <c r="A11" s="1" t="s">
        <v>17</v>
      </c>
      <c r="C11" s="3">
        <v>0</v>
      </c>
      <c r="E11" s="3">
        <v>0</v>
      </c>
      <c r="G11" s="3">
        <v>0</v>
      </c>
      <c r="I11" s="3">
        <v>17356163</v>
      </c>
      <c r="K11" s="3">
        <v>194324015919</v>
      </c>
      <c r="M11" s="3">
        <v>-3507885</v>
      </c>
      <c r="O11" s="3">
        <v>40627535810</v>
      </c>
      <c r="Q11" s="3">
        <v>13848278</v>
      </c>
      <c r="S11" s="3">
        <v>10590</v>
      </c>
      <c r="U11" s="3">
        <v>154531657250</v>
      </c>
      <c r="W11" s="3">
        <v>146185146801.24799</v>
      </c>
      <c r="Y11" s="7">
        <v>4.4253027592651831E-2</v>
      </c>
    </row>
    <row r="12" spans="1:25" x14ac:dyDescent="0.5">
      <c r="A12" s="1" t="s">
        <v>18</v>
      </c>
      <c r="C12" s="3">
        <v>0</v>
      </c>
      <c r="E12" s="3">
        <v>0</v>
      </c>
      <c r="G12" s="3">
        <v>0</v>
      </c>
      <c r="I12" s="3">
        <v>4345100</v>
      </c>
      <c r="K12" s="3">
        <v>159250805625</v>
      </c>
      <c r="M12" s="3">
        <v>-4295000</v>
      </c>
      <c r="O12" s="3">
        <v>163759094935</v>
      </c>
      <c r="Q12" s="3">
        <v>50100</v>
      </c>
      <c r="S12" s="3">
        <v>32608</v>
      </c>
      <c r="U12" s="3">
        <v>1640391830</v>
      </c>
      <c r="W12" s="3">
        <v>1632272188.3199999</v>
      </c>
      <c r="Y12" s="7">
        <v>4.9411987311303565E-4</v>
      </c>
    </row>
    <row r="13" spans="1:25" ht="22.5" thickBot="1" x14ac:dyDescent="0.55000000000000004">
      <c r="E13" s="6">
        <f>SUM(E9:E12)</f>
        <v>2169214154218</v>
      </c>
      <c r="G13" s="6">
        <f>SUM(G9:G12)</f>
        <v>2080219762282.1699</v>
      </c>
      <c r="K13" s="6">
        <f>SUM(K9:K12)</f>
        <v>956381932567</v>
      </c>
      <c r="O13" s="6">
        <f>SUM(O9:O12)</f>
        <v>664428795532</v>
      </c>
      <c r="U13" s="6">
        <f>SUM(U9:U12)</f>
        <v>2465229730822</v>
      </c>
      <c r="W13" s="6">
        <f>SUM(W9:W12)</f>
        <v>2302723125401.2778</v>
      </c>
      <c r="Y13" s="9">
        <f>SUM(Y9:Y12)</f>
        <v>0.69707813848670885</v>
      </c>
    </row>
    <row r="14" spans="1:25" ht="22.5" thickTop="1" x14ac:dyDescent="0.5"/>
    <row r="15" spans="1:25" x14ac:dyDescent="0.5">
      <c r="S15" s="3"/>
      <c r="W15" s="3"/>
    </row>
    <row r="16" spans="1:25" x14ac:dyDescent="0.5">
      <c r="S16" s="3"/>
    </row>
    <row r="17" spans="19:23" x14ac:dyDescent="0.5">
      <c r="S17" s="3"/>
      <c r="W17" s="3"/>
    </row>
    <row r="18" spans="19:23" x14ac:dyDescent="0.5">
      <c r="S18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I1" workbookViewId="0">
      <selection activeCell="Q18" sqref="Q18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4.7109375" style="1" customWidth="1"/>
    <col min="4" max="4" width="1" style="1" customWidth="1"/>
    <col min="5" max="5" width="21" style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21.28515625" style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0.57031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2.5" x14ac:dyDescent="0.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2.5" x14ac:dyDescent="0.5">
      <c r="A6" s="14" t="s">
        <v>20</v>
      </c>
      <c r="B6" s="14" t="s">
        <v>20</v>
      </c>
      <c r="C6" s="14" t="s">
        <v>20</v>
      </c>
      <c r="D6" s="14" t="s">
        <v>20</v>
      </c>
      <c r="E6" s="14" t="s">
        <v>20</v>
      </c>
      <c r="F6" s="14" t="s">
        <v>20</v>
      </c>
      <c r="G6" s="14" t="s">
        <v>20</v>
      </c>
      <c r="H6" s="14" t="s">
        <v>20</v>
      </c>
      <c r="I6" s="14" t="s">
        <v>20</v>
      </c>
      <c r="J6" s="14" t="s">
        <v>20</v>
      </c>
      <c r="K6" s="14" t="s">
        <v>20</v>
      </c>
      <c r="L6" s="14" t="s">
        <v>20</v>
      </c>
      <c r="M6" s="14" t="s">
        <v>20</v>
      </c>
      <c r="O6" s="14" t="s">
        <v>101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2.5" x14ac:dyDescent="0.5">
      <c r="A7" s="15" t="s">
        <v>21</v>
      </c>
      <c r="C7" s="15" t="s">
        <v>22</v>
      </c>
      <c r="E7" s="15" t="s">
        <v>23</v>
      </c>
      <c r="G7" s="15" t="s">
        <v>24</v>
      </c>
      <c r="I7" s="15" t="s">
        <v>25</v>
      </c>
      <c r="K7" s="15" t="s">
        <v>26</v>
      </c>
      <c r="M7" s="15" t="s">
        <v>19</v>
      </c>
      <c r="O7" s="15" t="s">
        <v>7</v>
      </c>
      <c r="Q7" s="15" t="s">
        <v>8</v>
      </c>
      <c r="S7" s="15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5" t="s">
        <v>7</v>
      </c>
      <c r="AE7" s="15" t="s">
        <v>27</v>
      </c>
      <c r="AG7" s="15" t="s">
        <v>8</v>
      </c>
      <c r="AI7" s="15" t="s">
        <v>9</v>
      </c>
      <c r="AK7" s="15" t="s">
        <v>13</v>
      </c>
    </row>
    <row r="8" spans="1:37" ht="22.5" x14ac:dyDescent="0.5">
      <c r="A8" s="14" t="s">
        <v>21</v>
      </c>
      <c r="C8" s="14" t="s">
        <v>22</v>
      </c>
      <c r="E8" s="14" t="s">
        <v>23</v>
      </c>
      <c r="G8" s="14" t="s">
        <v>24</v>
      </c>
      <c r="I8" s="14" t="s">
        <v>25</v>
      </c>
      <c r="K8" s="14" t="s">
        <v>26</v>
      </c>
      <c r="M8" s="14" t="s">
        <v>19</v>
      </c>
      <c r="O8" s="14" t="s">
        <v>7</v>
      </c>
      <c r="Q8" s="14" t="s">
        <v>8</v>
      </c>
      <c r="S8" s="14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4" t="s">
        <v>7</v>
      </c>
      <c r="AE8" s="14" t="s">
        <v>27</v>
      </c>
      <c r="AG8" s="14" t="s">
        <v>8</v>
      </c>
      <c r="AI8" s="14" t="s">
        <v>9</v>
      </c>
      <c r="AK8" s="14" t="s">
        <v>13</v>
      </c>
    </row>
    <row r="9" spans="1:37" x14ac:dyDescent="0.5">
      <c r="A9" s="1" t="s">
        <v>28</v>
      </c>
      <c r="C9" s="1" t="s">
        <v>29</v>
      </c>
      <c r="E9" s="1" t="s">
        <v>29</v>
      </c>
      <c r="G9" s="1" t="s">
        <v>30</v>
      </c>
      <c r="I9" s="1" t="s">
        <v>31</v>
      </c>
      <c r="K9" s="3">
        <v>0</v>
      </c>
      <c r="M9" s="3">
        <v>0</v>
      </c>
      <c r="O9" s="3">
        <v>30806</v>
      </c>
      <c r="Q9" s="3">
        <v>24305980903</v>
      </c>
      <c r="S9" s="3">
        <v>24402765866</v>
      </c>
      <c r="U9" s="3">
        <v>0</v>
      </c>
      <c r="W9" s="3">
        <v>0</v>
      </c>
      <c r="Y9" s="3">
        <v>0</v>
      </c>
      <c r="AA9" s="3">
        <v>0</v>
      </c>
      <c r="AC9" s="3">
        <v>30806</v>
      </c>
      <c r="AE9" s="3">
        <v>799926</v>
      </c>
      <c r="AG9" s="3">
        <v>24305980903</v>
      </c>
      <c r="AI9" s="3">
        <v>24624654528</v>
      </c>
      <c r="AK9" s="7">
        <v>7.4543518280189595E-3</v>
      </c>
    </row>
    <row r="10" spans="1:37" x14ac:dyDescent="0.5">
      <c r="A10" s="1" t="s">
        <v>32</v>
      </c>
      <c r="C10" s="1" t="s">
        <v>29</v>
      </c>
      <c r="E10" s="1" t="s">
        <v>29</v>
      </c>
      <c r="G10" s="1" t="s">
        <v>33</v>
      </c>
      <c r="I10" s="1" t="s">
        <v>34</v>
      </c>
      <c r="K10" s="3">
        <v>0</v>
      </c>
      <c r="M10" s="3">
        <v>0</v>
      </c>
      <c r="O10" s="3">
        <v>4000</v>
      </c>
      <c r="Q10" s="3">
        <v>3050203508</v>
      </c>
      <c r="S10" s="3">
        <v>3447522732</v>
      </c>
      <c r="U10" s="3">
        <v>0</v>
      </c>
      <c r="W10" s="3">
        <v>0</v>
      </c>
      <c r="Y10" s="3">
        <v>0</v>
      </c>
      <c r="AA10" s="3">
        <v>0</v>
      </c>
      <c r="AC10" s="3">
        <v>4000</v>
      </c>
      <c r="AE10" s="3">
        <v>870000</v>
      </c>
      <c r="AG10" s="3">
        <v>3050203508</v>
      </c>
      <c r="AI10" s="3">
        <v>3477477000</v>
      </c>
      <c r="AK10" s="7">
        <v>1.052698505977752E-3</v>
      </c>
    </row>
    <row r="11" spans="1:37" x14ac:dyDescent="0.5">
      <c r="A11" s="1" t="s">
        <v>35</v>
      </c>
      <c r="C11" s="1" t="s">
        <v>29</v>
      </c>
      <c r="E11" s="1" t="s">
        <v>29</v>
      </c>
      <c r="G11" s="1" t="s">
        <v>36</v>
      </c>
      <c r="I11" s="1" t="s">
        <v>37</v>
      </c>
      <c r="K11" s="3">
        <v>0</v>
      </c>
      <c r="M11" s="3">
        <v>0</v>
      </c>
      <c r="O11" s="3">
        <v>14000</v>
      </c>
      <c r="Q11" s="3">
        <v>11109017909</v>
      </c>
      <c r="S11" s="3">
        <v>12384430773</v>
      </c>
      <c r="U11" s="3">
        <v>0</v>
      </c>
      <c r="W11" s="3">
        <v>0</v>
      </c>
      <c r="Y11" s="3">
        <v>0</v>
      </c>
      <c r="AA11" s="3">
        <v>0</v>
      </c>
      <c r="AC11" s="3">
        <v>14000</v>
      </c>
      <c r="AE11" s="3">
        <v>896884</v>
      </c>
      <c r="AG11" s="3">
        <v>11109017909</v>
      </c>
      <c r="AI11" s="3">
        <v>12547272627</v>
      </c>
      <c r="AK11" s="7">
        <v>3.798298349216528E-3</v>
      </c>
    </row>
    <row r="12" spans="1:37" x14ac:dyDescent="0.5">
      <c r="A12" s="1" t="s">
        <v>38</v>
      </c>
      <c r="C12" s="1" t="s">
        <v>29</v>
      </c>
      <c r="E12" s="1" t="s">
        <v>29</v>
      </c>
      <c r="G12" s="1" t="s">
        <v>39</v>
      </c>
      <c r="I12" s="1" t="s">
        <v>40</v>
      </c>
      <c r="K12" s="3">
        <v>0</v>
      </c>
      <c r="M12" s="3">
        <v>0</v>
      </c>
      <c r="O12" s="3">
        <v>38857</v>
      </c>
      <c r="Q12" s="3">
        <v>35682656767</v>
      </c>
      <c r="S12" s="3">
        <v>38418524442</v>
      </c>
      <c r="U12" s="3">
        <v>0</v>
      </c>
      <c r="W12" s="3">
        <v>0</v>
      </c>
      <c r="Y12" s="3">
        <v>38857</v>
      </c>
      <c r="AA12" s="3">
        <v>38857000000</v>
      </c>
      <c r="AC12" s="3">
        <v>0</v>
      </c>
      <c r="AE12" s="3">
        <v>0</v>
      </c>
      <c r="AG12" s="3">
        <v>0</v>
      </c>
      <c r="AI12" s="3">
        <v>0</v>
      </c>
      <c r="AK12" s="7">
        <v>0</v>
      </c>
    </row>
    <row r="13" spans="1:37" x14ac:dyDescent="0.5">
      <c r="A13" s="1" t="s">
        <v>41</v>
      </c>
      <c r="C13" s="1" t="s">
        <v>29</v>
      </c>
      <c r="E13" s="1" t="s">
        <v>29</v>
      </c>
      <c r="G13" s="1" t="s">
        <v>42</v>
      </c>
      <c r="I13" s="1" t="s">
        <v>43</v>
      </c>
      <c r="K13" s="3">
        <v>0</v>
      </c>
      <c r="M13" s="3">
        <v>0</v>
      </c>
      <c r="O13" s="3">
        <v>19052</v>
      </c>
      <c r="Q13" s="3">
        <v>16577690403</v>
      </c>
      <c r="S13" s="3">
        <v>18090009419</v>
      </c>
      <c r="U13" s="3">
        <v>0</v>
      </c>
      <c r="W13" s="3">
        <v>0</v>
      </c>
      <c r="Y13" s="3">
        <v>0</v>
      </c>
      <c r="AA13" s="3">
        <v>0</v>
      </c>
      <c r="AC13" s="3">
        <v>19052</v>
      </c>
      <c r="AE13" s="3">
        <v>964588</v>
      </c>
      <c r="AG13" s="3">
        <v>16577690403</v>
      </c>
      <c r="AI13" s="3">
        <v>18364007011</v>
      </c>
      <c r="AK13" s="7">
        <v>5.5591346094437614E-3</v>
      </c>
    </row>
    <row r="14" spans="1:37" x14ac:dyDescent="0.5">
      <c r="A14" s="1" t="s">
        <v>44</v>
      </c>
      <c r="C14" s="1" t="s">
        <v>29</v>
      </c>
      <c r="E14" s="1" t="s">
        <v>29</v>
      </c>
      <c r="G14" s="1" t="s">
        <v>45</v>
      </c>
      <c r="I14" s="1" t="s">
        <v>46</v>
      </c>
      <c r="K14" s="3">
        <v>16</v>
      </c>
      <c r="M14" s="3">
        <v>16</v>
      </c>
      <c r="O14" s="3">
        <v>500000</v>
      </c>
      <c r="Q14" s="3">
        <v>474784321875</v>
      </c>
      <c r="S14" s="3">
        <v>474465762750</v>
      </c>
      <c r="U14" s="3">
        <v>0</v>
      </c>
      <c r="W14" s="3">
        <v>0</v>
      </c>
      <c r="Y14" s="3">
        <v>0</v>
      </c>
      <c r="AA14" s="3">
        <v>0</v>
      </c>
      <c r="AC14" s="3">
        <v>500000</v>
      </c>
      <c r="AE14" s="3">
        <v>949620</v>
      </c>
      <c r="AG14" s="3">
        <v>474784321875</v>
      </c>
      <c r="AI14" s="3">
        <v>474465762750</v>
      </c>
      <c r="AK14" s="7">
        <v>0.14362982115611966</v>
      </c>
    </row>
    <row r="15" spans="1:37" ht="22.5" thickBot="1" x14ac:dyDescent="0.55000000000000004">
      <c r="Q15" s="6">
        <f>SUM(Q9:Q14)</f>
        <v>565509871365</v>
      </c>
      <c r="S15" s="6">
        <f>SUM(S9:S14)</f>
        <v>571209015982</v>
      </c>
      <c r="W15" s="6">
        <f>SUM(W9:W14)</f>
        <v>0</v>
      </c>
      <c r="AA15" s="6">
        <f>SUM(AA9:AA14)</f>
        <v>38857000000</v>
      </c>
      <c r="AG15" s="6">
        <f>SUM(AG9:AG14)</f>
        <v>529827214598</v>
      </c>
      <c r="AI15" s="6">
        <f>SUM(AI9:AI14)</f>
        <v>533479173916</v>
      </c>
      <c r="AK15" s="9">
        <f>SUM(AK9:AK14)</f>
        <v>0.16149430444877666</v>
      </c>
    </row>
    <row r="16" spans="1:37" ht="22.5" thickTop="1" x14ac:dyDescent="0.5">
      <c r="AC16" s="3"/>
    </row>
    <row r="17" spans="29:35" x14ac:dyDescent="0.5">
      <c r="AC17" s="3"/>
      <c r="AI17" s="3"/>
    </row>
    <row r="18" spans="29:35" x14ac:dyDescent="0.5">
      <c r="AC18" s="3"/>
    </row>
    <row r="19" spans="29:35" x14ac:dyDescent="0.5">
      <c r="AC19" s="3"/>
    </row>
    <row r="20" spans="29:35" x14ac:dyDescent="0.5">
      <c r="AC20" s="3"/>
    </row>
    <row r="21" spans="29:35" x14ac:dyDescent="0.5">
      <c r="AC21" s="3"/>
    </row>
    <row r="22" spans="29:35" x14ac:dyDescent="0.5">
      <c r="AC22" s="3"/>
    </row>
    <row r="23" spans="29:35" x14ac:dyDescent="0.5">
      <c r="AC23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workbookViewId="0">
      <selection activeCell="I12" sqref="I12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2.5" x14ac:dyDescent="0.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2.5" x14ac:dyDescent="0.5">
      <c r="A6" s="13" t="s">
        <v>48</v>
      </c>
      <c r="C6" s="14" t="s">
        <v>49</v>
      </c>
      <c r="D6" s="14" t="s">
        <v>49</v>
      </c>
      <c r="E6" s="14" t="s">
        <v>49</v>
      </c>
      <c r="F6" s="14" t="s">
        <v>49</v>
      </c>
      <c r="G6" s="14" t="s">
        <v>49</v>
      </c>
      <c r="H6" s="14" t="s">
        <v>49</v>
      </c>
      <c r="I6" s="14" t="s">
        <v>49</v>
      </c>
      <c r="K6" s="14" t="s">
        <v>101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2.5" x14ac:dyDescent="0.5">
      <c r="A7" s="14" t="s">
        <v>48</v>
      </c>
      <c r="C7" s="17" t="s">
        <v>50</v>
      </c>
      <c r="E7" s="17" t="s">
        <v>51</v>
      </c>
      <c r="G7" s="17" t="s">
        <v>52</v>
      </c>
      <c r="I7" s="17" t="s">
        <v>26</v>
      </c>
      <c r="K7" s="17" t="s">
        <v>53</v>
      </c>
      <c r="M7" s="17" t="s">
        <v>54</v>
      </c>
      <c r="O7" s="17" t="s">
        <v>55</v>
      </c>
      <c r="Q7" s="17" t="s">
        <v>53</v>
      </c>
      <c r="S7" s="17" t="s">
        <v>47</v>
      </c>
    </row>
    <row r="8" spans="1:19" x14ac:dyDescent="0.5">
      <c r="A8" s="1" t="s">
        <v>56</v>
      </c>
      <c r="C8" s="1" t="s">
        <v>57</v>
      </c>
      <c r="E8" s="1" t="s">
        <v>58</v>
      </c>
      <c r="G8" s="1" t="s">
        <v>59</v>
      </c>
      <c r="I8" s="1">
        <v>8</v>
      </c>
      <c r="K8" s="3">
        <v>388476634330</v>
      </c>
      <c r="M8" s="3">
        <v>517410654041</v>
      </c>
      <c r="O8" s="3">
        <v>631752191484</v>
      </c>
      <c r="Q8" s="3">
        <v>274135096887</v>
      </c>
      <c r="S8" s="7">
        <v>8.2985913905113159E-2</v>
      </c>
    </row>
    <row r="9" spans="1:19" x14ac:dyDescent="0.5">
      <c r="A9" s="1" t="s">
        <v>60</v>
      </c>
      <c r="C9" s="1" t="s">
        <v>61</v>
      </c>
      <c r="E9" s="1" t="s">
        <v>62</v>
      </c>
      <c r="G9" s="1" t="s">
        <v>63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7">
        <v>1.5135952099435194E-7</v>
      </c>
    </row>
    <row r="10" spans="1:19" x14ac:dyDescent="0.5">
      <c r="A10" s="1" t="s">
        <v>64</v>
      </c>
      <c r="C10" s="1" t="s">
        <v>65</v>
      </c>
      <c r="E10" s="1" t="s">
        <v>58</v>
      </c>
      <c r="G10" s="1" t="s">
        <v>66</v>
      </c>
      <c r="I10" s="1">
        <v>8</v>
      </c>
      <c r="K10" s="3">
        <v>0</v>
      </c>
      <c r="M10" s="3">
        <v>500000</v>
      </c>
      <c r="O10" s="3">
        <v>20000</v>
      </c>
      <c r="Q10" s="3">
        <v>480000</v>
      </c>
      <c r="S10" s="7">
        <v>1.4530514015457787E-7</v>
      </c>
    </row>
    <row r="11" spans="1:19" x14ac:dyDescent="0.5">
      <c r="A11" s="1" t="s">
        <v>67</v>
      </c>
      <c r="C11" s="1" t="s">
        <v>68</v>
      </c>
      <c r="E11" s="1" t="s">
        <v>58</v>
      </c>
      <c r="G11" s="1" t="s">
        <v>69</v>
      </c>
      <c r="I11" s="1">
        <v>8</v>
      </c>
      <c r="K11" s="3">
        <v>0</v>
      </c>
      <c r="M11" s="3">
        <v>220454825984</v>
      </c>
      <c r="O11" s="3">
        <v>42874662016</v>
      </c>
      <c r="Q11" s="3">
        <v>177580163968</v>
      </c>
      <c r="S11" s="7">
        <v>5.3756897112589914E-2</v>
      </c>
    </row>
    <row r="12" spans="1:19" ht="22.5" thickBot="1" x14ac:dyDescent="0.55000000000000004">
      <c r="K12" s="6">
        <f>SUM(K8:K11)</f>
        <v>388477134330</v>
      </c>
      <c r="M12" s="6">
        <f>SUM(M8:M11)</f>
        <v>737865980025</v>
      </c>
      <c r="O12" s="6">
        <f>SUM(O8:O11)</f>
        <v>674626873500</v>
      </c>
      <c r="Q12" s="6">
        <f>SUM(Q8:Q11)</f>
        <v>451716240855</v>
      </c>
      <c r="S12" s="9">
        <f>SUM(S8:S11)</f>
        <v>0.13674310768236422</v>
      </c>
    </row>
    <row r="13" spans="1:19" ht="22.5" thickTop="1" x14ac:dyDescent="0.5"/>
    <row r="14" spans="1:19" x14ac:dyDescent="0.5">
      <c r="O14" s="3"/>
    </row>
    <row r="15" spans="1:19" x14ac:dyDescent="0.5">
      <c r="O15" s="3"/>
      <c r="S15" s="3"/>
    </row>
    <row r="16" spans="1:19" x14ac:dyDescent="0.5">
      <c r="O16" s="3"/>
    </row>
    <row r="17" spans="15:15" x14ac:dyDescent="0.5">
      <c r="O17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G12" sqref="G12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2.5" x14ac:dyDescent="0.5">
      <c r="A2" s="16" t="s">
        <v>0</v>
      </c>
      <c r="B2" s="16"/>
      <c r="C2" s="16"/>
      <c r="D2" s="16"/>
      <c r="E2" s="16"/>
      <c r="F2" s="16"/>
      <c r="G2" s="16"/>
      <c r="H2" s="4"/>
      <c r="I2" s="4"/>
    </row>
    <row r="3" spans="1:9" ht="22.5" x14ac:dyDescent="0.5">
      <c r="A3" s="16" t="s">
        <v>70</v>
      </c>
      <c r="B3" s="16"/>
      <c r="C3" s="16"/>
      <c r="D3" s="16"/>
      <c r="E3" s="16"/>
      <c r="F3" s="16"/>
      <c r="G3" s="16"/>
    </row>
    <row r="4" spans="1:9" ht="22.5" x14ac:dyDescent="0.5">
      <c r="A4" s="16" t="s">
        <v>2</v>
      </c>
      <c r="B4" s="16"/>
      <c r="C4" s="16"/>
      <c r="D4" s="16"/>
      <c r="E4" s="16"/>
      <c r="F4" s="16"/>
      <c r="G4" s="16"/>
    </row>
    <row r="6" spans="1:9" ht="22.5" x14ac:dyDescent="0.5">
      <c r="A6" s="14" t="s">
        <v>74</v>
      </c>
      <c r="C6" s="14" t="s">
        <v>53</v>
      </c>
      <c r="E6" s="14" t="s">
        <v>89</v>
      </c>
      <c r="G6" s="14" t="s">
        <v>13</v>
      </c>
    </row>
    <row r="7" spans="1:9" x14ac:dyDescent="0.5">
      <c r="A7" s="1" t="s">
        <v>98</v>
      </c>
      <c r="C7" s="3">
        <v>-69449773913</v>
      </c>
      <c r="E7" s="7">
        <v>1.1418146978864694</v>
      </c>
      <c r="G7" s="7">
        <v>-2.1023769025275439E-2</v>
      </c>
    </row>
    <row r="8" spans="1:9" x14ac:dyDescent="0.5">
      <c r="A8" s="1" t="s">
        <v>99</v>
      </c>
      <c r="C8" s="3">
        <v>7481654809</v>
      </c>
      <c r="E8" s="7">
        <v>-0.12300491339439942</v>
      </c>
      <c r="G8" s="7">
        <v>2.2648393762706594E-3</v>
      </c>
    </row>
    <row r="9" spans="1:9" x14ac:dyDescent="0.5">
      <c r="A9" s="1" t="s">
        <v>100</v>
      </c>
      <c r="C9" s="3">
        <v>1134521920</v>
      </c>
      <c r="E9" s="7">
        <v>-1.8652527291926783E-2</v>
      </c>
      <c r="G9" s="7">
        <v>3.4344138873758498E-4</v>
      </c>
    </row>
    <row r="10" spans="1:9" x14ac:dyDescent="0.5">
      <c r="A10" s="1" t="s">
        <v>96</v>
      </c>
      <c r="C10" s="3">
        <f>'سایر درآمدها'!C10</f>
        <v>9565017</v>
      </c>
      <c r="E10" s="7">
        <v>-1.572572001431613E-4</v>
      </c>
      <c r="G10" s="7">
        <v>2.8955127828456663E-6</v>
      </c>
    </row>
    <row r="11" spans="1:9" ht="22.5" thickBot="1" x14ac:dyDescent="0.55000000000000004">
      <c r="C11" s="6">
        <f>SUM(C7:C10)</f>
        <v>-60824032167</v>
      </c>
      <c r="E11" s="12">
        <f>SUM(E7:E10)</f>
        <v>1.0000000000000002</v>
      </c>
      <c r="G11" s="11">
        <f>SUM(G7:G10)</f>
        <v>-1.8412592747484351E-2</v>
      </c>
    </row>
    <row r="12" spans="1:9" ht="22.5" thickTop="1" x14ac:dyDescent="0.5"/>
    <row r="13" spans="1:9" x14ac:dyDescent="0.5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K15" sqref="K15"/>
    </sheetView>
  </sheetViews>
  <sheetFormatPr defaultRowHeight="21.75" x14ac:dyDescent="0.5"/>
  <cols>
    <col min="1" max="1" width="26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2.5" x14ac:dyDescent="0.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2.5" x14ac:dyDescent="0.5">
      <c r="A6" s="14" t="s">
        <v>71</v>
      </c>
      <c r="B6" s="14" t="s">
        <v>71</v>
      </c>
      <c r="C6" s="14" t="s">
        <v>71</v>
      </c>
      <c r="D6" s="14" t="s">
        <v>71</v>
      </c>
      <c r="E6" s="14" t="s">
        <v>71</v>
      </c>
      <c r="F6" s="14" t="s">
        <v>71</v>
      </c>
      <c r="G6" s="14" t="s">
        <v>71</v>
      </c>
      <c r="I6" s="14" t="s">
        <v>72</v>
      </c>
      <c r="J6" s="14" t="s">
        <v>72</v>
      </c>
      <c r="K6" s="14" t="s">
        <v>72</v>
      </c>
      <c r="L6" s="14" t="s">
        <v>72</v>
      </c>
      <c r="M6" s="14" t="s">
        <v>72</v>
      </c>
      <c r="O6" s="14" t="s">
        <v>73</v>
      </c>
      <c r="P6" s="14" t="s">
        <v>73</v>
      </c>
      <c r="Q6" s="14" t="s">
        <v>73</v>
      </c>
      <c r="R6" s="14" t="s">
        <v>73</v>
      </c>
      <c r="S6" s="14" t="s">
        <v>73</v>
      </c>
    </row>
    <row r="7" spans="1:19" ht="22.5" x14ac:dyDescent="0.5">
      <c r="A7" s="17" t="s">
        <v>74</v>
      </c>
      <c r="C7" s="17" t="s">
        <v>75</v>
      </c>
      <c r="E7" s="17" t="s">
        <v>25</v>
      </c>
      <c r="G7" s="17" t="s">
        <v>26</v>
      </c>
      <c r="I7" s="17" t="s">
        <v>76</v>
      </c>
      <c r="K7" s="17" t="s">
        <v>77</v>
      </c>
      <c r="M7" s="17" t="s">
        <v>78</v>
      </c>
      <c r="O7" s="17" t="s">
        <v>76</v>
      </c>
      <c r="Q7" s="17" t="s">
        <v>77</v>
      </c>
      <c r="S7" s="17" t="s">
        <v>78</v>
      </c>
    </row>
    <row r="8" spans="1:19" x14ac:dyDescent="0.5">
      <c r="A8" s="1" t="s">
        <v>44</v>
      </c>
      <c r="C8" s="1" t="s">
        <v>79</v>
      </c>
      <c r="E8" s="1" t="s">
        <v>46</v>
      </c>
      <c r="G8" s="3">
        <v>16</v>
      </c>
      <c r="I8" s="3">
        <v>6354496875</v>
      </c>
      <c r="K8" s="1" t="s">
        <v>79</v>
      </c>
      <c r="M8" s="3">
        <v>6354496875</v>
      </c>
      <c r="O8" s="3">
        <v>9054107417</v>
      </c>
      <c r="Q8" s="1" t="s">
        <v>79</v>
      </c>
      <c r="S8" s="3">
        <v>9054107417</v>
      </c>
    </row>
    <row r="9" spans="1:19" x14ac:dyDescent="0.5">
      <c r="A9" s="1" t="s">
        <v>56</v>
      </c>
      <c r="C9" s="3">
        <v>30</v>
      </c>
      <c r="E9" s="1" t="s">
        <v>79</v>
      </c>
      <c r="G9" s="1">
        <v>0</v>
      </c>
      <c r="I9" s="3">
        <v>1134521920</v>
      </c>
      <c r="K9" s="3">
        <v>0</v>
      </c>
      <c r="M9" s="3">
        <v>1134521920</v>
      </c>
      <c r="O9" s="3">
        <v>2068174658</v>
      </c>
      <c r="Q9" s="3">
        <v>0</v>
      </c>
      <c r="S9" s="3">
        <v>2068174658</v>
      </c>
    </row>
    <row r="10" spans="1:19" ht="22.5" thickBot="1" x14ac:dyDescent="0.55000000000000004">
      <c r="I10" s="6">
        <f>SUM(I8:I9)</f>
        <v>7489018795</v>
      </c>
      <c r="K10" s="6">
        <f>SUM(K8:K9)</f>
        <v>0</v>
      </c>
      <c r="M10" s="6">
        <f>SUM(M8:M9)</f>
        <v>7489018795</v>
      </c>
      <c r="O10" s="6">
        <f>SUM(O8:O9)</f>
        <v>11122282075</v>
      </c>
      <c r="Q10" s="6">
        <f>SUM(Q8:Q9)</f>
        <v>0</v>
      </c>
      <c r="S10" s="6">
        <f>SUM(S8:S9)</f>
        <v>11122282075</v>
      </c>
    </row>
    <row r="11" spans="1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1"/>
  <sheetViews>
    <sheetView rightToLeft="1" workbookViewId="0">
      <selection activeCell="Q12" sqref="Q12:Q17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20" ht="22.5" x14ac:dyDescent="0.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20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20" ht="22.5" x14ac:dyDescent="0.5">
      <c r="A6" s="13" t="s">
        <v>3</v>
      </c>
      <c r="C6" s="14" t="s">
        <v>72</v>
      </c>
      <c r="D6" s="14" t="s">
        <v>72</v>
      </c>
      <c r="E6" s="14" t="s">
        <v>72</v>
      </c>
      <c r="F6" s="14" t="s">
        <v>72</v>
      </c>
      <c r="G6" s="14" t="s">
        <v>72</v>
      </c>
      <c r="H6" s="14" t="s">
        <v>72</v>
      </c>
      <c r="I6" s="14" t="s">
        <v>72</v>
      </c>
      <c r="K6" s="14" t="s">
        <v>73</v>
      </c>
      <c r="L6" s="14" t="s">
        <v>73</v>
      </c>
      <c r="M6" s="14" t="s">
        <v>73</v>
      </c>
      <c r="N6" s="14" t="s">
        <v>73</v>
      </c>
      <c r="O6" s="14" t="s">
        <v>73</v>
      </c>
      <c r="P6" s="14" t="s">
        <v>73</v>
      </c>
      <c r="Q6" s="14" t="s">
        <v>73</v>
      </c>
    </row>
    <row r="7" spans="1:20" ht="22.5" x14ac:dyDescent="0.5">
      <c r="A7" s="14" t="s">
        <v>3</v>
      </c>
      <c r="C7" s="17" t="s">
        <v>7</v>
      </c>
      <c r="E7" s="17" t="s">
        <v>80</v>
      </c>
      <c r="G7" s="17" t="s">
        <v>81</v>
      </c>
      <c r="I7" s="17" t="s">
        <v>82</v>
      </c>
      <c r="K7" s="17" t="s">
        <v>7</v>
      </c>
      <c r="M7" s="17" t="s">
        <v>80</v>
      </c>
      <c r="O7" s="17" t="s">
        <v>81</v>
      </c>
      <c r="Q7" s="17" t="s">
        <v>82</v>
      </c>
    </row>
    <row r="8" spans="1:20" x14ac:dyDescent="0.5">
      <c r="A8" s="1" t="s">
        <v>18</v>
      </c>
      <c r="C8" s="3">
        <v>50100</v>
      </c>
      <c r="E8" s="3">
        <v>1632272188</v>
      </c>
      <c r="G8" s="3">
        <v>1640391829</v>
      </c>
      <c r="I8" s="3">
        <v>-8119641</v>
      </c>
      <c r="K8" s="3">
        <v>50100</v>
      </c>
      <c r="M8" s="3">
        <v>1632272188</v>
      </c>
      <c r="O8" s="3">
        <v>1640391829</v>
      </c>
      <c r="Q8" s="3">
        <v>-8119641</v>
      </c>
      <c r="S8" s="3"/>
      <c r="T8" s="3"/>
    </row>
    <row r="9" spans="1:20" x14ac:dyDescent="0.5">
      <c r="A9" s="1" t="s">
        <v>16</v>
      </c>
      <c r="C9" s="3">
        <v>2725244</v>
      </c>
      <c r="E9" s="3">
        <v>87934562334</v>
      </c>
      <c r="G9" s="3">
        <v>96934226289</v>
      </c>
      <c r="I9" s="3">
        <v>-8999663955</v>
      </c>
      <c r="K9" s="3">
        <v>2725244</v>
      </c>
      <c r="M9" s="3">
        <v>87934562334</v>
      </c>
      <c r="O9" s="3">
        <v>97252765194</v>
      </c>
      <c r="Q9" s="3">
        <v>-9318202860</v>
      </c>
      <c r="S9" s="3"/>
      <c r="T9" s="3"/>
    </row>
    <row r="10" spans="1:20" x14ac:dyDescent="0.5">
      <c r="A10" s="1" t="s">
        <v>15</v>
      </c>
      <c r="C10" s="3">
        <v>10821992</v>
      </c>
      <c r="E10" s="3">
        <v>2066971144077</v>
      </c>
      <c r="G10" s="3">
        <v>2119759402164</v>
      </c>
      <c r="I10" s="3">
        <v>-52788258087</v>
      </c>
      <c r="K10" s="3">
        <v>10821992</v>
      </c>
      <c r="M10" s="3">
        <v>2066971144077</v>
      </c>
      <c r="O10" s="3">
        <v>2228345367663</v>
      </c>
      <c r="Q10" s="3">
        <v>-161374223586</v>
      </c>
      <c r="S10" s="3"/>
      <c r="T10" s="3"/>
    </row>
    <row r="11" spans="1:20" x14ac:dyDescent="0.5">
      <c r="A11" s="1" t="s">
        <v>17</v>
      </c>
      <c r="C11" s="3">
        <v>13848278</v>
      </c>
      <c r="E11" s="3">
        <v>146185146801</v>
      </c>
      <c r="G11" s="3">
        <v>154531657249</v>
      </c>
      <c r="I11" s="3">
        <v>-8346510448</v>
      </c>
      <c r="K11" s="3">
        <v>13848278</v>
      </c>
      <c r="M11" s="3">
        <v>146185146801</v>
      </c>
      <c r="O11" s="3">
        <v>154531657249</v>
      </c>
      <c r="Q11" s="3">
        <v>-8346510448</v>
      </c>
      <c r="S11" s="3"/>
      <c r="T11" s="3"/>
    </row>
    <row r="12" spans="1:20" x14ac:dyDescent="0.5">
      <c r="A12" s="1" t="s">
        <v>35</v>
      </c>
      <c r="C12" s="3">
        <v>14000</v>
      </c>
      <c r="E12" s="3">
        <v>12547272627</v>
      </c>
      <c r="G12" s="3">
        <v>12384430773</v>
      </c>
      <c r="I12" s="3">
        <v>162841854</v>
      </c>
      <c r="K12" s="3">
        <v>14000</v>
      </c>
      <c r="M12" s="3">
        <v>12547272627</v>
      </c>
      <c r="O12" s="3">
        <v>12283102289</v>
      </c>
      <c r="Q12" s="3">
        <v>264170338</v>
      </c>
      <c r="S12" s="3"/>
      <c r="T12" s="3"/>
    </row>
    <row r="13" spans="1:20" x14ac:dyDescent="0.5">
      <c r="A13" s="1" t="s">
        <v>28</v>
      </c>
      <c r="C13" s="3">
        <v>30806</v>
      </c>
      <c r="E13" s="3">
        <v>24624654528</v>
      </c>
      <c r="G13" s="3">
        <v>24402765866</v>
      </c>
      <c r="I13" s="3">
        <v>221888662</v>
      </c>
      <c r="K13" s="3">
        <v>30806</v>
      </c>
      <c r="M13" s="3">
        <v>24624654528</v>
      </c>
      <c r="O13" s="3">
        <v>24305980903</v>
      </c>
      <c r="Q13" s="3">
        <v>318673625</v>
      </c>
      <c r="S13" s="3"/>
      <c r="T13" s="3"/>
    </row>
    <row r="14" spans="1:20" x14ac:dyDescent="0.5">
      <c r="A14" s="1" t="s">
        <v>32</v>
      </c>
      <c r="C14" s="3">
        <v>4000</v>
      </c>
      <c r="E14" s="3">
        <v>3477477000</v>
      </c>
      <c r="G14" s="3">
        <v>3447522732</v>
      </c>
      <c r="I14" s="3">
        <v>29954268</v>
      </c>
      <c r="K14" s="3">
        <v>4000</v>
      </c>
      <c r="M14" s="3">
        <v>3477477000</v>
      </c>
      <c r="O14" s="3">
        <v>3431090654</v>
      </c>
      <c r="Q14" s="3">
        <v>46386346</v>
      </c>
      <c r="S14" s="3"/>
      <c r="T14" s="3"/>
    </row>
    <row r="15" spans="1:20" x14ac:dyDescent="0.5">
      <c r="A15" s="1" t="s">
        <v>41</v>
      </c>
      <c r="C15" s="3">
        <v>19052</v>
      </c>
      <c r="E15" s="3">
        <v>18364007011</v>
      </c>
      <c r="G15" s="3">
        <v>18090009419</v>
      </c>
      <c r="I15" s="3">
        <v>273997592</v>
      </c>
      <c r="K15" s="3">
        <v>19052</v>
      </c>
      <c r="M15" s="3">
        <v>18364007011</v>
      </c>
      <c r="O15" s="3">
        <v>17675643273</v>
      </c>
      <c r="Q15" s="3">
        <v>688363738</v>
      </c>
      <c r="S15" s="3"/>
      <c r="T15" s="3"/>
    </row>
    <row r="16" spans="1:20" x14ac:dyDescent="0.5">
      <c r="A16" s="1" t="s">
        <v>44</v>
      </c>
      <c r="C16" s="3">
        <v>0</v>
      </c>
      <c r="E16" s="3">
        <v>0</v>
      </c>
      <c r="G16" s="3">
        <v>0</v>
      </c>
      <c r="I16" s="3">
        <v>0</v>
      </c>
      <c r="K16" s="3">
        <v>500000</v>
      </c>
      <c r="M16" s="3">
        <v>474465762750</v>
      </c>
      <c r="O16" s="3">
        <v>474784321875</v>
      </c>
      <c r="Q16" s="3">
        <v>-318559125</v>
      </c>
      <c r="S16" s="3"/>
      <c r="T16" s="3"/>
    </row>
    <row r="17" spans="1:20" x14ac:dyDescent="0.5">
      <c r="A17" s="1" t="s">
        <v>38</v>
      </c>
      <c r="C17" s="3">
        <v>0</v>
      </c>
      <c r="E17" s="3">
        <v>0</v>
      </c>
      <c r="G17" s="3">
        <v>1051102711</v>
      </c>
      <c r="I17" s="3">
        <v>-1051102711</v>
      </c>
      <c r="K17" s="3">
        <v>0</v>
      </c>
      <c r="M17" s="3">
        <v>0</v>
      </c>
      <c r="O17" s="3">
        <v>0</v>
      </c>
      <c r="Q17" s="3">
        <v>0</v>
      </c>
      <c r="S17" s="3"/>
      <c r="T17" s="3"/>
    </row>
    <row r="18" spans="1:20" ht="22.5" thickBot="1" x14ac:dyDescent="0.55000000000000004">
      <c r="E18" s="6">
        <f>SUM(E8:E17)</f>
        <v>2361736536566</v>
      </c>
      <c r="G18" s="6">
        <f>SUM(G8:G17)</f>
        <v>2432241509032</v>
      </c>
      <c r="I18" s="6">
        <f>SUM(I8:I17)</f>
        <v>-70504972466</v>
      </c>
      <c r="M18" s="6">
        <f>SUM(M8:M17)</f>
        <v>2836202299316</v>
      </c>
      <c r="O18" s="6">
        <f>SUM(O8:O17)</f>
        <v>3014250320929</v>
      </c>
      <c r="Q18" s="6">
        <f>SUM(Q8:Q17)</f>
        <v>-178048021613</v>
      </c>
    </row>
    <row r="19" spans="1:20" ht="22.5" thickTop="1" x14ac:dyDescent="0.5"/>
    <row r="20" spans="1:20" x14ac:dyDescent="0.5">
      <c r="Q20" s="3"/>
    </row>
    <row r="21" spans="1:20" x14ac:dyDescent="0.5">
      <c r="I2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8"/>
  <sheetViews>
    <sheetView rightToLeft="1" workbookViewId="0">
      <selection activeCell="O21" sqref="O21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2.5" x14ac:dyDescent="0.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2.5" x14ac:dyDescent="0.5">
      <c r="A6" s="13" t="s">
        <v>3</v>
      </c>
      <c r="C6" s="14" t="s">
        <v>72</v>
      </c>
      <c r="D6" s="14" t="s">
        <v>72</v>
      </c>
      <c r="E6" s="14" t="s">
        <v>72</v>
      </c>
      <c r="F6" s="14" t="s">
        <v>72</v>
      </c>
      <c r="G6" s="14" t="s">
        <v>72</v>
      </c>
      <c r="H6" s="14" t="s">
        <v>72</v>
      </c>
      <c r="I6" s="14" t="s">
        <v>72</v>
      </c>
      <c r="K6" s="14" t="s">
        <v>73</v>
      </c>
      <c r="L6" s="14" t="s">
        <v>73</v>
      </c>
      <c r="M6" s="14" t="s">
        <v>73</v>
      </c>
      <c r="N6" s="14" t="s">
        <v>73</v>
      </c>
      <c r="O6" s="14" t="s">
        <v>73</v>
      </c>
      <c r="P6" s="14" t="s">
        <v>73</v>
      </c>
      <c r="Q6" s="14" t="s">
        <v>73</v>
      </c>
    </row>
    <row r="7" spans="1:17" ht="22.5" x14ac:dyDescent="0.5">
      <c r="A7" s="14" t="s">
        <v>3</v>
      </c>
      <c r="C7" s="17" t="s">
        <v>7</v>
      </c>
      <c r="E7" s="17" t="s">
        <v>80</v>
      </c>
      <c r="G7" s="17" t="s">
        <v>81</v>
      </c>
      <c r="I7" s="17" t="s">
        <v>83</v>
      </c>
      <c r="K7" s="17" t="s">
        <v>7</v>
      </c>
      <c r="M7" s="17" t="s">
        <v>80</v>
      </c>
      <c r="O7" s="17" t="s">
        <v>81</v>
      </c>
      <c r="Q7" s="17" t="s">
        <v>83</v>
      </c>
    </row>
    <row r="8" spans="1:17" x14ac:dyDescent="0.5">
      <c r="A8" s="1" t="s">
        <v>18</v>
      </c>
      <c r="C8" s="3">
        <v>4295000</v>
      </c>
      <c r="E8" s="3">
        <v>163759094935</v>
      </c>
      <c r="G8" s="3">
        <v>157610413795</v>
      </c>
      <c r="I8" s="3">
        <v>6148681140</v>
      </c>
      <c r="K8" s="3">
        <v>4423821</v>
      </c>
      <c r="M8" s="3">
        <v>169430380131</v>
      </c>
      <c r="O8" s="3">
        <v>160670014912</v>
      </c>
      <c r="Q8" s="3">
        <v>8760365219</v>
      </c>
    </row>
    <row r="9" spans="1:17" x14ac:dyDescent="0.5">
      <c r="A9" s="1" t="s">
        <v>16</v>
      </c>
      <c r="C9" s="3">
        <v>1428758</v>
      </c>
      <c r="E9" s="3">
        <v>52012737466</v>
      </c>
      <c r="G9" s="3">
        <v>54157441876</v>
      </c>
      <c r="I9" s="3">
        <v>-2144704410</v>
      </c>
      <c r="K9" s="3">
        <v>8245935</v>
      </c>
      <c r="M9" s="3">
        <v>320497168320</v>
      </c>
      <c r="O9" s="3">
        <v>305431581499</v>
      </c>
      <c r="Q9" s="3">
        <v>15065586821</v>
      </c>
    </row>
    <row r="10" spans="1:17" x14ac:dyDescent="0.5">
      <c r="A10" s="1" t="s">
        <v>15</v>
      </c>
      <c r="C10" s="3">
        <v>1996127</v>
      </c>
      <c r="E10" s="3">
        <v>408029427321</v>
      </c>
      <c r="G10" s="3">
        <v>412175802974</v>
      </c>
      <c r="I10" s="3">
        <v>-4146375653</v>
      </c>
      <c r="K10" s="3">
        <v>22266237</v>
      </c>
      <c r="M10" s="3">
        <v>4574400287546</v>
      </c>
      <c r="O10" s="3">
        <v>4373512408556</v>
      </c>
      <c r="Q10" s="3">
        <v>200887878990</v>
      </c>
    </row>
    <row r="11" spans="1:17" x14ac:dyDescent="0.5">
      <c r="A11" s="1" t="s">
        <v>17</v>
      </c>
      <c r="C11" s="3">
        <v>3507885</v>
      </c>
      <c r="E11" s="3">
        <v>40627535810</v>
      </c>
      <c r="G11" s="3">
        <v>39792358669</v>
      </c>
      <c r="I11" s="3">
        <v>835177141</v>
      </c>
      <c r="K11" s="3">
        <v>3507885</v>
      </c>
      <c r="M11" s="3">
        <v>40627535810</v>
      </c>
      <c r="O11" s="3">
        <v>39792358669</v>
      </c>
      <c r="Q11" s="3">
        <v>835177141</v>
      </c>
    </row>
    <row r="12" spans="1:17" x14ac:dyDescent="0.5">
      <c r="A12" s="1" t="s">
        <v>38</v>
      </c>
      <c r="C12" s="3">
        <v>38857</v>
      </c>
      <c r="E12" s="3">
        <v>38857000000</v>
      </c>
      <c r="G12" s="3">
        <v>37367421731</v>
      </c>
      <c r="I12" s="3">
        <v>1489578269</v>
      </c>
      <c r="K12" s="3">
        <v>38857</v>
      </c>
      <c r="M12" s="3">
        <v>38857000000</v>
      </c>
      <c r="O12" s="3">
        <v>37367421731</v>
      </c>
      <c r="Q12" s="3">
        <v>1489578269</v>
      </c>
    </row>
    <row r="13" spans="1:17" x14ac:dyDescent="0.5">
      <c r="A13" s="1" t="s">
        <v>84</v>
      </c>
      <c r="C13" s="3">
        <v>0</v>
      </c>
      <c r="E13" s="3">
        <v>0</v>
      </c>
      <c r="G13" s="3">
        <v>0</v>
      </c>
      <c r="I13" s="3">
        <v>0</v>
      </c>
      <c r="K13" s="3">
        <v>3500</v>
      </c>
      <c r="M13" s="3">
        <v>3500000000</v>
      </c>
      <c r="O13" s="3">
        <v>3467744561</v>
      </c>
      <c r="Q13" s="3">
        <v>32255439</v>
      </c>
    </row>
    <row r="14" spans="1:17" x14ac:dyDescent="0.5">
      <c r="A14" s="1" t="s">
        <v>85</v>
      </c>
      <c r="C14" s="3">
        <v>0</v>
      </c>
      <c r="E14" s="3">
        <v>0</v>
      </c>
      <c r="G14" s="3">
        <v>0</v>
      </c>
      <c r="I14" s="3">
        <v>0</v>
      </c>
      <c r="K14" s="3">
        <v>40000</v>
      </c>
      <c r="M14" s="3">
        <v>40000000000</v>
      </c>
      <c r="O14" s="3">
        <v>39238771251</v>
      </c>
      <c r="Q14" s="3">
        <v>761228749</v>
      </c>
    </row>
    <row r="15" spans="1:17" ht="22.5" thickBot="1" x14ac:dyDescent="0.55000000000000004">
      <c r="E15" s="6">
        <f>SUM(E8:E14)</f>
        <v>703285795532</v>
      </c>
      <c r="G15" s="6">
        <f>SUM(G8:G14)</f>
        <v>701103439045</v>
      </c>
      <c r="I15" s="6">
        <f>SUM(I8:I14)</f>
        <v>2182356487</v>
      </c>
      <c r="M15" s="6">
        <f>SUM(M8:M14)</f>
        <v>5187312371807</v>
      </c>
      <c r="O15" s="6">
        <f>SUM(O8:O14)</f>
        <v>4959480301179</v>
      </c>
      <c r="Q15" s="6">
        <f>SUM(Q8:Q14)</f>
        <v>227832070628</v>
      </c>
    </row>
    <row r="16" spans="1:17" ht="22.5" thickTop="1" x14ac:dyDescent="0.5"/>
    <row r="18" spans="9:15" x14ac:dyDescent="0.5">
      <c r="I18" s="3"/>
      <c r="O18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U12" sqref="U12"/>
    </sheetView>
  </sheetViews>
  <sheetFormatPr defaultRowHeight="21.75" x14ac:dyDescent="0.5"/>
  <cols>
    <col min="1" max="1" width="27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2.5" x14ac:dyDescent="0.5">
      <c r="A3" s="16" t="s">
        <v>70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2.5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2.5" x14ac:dyDescent="0.5">
      <c r="A6" s="13" t="s">
        <v>3</v>
      </c>
      <c r="C6" s="14" t="s">
        <v>72</v>
      </c>
      <c r="D6" s="14" t="s">
        <v>72</v>
      </c>
      <c r="E6" s="14" t="s">
        <v>72</v>
      </c>
      <c r="F6" s="14" t="s">
        <v>72</v>
      </c>
      <c r="G6" s="14" t="s">
        <v>72</v>
      </c>
      <c r="H6" s="14" t="s">
        <v>72</v>
      </c>
      <c r="I6" s="14" t="s">
        <v>72</v>
      </c>
      <c r="J6" s="14" t="s">
        <v>72</v>
      </c>
      <c r="K6" s="14" t="s">
        <v>72</v>
      </c>
      <c r="M6" s="14" t="s">
        <v>73</v>
      </c>
      <c r="N6" s="14" t="s">
        <v>73</v>
      </c>
      <c r="O6" s="14" t="s">
        <v>73</v>
      </c>
      <c r="P6" s="14" t="s">
        <v>73</v>
      </c>
      <c r="Q6" s="14" t="s">
        <v>73</v>
      </c>
      <c r="R6" s="14" t="s">
        <v>73</v>
      </c>
      <c r="S6" s="14" t="s">
        <v>73</v>
      </c>
      <c r="T6" s="14" t="s">
        <v>73</v>
      </c>
      <c r="U6" s="14" t="s">
        <v>73</v>
      </c>
    </row>
    <row r="7" spans="1:21" ht="22.5" x14ac:dyDescent="0.5">
      <c r="A7" s="14" t="s">
        <v>3</v>
      </c>
      <c r="C7" s="17" t="s">
        <v>86</v>
      </c>
      <c r="E7" s="17" t="s">
        <v>87</v>
      </c>
      <c r="G7" s="17" t="s">
        <v>88</v>
      </c>
      <c r="I7" s="17" t="s">
        <v>53</v>
      </c>
      <c r="K7" s="17" t="s">
        <v>89</v>
      </c>
      <c r="M7" s="17" t="s">
        <v>86</v>
      </c>
      <c r="O7" s="17" t="s">
        <v>87</v>
      </c>
      <c r="Q7" s="17" t="s">
        <v>88</v>
      </c>
      <c r="S7" s="17" t="s">
        <v>53</v>
      </c>
      <c r="U7" s="17" t="s">
        <v>89</v>
      </c>
    </row>
    <row r="8" spans="1:21" x14ac:dyDescent="0.5">
      <c r="A8" s="1" t="s">
        <v>18</v>
      </c>
      <c r="C8" s="3">
        <v>0</v>
      </c>
      <c r="E8" s="3">
        <v>-8119641</v>
      </c>
      <c r="G8" s="3">
        <v>6148681140</v>
      </c>
      <c r="I8" s="3">
        <v>6140561499</v>
      </c>
      <c r="K8" s="7">
        <v>-8.8417300057625894E-2</v>
      </c>
      <c r="M8" s="3">
        <v>0</v>
      </c>
      <c r="O8" s="3">
        <v>-8119641</v>
      </c>
      <c r="Q8" s="3">
        <v>8760365219</v>
      </c>
      <c r="S8" s="3">
        <v>8752245578</v>
      </c>
      <c r="U8" s="7">
        <f>S8/$S$12</f>
        <v>0.18821243560935522</v>
      </c>
    </row>
    <row r="9" spans="1:21" x14ac:dyDescent="0.5">
      <c r="A9" s="1" t="s">
        <v>16</v>
      </c>
      <c r="C9" s="3">
        <v>0</v>
      </c>
      <c r="E9" s="3">
        <v>-8999663955</v>
      </c>
      <c r="G9" s="3">
        <v>-2144704410</v>
      </c>
      <c r="I9" s="3">
        <v>-11144368365</v>
      </c>
      <c r="K9" s="7">
        <v>0.16046658955233739</v>
      </c>
      <c r="M9" s="3">
        <v>0</v>
      </c>
      <c r="O9" s="3">
        <v>-9318202860</v>
      </c>
      <c r="Q9" s="3">
        <v>15065586821</v>
      </c>
      <c r="S9" s="3">
        <v>5747383961</v>
      </c>
      <c r="U9" s="7">
        <f t="shared" ref="U9:U11" si="0">S9/$S$12</f>
        <v>0.12359446773306175</v>
      </c>
    </row>
    <row r="10" spans="1:21" x14ac:dyDescent="0.5">
      <c r="A10" s="1" t="s">
        <v>15</v>
      </c>
      <c r="C10" s="3">
        <v>0</v>
      </c>
      <c r="E10" s="3">
        <v>-52788258087</v>
      </c>
      <c r="G10" s="3">
        <v>-4146375653</v>
      </c>
      <c r="I10" s="3">
        <v>-56934633740</v>
      </c>
      <c r="K10" s="7">
        <v>0.81979581116163514</v>
      </c>
      <c r="M10" s="3">
        <v>0</v>
      </c>
      <c r="O10" s="3">
        <v>-161374223586</v>
      </c>
      <c r="Q10" s="3">
        <v>200887878990</v>
      </c>
      <c r="S10" s="3">
        <v>39513655404</v>
      </c>
      <c r="U10" s="7">
        <f t="shared" si="0"/>
        <v>0.8497203668632709</v>
      </c>
    </row>
    <row r="11" spans="1:21" x14ac:dyDescent="0.5">
      <c r="A11" s="1" t="s">
        <v>17</v>
      </c>
      <c r="C11" s="3">
        <v>0</v>
      </c>
      <c r="E11" s="3">
        <v>-8346510448</v>
      </c>
      <c r="G11" s="3">
        <v>835177141</v>
      </c>
      <c r="I11" s="3">
        <v>-7511333307</v>
      </c>
      <c r="K11" s="7">
        <v>0.1081548993436534</v>
      </c>
      <c r="M11" s="3">
        <v>0</v>
      </c>
      <c r="O11" s="3">
        <v>-8346510448</v>
      </c>
      <c r="Q11" s="3">
        <v>835177141</v>
      </c>
      <c r="S11" s="3">
        <v>-7511333307</v>
      </c>
      <c r="U11" s="7">
        <f t="shared" si="0"/>
        <v>-0.16152727020568786</v>
      </c>
    </row>
    <row r="12" spans="1:21" ht="22.5" thickBot="1" x14ac:dyDescent="0.55000000000000004">
      <c r="C12" s="6">
        <f>SUM(C8:C11)</f>
        <v>0</v>
      </c>
      <c r="E12" s="6">
        <f>SUM(E8:E11)</f>
        <v>-70142552131</v>
      </c>
      <c r="G12" s="6">
        <f>SUM(G8:G11)</f>
        <v>692778218</v>
      </c>
      <c r="I12" s="6">
        <f>SUM(I8:I11)</f>
        <v>-69449773913</v>
      </c>
      <c r="K12" s="10">
        <f>SUM(K8:K11)</f>
        <v>1</v>
      </c>
      <c r="M12" s="5">
        <v>0</v>
      </c>
      <c r="O12" s="6">
        <f>SUM(O8:O11)</f>
        <v>-179047056535</v>
      </c>
      <c r="Q12" s="6">
        <f>SUM(Q8:Q11)</f>
        <v>225549008171</v>
      </c>
      <c r="S12" s="6">
        <f>SUM(S8:S11)</f>
        <v>46501951636</v>
      </c>
      <c r="U12" s="8">
        <f>SUM(U8:U11)</f>
        <v>1</v>
      </c>
    </row>
    <row r="13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2020-10-28T05:43:43Z</dcterms:created>
  <dcterms:modified xsi:type="dcterms:W3CDTF">2020-10-31T14:15:58Z</dcterms:modified>
</cp:coreProperties>
</file>