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بان 99\تارنما\"/>
    </mc:Choice>
  </mc:AlternateContent>
  <xr:revisionPtr revIDLastSave="0" documentId="13_ncr:1_{9037004C-7FBE-4E8F-A478-73732DDC9090}" xr6:coauthVersionLast="45" xr6:coauthVersionMax="45" xr10:uidLastSave="{00000000-0000-0000-0000-000000000000}"/>
  <bookViews>
    <workbookView xWindow="-120" yWindow="-120" windowWidth="29040" windowHeight="15840" tabRatio="889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</workbook>
</file>

<file path=xl/calcChain.xml><?xml version="1.0" encoding="utf-8"?>
<calcChain xmlns="http://schemas.openxmlformats.org/spreadsheetml/2006/main">
  <c r="C11" i="15" l="1"/>
  <c r="E7" i="15" s="1"/>
  <c r="G11" i="15"/>
  <c r="E9" i="15"/>
  <c r="E10" i="15"/>
  <c r="C10" i="15"/>
  <c r="K9" i="11"/>
  <c r="K10" i="11"/>
  <c r="K11" i="11"/>
  <c r="K8" i="11"/>
  <c r="S12" i="6"/>
  <c r="E8" i="15" l="1"/>
  <c r="U9" i="11"/>
  <c r="U10" i="11"/>
  <c r="U11" i="11"/>
  <c r="U8" i="11"/>
  <c r="Y13" i="1"/>
  <c r="E11" i="15" l="1"/>
  <c r="M16" i="12"/>
  <c r="E12" i="11"/>
  <c r="I12" i="11"/>
  <c r="AK14" i="3" l="1"/>
  <c r="E17" i="9"/>
  <c r="G17" i="9"/>
  <c r="I17" i="9"/>
  <c r="M17" i="9"/>
  <c r="O17" i="9"/>
  <c r="Q17" i="9"/>
  <c r="E18" i="10"/>
  <c r="G18" i="10"/>
  <c r="I18" i="10"/>
  <c r="M18" i="10"/>
  <c r="O18" i="10"/>
  <c r="Q18" i="10"/>
  <c r="G12" i="11"/>
  <c r="C12" i="11"/>
  <c r="K12" i="11"/>
  <c r="U12" i="11"/>
  <c r="S12" i="11"/>
  <c r="Q12" i="11"/>
  <c r="O12" i="11"/>
  <c r="M12" i="11"/>
  <c r="Q16" i="12"/>
  <c r="O16" i="12"/>
  <c r="K16" i="12"/>
  <c r="I16" i="12"/>
  <c r="G16" i="12"/>
  <c r="E16" i="12"/>
  <c r="C16" i="12"/>
  <c r="S10" i="7"/>
  <c r="Q10" i="7"/>
  <c r="O10" i="7"/>
  <c r="M10" i="7"/>
  <c r="K10" i="7"/>
  <c r="I10" i="7"/>
  <c r="K12" i="6"/>
  <c r="M12" i="6"/>
  <c r="O12" i="6"/>
  <c r="Q12" i="6"/>
  <c r="Q14" i="3"/>
  <c r="S14" i="3"/>
  <c r="W14" i="3"/>
  <c r="AA14" i="3"/>
  <c r="AG14" i="3"/>
  <c r="AI14" i="3"/>
  <c r="E13" i="1"/>
  <c r="G13" i="1"/>
  <c r="K13" i="1"/>
  <c r="O13" i="1"/>
  <c r="U13" i="1"/>
  <c r="W13" i="1"/>
</calcChain>
</file>

<file path=xl/sharedStrings.xml><?xml version="1.0" encoding="utf-8"?>
<sst xmlns="http://schemas.openxmlformats.org/spreadsheetml/2006/main" count="426" uniqueCount="103">
  <si>
    <t>صندوق سرمایه‌گذاری اختصاصی بازارگردانی مفید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</si>
  <si>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</si>
  <si>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</si>
  <si>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</si>
  <si>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</si>
  <si>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</si>
  <si>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</si>
  <si>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</si>
  <si>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</si>
  <si>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</si>
  <si>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</si>
  <si>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</si>
  <si>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</si>
  <si>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</si>
  <si>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</si>
  <si>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</si>
  <si>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</si>
  <si>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</si>
  <si>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غلتک سازان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</si>
  <si>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</si>
  <si>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</si>
  <si>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</si>
  <si>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</si>
  <si>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</si>
  <si>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</si>
  <si>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</si>
  <si>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</si>
  <si>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</si>
  <si>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اسنادخزانه-م12بودجه98-001111</t>
  </si>
  <si>
    <t>بله</t>
  </si>
  <si>
    <t>1398/09/13</t>
  </si>
  <si>
    <t>1400/11/11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</si>
  <si>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</si>
  <si>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</si>
  <si>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</si>
  <si>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</si>
  <si>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</si>
  <si>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</si>
  <si>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اسنادخزانه-م4بودجه97-991022</t>
  </si>
  <si>
    <t>1397/06/21</t>
  </si>
  <si>
    <t>1399/10/22</t>
  </si>
  <si>
    <t>مرابحه عام دولت4-ش.خ 0107</t>
  </si>
  <si>
    <t>1399/05/21</t>
  </si>
  <si>
    <t>1401/07/21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</si>
  <si>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</si>
  <si>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</si>
  <si>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</si>
  <si>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</si>
  <si>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</si>
  <si>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</si>
  <si>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</si>
  <si>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</si>
  <si>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</si>
  <si>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</si>
  <si>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</si>
  <si>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</si>
  <si>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</si>
  <si>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ملت باجه کارگزاری مفید</t>
  </si>
  <si>
    <t>8568491984</t>
  </si>
  <si>
    <t>قرض الحسنه</t>
  </si>
  <si>
    <t>1397/11/10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</si>
  <si>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</si>
  <si>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</si>
  <si>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</si>
  <si>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</si>
  <si>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</si>
  <si>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</si>
  <si>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</si>
  <si>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</si>
  <si>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</si>
  <si>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</si>
  <si>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</si>
  <si>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</si>
  <si>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</si>
  <si>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</si>
  <si>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</si>
  <si>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</si>
  <si>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</si>
  <si>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</si>
  <si>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</si>
  <si>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</si>
  <si>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اسنادخزانه-م1بودجه98-990423</t>
  </si>
  <si>
    <t>اسنادخزانه-م3بودجه98-990521</t>
  </si>
  <si>
    <t>اسنادخزانه-م3بودجه97-990721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</si>
  <si>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</si>
  <si>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</si>
  <si>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</si>
  <si>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</si>
  <si>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</si>
  <si>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</si>
  <si>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</si>
  <si>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</si>
  <si>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</si>
  <si>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</si>
  <si>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</si>
  <si>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</si>
  <si>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</si>
  <si>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</si>
  <si>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</si>
  <si>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1399/08/01</t>
  </si>
  <si>
    <t>سایر درآمدها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</si>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</sst>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4"/>
      <color rgb="FF000000"/>
      <name val="B Mitra"/>
      <charset val="178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9" fontId="2" fillId="0" borderId="4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3" fontId="6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553463</xdr:colOff>
      <xdr:row>40</xdr:row>
      <xdr:rowOff>143958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689367-6431-46DA-A701-BD58655D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27337" y="0"/>
          <a:ext cx="7259063" cy="7763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9A1C-87EB-4B45-902F-33F1C50109B9}">
  <dimension ref="A1"/>
  <sheetViews>
    <sheetView rightToLeft="1" tabSelected="1" view="pageBreakPreview" zoomScale="90" zoomScaleNormal="100" zoomScaleSheetLayoutView="90" workbookViewId="0">
      <selection activeCell="X21" sqref="X21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J23" sqref="J23"/>
    </sheetView>
  </sheetViews>
  <sheetFormatPr defaultColWidth="9.28515625" defaultRowHeight="21.75" x14ac:dyDescent="0.25"/>
  <cols>
    <col min="1" max="1" width="18.42578125" style="1" customWidth="1"/>
    <col min="2" max="2" width="1.42578125" style="1" customWidth="1"/>
    <col min="3" max="3" width="13.85546875" style="1" customWidth="1"/>
    <col min="4" max="4" width="1.42578125" style="1" customWidth="1"/>
    <col min="5" max="5" width="31.5703125" style="1" bestFit="1" customWidth="1"/>
    <col min="6" max="6" width="1.28515625" style="1" customWidth="1"/>
    <col min="7" max="7" width="27.42578125" style="1" bestFit="1" customWidth="1"/>
    <col min="8" max="8" width="1.140625" style="1" customWidth="1"/>
    <col min="9" max="9" width="31.5703125" style="1" customWidth="1"/>
    <col min="10" max="10" width="2.7109375" style="1" customWidth="1"/>
    <col min="11" max="11" width="27.42578125" style="1" bestFit="1" customWidth="1"/>
    <col min="12" max="16384" width="9.28515625" style="1"/>
  </cols>
  <sheetData>
    <row r="2" spans="1:11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ht="22.5" x14ac:dyDescent="0.25">
      <c r="A6" s="26" t="s">
        <v>90</v>
      </c>
      <c r="B6" s="26" t="s">
        <v>90</v>
      </c>
      <c r="C6" s="26" t="s">
        <v>90</v>
      </c>
      <c r="E6" s="26" t="s">
        <v>69</v>
      </c>
      <c r="F6" s="26" t="s">
        <v>69</v>
      </c>
      <c r="G6" s="26" t="s">
        <v>69</v>
      </c>
      <c r="I6" s="26" t="s">
        <v>70</v>
      </c>
      <c r="J6" s="26" t="s">
        <v>70</v>
      </c>
      <c r="K6" s="26" t="s">
        <v>70</v>
      </c>
    </row>
    <row r="7" spans="1:11" ht="22.5" x14ac:dyDescent="0.25">
      <c r="A7" s="4" t="s">
        <v>91</v>
      </c>
      <c r="C7" s="4" t="s">
        <v>47</v>
      </c>
      <c r="E7" s="4" t="s">
        <v>92</v>
      </c>
      <c r="G7" s="4" t="s">
        <v>93</v>
      </c>
      <c r="I7" s="4" t="s">
        <v>92</v>
      </c>
      <c r="K7" s="4" t="s">
        <v>93</v>
      </c>
    </row>
    <row r="8" spans="1:11" x14ac:dyDescent="0.25">
      <c r="A8" s="22" t="s">
        <v>53</v>
      </c>
      <c r="C8" s="1" t="s">
        <v>54</v>
      </c>
      <c r="E8" s="2">
        <v>826616097</v>
      </c>
      <c r="G8" s="1">
        <v>100</v>
      </c>
      <c r="I8" s="2">
        <v>2894790755</v>
      </c>
      <c r="K8" s="1">
        <v>100</v>
      </c>
    </row>
    <row r="10" spans="1:11" x14ac:dyDescent="0.25">
      <c r="E10" s="2"/>
      <c r="I10" s="2"/>
    </row>
  </sheetData>
  <mergeCells count="6">
    <mergeCell ref="A4:K4"/>
    <mergeCell ref="A3:K3"/>
    <mergeCell ref="A2:K2"/>
    <mergeCell ref="I6:K6"/>
    <mergeCell ref="A6:C6"/>
    <mergeCell ref="E6:G6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workbookViewId="0">
      <selection activeCell="J23" sqref="J23"/>
    </sheetView>
  </sheetViews>
  <sheetFormatPr defaultRowHeight="21.75" x14ac:dyDescent="0.25"/>
  <cols>
    <col min="1" max="1" width="40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25">
      <c r="A2" s="27" t="s">
        <v>0</v>
      </c>
      <c r="B2" s="27"/>
      <c r="C2" s="27"/>
      <c r="D2" s="27"/>
      <c r="E2" s="27"/>
    </row>
    <row r="3" spans="1:5" ht="22.5" x14ac:dyDescent="0.25">
      <c r="A3" s="27" t="s">
        <v>67</v>
      </c>
      <c r="B3" s="27"/>
      <c r="C3" s="27"/>
      <c r="D3" s="27"/>
      <c r="E3" s="27"/>
    </row>
    <row r="4" spans="1:5" ht="22.5" x14ac:dyDescent="0.25">
      <c r="A4" s="27" t="s">
        <v>2</v>
      </c>
      <c r="B4" s="27"/>
      <c r="C4" s="27"/>
      <c r="D4" s="27"/>
      <c r="E4" s="27"/>
    </row>
    <row r="6" spans="1:5" ht="22.5" x14ac:dyDescent="0.55000000000000004">
      <c r="B6" s="3"/>
      <c r="C6" s="29" t="s">
        <v>69</v>
      </c>
      <c r="D6" s="3"/>
      <c r="E6" s="10" t="s">
        <v>101</v>
      </c>
    </row>
    <row r="7" spans="1:5" ht="22.5" x14ac:dyDescent="0.5">
      <c r="A7" s="3" t="s">
        <v>94</v>
      </c>
      <c r="B7" s="3"/>
      <c r="C7" s="30"/>
      <c r="D7" s="3"/>
      <c r="E7" s="8" t="s">
        <v>102</v>
      </c>
    </row>
    <row r="8" spans="1:5" x14ac:dyDescent="0.5">
      <c r="A8" s="18" t="s">
        <v>100</v>
      </c>
      <c r="B8" s="3"/>
      <c r="C8" s="17">
        <v>9936473</v>
      </c>
      <c r="D8" s="3"/>
      <c r="E8" s="17">
        <v>47005137</v>
      </c>
    </row>
    <row r="9" spans="1:5" x14ac:dyDescent="0.5">
      <c r="A9" s="3" t="s">
        <v>95</v>
      </c>
      <c r="B9" s="3"/>
      <c r="C9" s="5">
        <v>1947881586</v>
      </c>
      <c r="D9" s="3"/>
      <c r="E9" s="5">
        <v>9735481015</v>
      </c>
    </row>
    <row r="10" spans="1:5" ht="22.5" thickBot="1" x14ac:dyDescent="0.55000000000000004">
      <c r="A10" s="3" t="s">
        <v>76</v>
      </c>
      <c r="B10" s="3"/>
      <c r="C10" s="6">
        <v>1957818059</v>
      </c>
      <c r="D10" s="3"/>
      <c r="E10" s="6">
        <v>9782486152</v>
      </c>
    </row>
    <row r="11" spans="1:5" ht="23.25" thickTop="1" x14ac:dyDescent="0.55000000000000004">
      <c r="A11" s="3"/>
      <c r="B11" s="3"/>
      <c r="C11" s="3"/>
      <c r="D11" s="3"/>
      <c r="E11" s="10"/>
    </row>
    <row r="12" spans="1:5" ht="22.5" x14ac:dyDescent="0.5">
      <c r="A12" s="19"/>
      <c r="B12" s="11"/>
      <c r="C12" s="12"/>
      <c r="D12" s="11"/>
      <c r="E12" s="12"/>
    </row>
    <row r="13" spans="1:5" ht="22.5" x14ac:dyDescent="0.5">
      <c r="A13" s="19"/>
      <c r="B13" s="11"/>
      <c r="C13" s="12"/>
      <c r="D13" s="11"/>
      <c r="E13" s="12"/>
    </row>
    <row r="14" spans="1:5" x14ac:dyDescent="0.25">
      <c r="A14" s="13"/>
      <c r="B14" s="13"/>
      <c r="C14" s="13"/>
      <c r="D14" s="13"/>
      <c r="E14" s="13"/>
    </row>
  </sheetData>
  <mergeCells count="4">
    <mergeCell ref="C6:C7"/>
    <mergeCell ref="A4:E4"/>
    <mergeCell ref="A3:E3"/>
    <mergeCell ref="A2: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4"/>
  <sheetViews>
    <sheetView rightToLeft="1" workbookViewId="0">
      <selection activeCell="J23" sqref="J23"/>
    </sheetView>
  </sheetViews>
  <sheetFormatPr defaultRowHeight="21.75" x14ac:dyDescent="0.2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9.140625" style="1" customWidth="1"/>
    <col min="10" max="10" width="14.28515625" style="1" bestFit="1" customWidth="1"/>
    <col min="11" max="16384" width="9.140625" style="1"/>
  </cols>
  <sheetData>
    <row r="2" spans="1:12" ht="22.5" x14ac:dyDescent="0.25">
      <c r="A2" s="27" t="s">
        <v>0</v>
      </c>
      <c r="B2" s="27"/>
      <c r="C2" s="27"/>
      <c r="D2" s="27"/>
      <c r="E2" s="27"/>
      <c r="F2" s="27"/>
      <c r="G2" s="27"/>
    </row>
    <row r="3" spans="1:12" ht="22.5" x14ac:dyDescent="0.25">
      <c r="A3" s="27" t="s">
        <v>67</v>
      </c>
      <c r="B3" s="27"/>
      <c r="C3" s="27"/>
      <c r="D3" s="27"/>
      <c r="E3" s="27"/>
      <c r="F3" s="27"/>
      <c r="G3" s="27"/>
    </row>
    <row r="4" spans="1:12" ht="22.5" x14ac:dyDescent="0.25">
      <c r="A4" s="27" t="s">
        <v>2</v>
      </c>
      <c r="B4" s="27"/>
      <c r="C4" s="27"/>
      <c r="D4" s="27"/>
      <c r="E4" s="27"/>
      <c r="F4" s="27"/>
      <c r="G4" s="27"/>
    </row>
    <row r="6" spans="1:12" ht="22.5" x14ac:dyDescent="0.25">
      <c r="A6" s="26" t="s">
        <v>71</v>
      </c>
      <c r="C6" s="26" t="s">
        <v>50</v>
      </c>
      <c r="E6" s="26" t="s">
        <v>87</v>
      </c>
      <c r="G6" s="26" t="s">
        <v>13</v>
      </c>
    </row>
    <row r="7" spans="1:12" x14ac:dyDescent="0.25">
      <c r="A7" s="22" t="s">
        <v>96</v>
      </c>
      <c r="C7" s="2">
        <v>4999550735</v>
      </c>
      <c r="E7" s="23">
        <f>C7/$C$11</f>
        <v>0.3421568744216803</v>
      </c>
      <c r="G7" s="23">
        <v>1.4468278610276157E-3</v>
      </c>
      <c r="J7" s="2"/>
      <c r="L7" s="2"/>
    </row>
    <row r="8" spans="1:12" x14ac:dyDescent="0.25">
      <c r="A8" s="22" t="s">
        <v>97</v>
      </c>
      <c r="C8" s="2">
        <v>6827882088</v>
      </c>
      <c r="E8" s="23">
        <f t="shared" ref="E8:E10" si="0">C8/$C$11</f>
        <v>0.46728334564042706</v>
      </c>
      <c r="G8" s="23">
        <v>1.9759315507235893E-3</v>
      </c>
      <c r="I8" s="23"/>
      <c r="J8" s="2"/>
      <c r="L8" s="2"/>
    </row>
    <row r="9" spans="1:12" x14ac:dyDescent="0.25">
      <c r="A9" s="22" t="s">
        <v>98</v>
      </c>
      <c r="C9" s="2">
        <v>826616097</v>
      </c>
      <c r="E9" s="23">
        <f t="shared" si="0"/>
        <v>5.6571559143537425E-2</v>
      </c>
      <c r="G9" s="23">
        <v>2.3921573415406215E-4</v>
      </c>
      <c r="I9" s="23"/>
      <c r="J9" s="2"/>
      <c r="L9" s="2"/>
    </row>
    <row r="10" spans="1:12" s="22" customFormat="1" x14ac:dyDescent="0.25">
      <c r="A10" s="22" t="s">
        <v>94</v>
      </c>
      <c r="C10" s="2">
        <f>'سایر درآمدها'!C10</f>
        <v>1957818059</v>
      </c>
      <c r="E10" s="23">
        <f t="shared" si="0"/>
        <v>0.13398822079435521</v>
      </c>
      <c r="G10" s="23">
        <v>5.6657605147479475E-4</v>
      </c>
      <c r="I10" s="23"/>
      <c r="J10" s="2"/>
      <c r="L10" s="2"/>
    </row>
    <row r="11" spans="1:12" ht="22.5" thickBot="1" x14ac:dyDescent="0.3">
      <c r="C11" s="20">
        <f>SUM(C7:C10)</f>
        <v>14611866979</v>
      </c>
      <c r="E11" s="21">
        <f>SUM(E7:E9)</f>
        <v>0.86601177920564476</v>
      </c>
      <c r="G11" s="21">
        <f>SUM(G7:G10)</f>
        <v>4.2285511973800625E-3</v>
      </c>
      <c r="I11" s="14"/>
      <c r="L11" s="2"/>
    </row>
    <row r="12" spans="1:12" ht="22.5" thickTop="1" x14ac:dyDescent="0.25"/>
    <row r="13" spans="1:12" x14ac:dyDescent="0.15">
      <c r="G13" s="24"/>
    </row>
    <row r="14" spans="1:12" x14ac:dyDescent="0.25">
      <c r="G14" s="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0"/>
  <sheetViews>
    <sheetView rightToLeft="1" workbookViewId="0">
      <selection activeCell="J23" sqref="J23"/>
    </sheetView>
  </sheetViews>
  <sheetFormatPr defaultRowHeight="21.75" x14ac:dyDescent="0.25"/>
  <cols>
    <col min="1" max="1" width="35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20.140625" style="1" customWidth="1"/>
    <col min="16" max="16" width="1" style="1" customWidth="1"/>
    <col min="17" max="17" width="11.285156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7" ht="22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7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7" ht="22.5" x14ac:dyDescent="0.5">
      <c r="A6" s="27" t="s">
        <v>3</v>
      </c>
      <c r="B6" s="3"/>
      <c r="C6" s="26" t="s">
        <v>99</v>
      </c>
      <c r="D6" s="26" t="s">
        <v>4</v>
      </c>
      <c r="E6" s="26" t="s">
        <v>4</v>
      </c>
      <c r="F6" s="26" t="s">
        <v>4</v>
      </c>
      <c r="G6" s="26" t="s">
        <v>4</v>
      </c>
      <c r="H6" s="3"/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P6" s="3"/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7" ht="22.5" x14ac:dyDescent="0.5">
      <c r="A7" s="27" t="s">
        <v>3</v>
      </c>
      <c r="B7" s="3"/>
      <c r="C7" s="25" t="s">
        <v>7</v>
      </c>
      <c r="D7" s="3"/>
      <c r="E7" s="25" t="s">
        <v>8</v>
      </c>
      <c r="F7" s="3"/>
      <c r="G7" s="25" t="s">
        <v>9</v>
      </c>
      <c r="H7" s="3"/>
      <c r="I7" s="28" t="s">
        <v>10</v>
      </c>
      <c r="J7" s="28" t="s">
        <v>10</v>
      </c>
      <c r="K7" s="28" t="s">
        <v>10</v>
      </c>
      <c r="L7" s="3"/>
      <c r="M7" s="28" t="s">
        <v>11</v>
      </c>
      <c r="N7" s="28" t="s">
        <v>11</v>
      </c>
      <c r="O7" s="28" t="s">
        <v>11</v>
      </c>
      <c r="P7" s="3"/>
      <c r="Q7" s="25" t="s">
        <v>7</v>
      </c>
      <c r="R7" s="3"/>
      <c r="S7" s="25" t="s">
        <v>12</v>
      </c>
      <c r="T7" s="3"/>
      <c r="U7" s="25" t="s">
        <v>8</v>
      </c>
      <c r="V7" s="3"/>
      <c r="W7" s="25" t="s">
        <v>9</v>
      </c>
      <c r="X7" s="3"/>
      <c r="Y7" s="25" t="s">
        <v>13</v>
      </c>
    </row>
    <row r="8" spans="1:27" ht="22.5" x14ac:dyDescent="0.5">
      <c r="A8" s="26" t="s">
        <v>3</v>
      </c>
      <c r="B8" s="3"/>
      <c r="C8" s="26" t="s">
        <v>7</v>
      </c>
      <c r="D8" s="3"/>
      <c r="E8" s="26" t="s">
        <v>8</v>
      </c>
      <c r="F8" s="3"/>
      <c r="G8" s="26" t="s">
        <v>9</v>
      </c>
      <c r="H8" s="3"/>
      <c r="I8" s="4" t="s">
        <v>7</v>
      </c>
      <c r="J8" s="3"/>
      <c r="K8" s="4" t="s">
        <v>8</v>
      </c>
      <c r="L8" s="3"/>
      <c r="M8" s="4" t="s">
        <v>7</v>
      </c>
      <c r="N8" s="3"/>
      <c r="O8" s="4" t="s">
        <v>14</v>
      </c>
      <c r="P8" s="3"/>
      <c r="Q8" s="26" t="s">
        <v>7</v>
      </c>
      <c r="R8" s="3"/>
      <c r="S8" s="26" t="s">
        <v>12</v>
      </c>
      <c r="T8" s="3"/>
      <c r="U8" s="26" t="s">
        <v>8</v>
      </c>
      <c r="V8" s="3"/>
      <c r="W8" s="26" t="s">
        <v>9</v>
      </c>
      <c r="X8" s="3"/>
      <c r="Y8" s="26" t="s">
        <v>13</v>
      </c>
    </row>
    <row r="9" spans="1:27" x14ac:dyDescent="0.5">
      <c r="A9" s="3" t="s">
        <v>15</v>
      </c>
      <c r="B9" s="3"/>
      <c r="C9" s="5">
        <v>13848278</v>
      </c>
      <c r="D9" s="3"/>
      <c r="E9" s="5">
        <v>154531657250</v>
      </c>
      <c r="F9" s="3"/>
      <c r="G9" s="5">
        <v>146185146801.24799</v>
      </c>
      <c r="H9" s="3"/>
      <c r="I9" s="5">
        <v>17320119</v>
      </c>
      <c r="J9" s="3"/>
      <c r="K9" s="5">
        <v>165863969111</v>
      </c>
      <c r="L9" s="3"/>
      <c r="M9" s="5">
        <v>-6528710</v>
      </c>
      <c r="N9" s="3"/>
      <c r="O9" s="5">
        <v>61338200507</v>
      </c>
      <c r="P9" s="3"/>
      <c r="Q9" s="5">
        <v>24639687</v>
      </c>
      <c r="R9" s="3"/>
      <c r="S9" s="5">
        <v>9960</v>
      </c>
      <c r="T9" s="3"/>
      <c r="U9" s="5">
        <v>252743532281</v>
      </c>
      <c r="V9" s="3"/>
      <c r="W9" s="5">
        <v>245224769945.285</v>
      </c>
      <c r="X9" s="3"/>
      <c r="Y9" s="23">
        <v>7.0965982380600007E-2</v>
      </c>
    </row>
    <row r="10" spans="1:27" x14ac:dyDescent="0.5">
      <c r="A10" s="3" t="s">
        <v>16</v>
      </c>
      <c r="B10" s="3"/>
      <c r="C10" s="5">
        <v>50100</v>
      </c>
      <c r="D10" s="3"/>
      <c r="E10" s="5">
        <v>1640391830</v>
      </c>
      <c r="F10" s="3"/>
      <c r="G10" s="5">
        <v>1632272188.3199999</v>
      </c>
      <c r="H10" s="3"/>
      <c r="I10" s="5">
        <v>5850000</v>
      </c>
      <c r="J10" s="3"/>
      <c r="K10" s="5">
        <v>188372420405</v>
      </c>
      <c r="L10" s="3"/>
      <c r="M10" s="5">
        <v>-5831854</v>
      </c>
      <c r="N10" s="3"/>
      <c r="O10" s="5">
        <v>192543078033</v>
      </c>
      <c r="P10" s="3"/>
      <c r="Q10" s="5">
        <v>68246</v>
      </c>
      <c r="R10" s="3"/>
      <c r="S10" s="5">
        <v>29486</v>
      </c>
      <c r="T10" s="3"/>
      <c r="U10" s="5">
        <v>2058563486</v>
      </c>
      <c r="V10" s="3"/>
      <c r="W10" s="5">
        <v>2011798480.6110001</v>
      </c>
      <c r="X10" s="3"/>
      <c r="Y10" s="23">
        <v>5.8219753069892991E-4</v>
      </c>
      <c r="AA10" s="23"/>
    </row>
    <row r="11" spans="1:27" x14ac:dyDescent="0.5">
      <c r="A11" s="3" t="s">
        <v>17</v>
      </c>
      <c r="B11" s="3"/>
      <c r="C11" s="5">
        <v>10821992</v>
      </c>
      <c r="D11" s="3"/>
      <c r="E11" s="5">
        <v>2211804916547</v>
      </c>
      <c r="F11" s="3"/>
      <c r="G11" s="5">
        <v>2066971144077.02</v>
      </c>
      <c r="H11" s="3"/>
      <c r="I11" s="5">
        <v>1569882</v>
      </c>
      <c r="J11" s="3"/>
      <c r="K11" s="5">
        <v>282633390652</v>
      </c>
      <c r="L11" s="3"/>
      <c r="M11" s="5">
        <v>-1404130</v>
      </c>
      <c r="N11" s="3"/>
      <c r="O11" s="5">
        <v>254312989575</v>
      </c>
      <c r="P11" s="3"/>
      <c r="Q11" s="5">
        <v>10987744</v>
      </c>
      <c r="R11" s="3"/>
      <c r="S11" s="5">
        <v>192664</v>
      </c>
      <c r="T11" s="3"/>
      <c r="U11" s="5">
        <v>2210174449728</v>
      </c>
      <c r="V11" s="3"/>
      <c r="W11" s="5">
        <v>2116439936122.3701</v>
      </c>
      <c r="X11" s="3"/>
      <c r="Y11" s="23">
        <v>0.61247988630989503</v>
      </c>
      <c r="AA11" s="23"/>
    </row>
    <row r="12" spans="1:27" x14ac:dyDescent="0.5">
      <c r="A12" s="3" t="s">
        <v>18</v>
      </c>
      <c r="B12" s="3"/>
      <c r="C12" s="5">
        <v>2725244</v>
      </c>
      <c r="D12" s="3"/>
      <c r="E12" s="5">
        <v>97252765195</v>
      </c>
      <c r="F12" s="3"/>
      <c r="G12" s="5">
        <v>87934562334.690201</v>
      </c>
      <c r="H12" s="3"/>
      <c r="I12" s="5">
        <v>3392293</v>
      </c>
      <c r="J12" s="3"/>
      <c r="K12" s="5">
        <v>93899172665</v>
      </c>
      <c r="L12" s="3"/>
      <c r="M12" s="5">
        <v>-1070490</v>
      </c>
      <c r="N12" s="3"/>
      <c r="O12" s="5">
        <v>30302856372</v>
      </c>
      <c r="P12" s="3"/>
      <c r="Q12" s="5">
        <v>5047047</v>
      </c>
      <c r="R12" s="3"/>
      <c r="S12" s="5">
        <v>27030</v>
      </c>
      <c r="T12" s="3"/>
      <c r="U12" s="5">
        <v>156156556156</v>
      </c>
      <c r="V12" s="3"/>
      <c r="W12" s="5">
        <v>136317999932.888</v>
      </c>
      <c r="X12" s="3"/>
      <c r="Y12" s="23">
        <v>3.9449280688710321E-2</v>
      </c>
      <c r="AA12" s="23"/>
    </row>
    <row r="13" spans="1:27" ht="22.5" thickBot="1" x14ac:dyDescent="0.55000000000000004">
      <c r="A13" s="3"/>
      <c r="B13" s="3"/>
      <c r="C13" s="3"/>
      <c r="D13" s="3"/>
      <c r="E13" s="6">
        <f>SUM(E9:E12)</f>
        <v>2465229730822</v>
      </c>
      <c r="F13" s="3"/>
      <c r="G13" s="6">
        <f>SUM(G9:G12)</f>
        <v>2302723125401.2783</v>
      </c>
      <c r="H13" s="3"/>
      <c r="I13" s="3"/>
      <c r="J13" s="3"/>
      <c r="K13" s="6">
        <f>SUM(K9:K12)</f>
        <v>730768952833</v>
      </c>
      <c r="L13" s="3"/>
      <c r="M13" s="3"/>
      <c r="N13" s="3"/>
      <c r="O13" s="6">
        <f>SUM(O9:O12)</f>
        <v>538497124487</v>
      </c>
      <c r="P13" s="3"/>
      <c r="Q13" s="3"/>
      <c r="R13" s="3"/>
      <c r="S13" s="3"/>
      <c r="T13" s="3"/>
      <c r="U13" s="6">
        <f>SUM(U9:U12)</f>
        <v>2621133101651</v>
      </c>
      <c r="V13" s="3"/>
      <c r="W13" s="6">
        <f>SUM(W9:W12)</f>
        <v>2499994504481.1543</v>
      </c>
      <c r="X13" s="3"/>
      <c r="Y13" s="7">
        <f>SUM(Y9:Y12)</f>
        <v>0.72347734690990428</v>
      </c>
      <c r="AA13" s="14"/>
    </row>
    <row r="14" spans="1:27" ht="22.5" thickTop="1" x14ac:dyDescent="0.5">
      <c r="A14" s="3"/>
      <c r="B14" s="3"/>
      <c r="C14" s="3"/>
      <c r="D14" s="3"/>
      <c r="E14" s="3"/>
      <c r="F14" s="3"/>
      <c r="G14" s="1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x14ac:dyDescent="0.15">
      <c r="G15" s="16"/>
      <c r="W15" s="24"/>
      <c r="Y15" s="2"/>
    </row>
    <row r="16" spans="1:27" x14ac:dyDescent="0.25">
      <c r="O16" s="2"/>
    </row>
    <row r="17" spans="15:15" x14ac:dyDescent="0.25">
      <c r="O17" s="2"/>
    </row>
    <row r="18" spans="15:15" x14ac:dyDescent="0.25">
      <c r="O18" s="2"/>
    </row>
    <row r="19" spans="15:15" x14ac:dyDescent="0.25">
      <c r="O19" s="2"/>
    </row>
    <row r="20" spans="15:15" x14ac:dyDescent="0.25">
      <c r="O20" s="2"/>
    </row>
  </sheetData>
  <mergeCells count="17"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topLeftCell="G1" workbookViewId="0">
      <selection activeCell="J23" sqref="J23"/>
    </sheetView>
  </sheetViews>
  <sheetFormatPr defaultRowHeight="21.75" x14ac:dyDescent="0.25"/>
  <cols>
    <col min="1" max="1" width="35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22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6" spans="1:37" ht="22.5" x14ac:dyDescent="0.5">
      <c r="A6" s="26" t="s">
        <v>20</v>
      </c>
      <c r="B6" s="26" t="s">
        <v>20</v>
      </c>
      <c r="C6" s="26" t="s">
        <v>20</v>
      </c>
      <c r="D6" s="26" t="s">
        <v>20</v>
      </c>
      <c r="E6" s="26" t="s">
        <v>20</v>
      </c>
      <c r="F6" s="26" t="s">
        <v>20</v>
      </c>
      <c r="G6" s="26" t="s">
        <v>20</v>
      </c>
      <c r="H6" s="26" t="s">
        <v>20</v>
      </c>
      <c r="I6" s="26" t="s">
        <v>20</v>
      </c>
      <c r="J6" s="26" t="s">
        <v>20</v>
      </c>
      <c r="K6" s="26" t="s">
        <v>20</v>
      </c>
      <c r="L6" s="26" t="s">
        <v>20</v>
      </c>
      <c r="M6" s="26" t="s">
        <v>20</v>
      </c>
      <c r="N6" s="3"/>
      <c r="O6" s="26" t="s">
        <v>99</v>
      </c>
      <c r="P6" s="26" t="s">
        <v>4</v>
      </c>
      <c r="Q6" s="26" t="s">
        <v>4</v>
      </c>
      <c r="R6" s="26" t="s">
        <v>4</v>
      </c>
      <c r="S6" s="26" t="s">
        <v>4</v>
      </c>
      <c r="T6" s="3"/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B6" s="3"/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2.5" x14ac:dyDescent="0.5">
      <c r="A7" s="25" t="s">
        <v>21</v>
      </c>
      <c r="B7" s="3"/>
      <c r="C7" s="25" t="s">
        <v>22</v>
      </c>
      <c r="D7" s="3"/>
      <c r="E7" s="25" t="s">
        <v>23</v>
      </c>
      <c r="F7" s="3"/>
      <c r="G7" s="25" t="s">
        <v>24</v>
      </c>
      <c r="H7" s="3"/>
      <c r="I7" s="25" t="s">
        <v>25</v>
      </c>
      <c r="J7" s="3"/>
      <c r="K7" s="25" t="s">
        <v>26</v>
      </c>
      <c r="L7" s="3"/>
      <c r="M7" s="25" t="s">
        <v>19</v>
      </c>
      <c r="N7" s="3"/>
      <c r="O7" s="25" t="s">
        <v>7</v>
      </c>
      <c r="P7" s="3"/>
      <c r="Q7" s="25" t="s">
        <v>8</v>
      </c>
      <c r="R7" s="3"/>
      <c r="S7" s="25" t="s">
        <v>9</v>
      </c>
      <c r="T7" s="3"/>
      <c r="U7" s="28" t="s">
        <v>10</v>
      </c>
      <c r="V7" s="28" t="s">
        <v>10</v>
      </c>
      <c r="W7" s="28" t="s">
        <v>10</v>
      </c>
      <c r="X7" s="3"/>
      <c r="Y7" s="28" t="s">
        <v>11</v>
      </c>
      <c r="Z7" s="28" t="s">
        <v>11</v>
      </c>
      <c r="AA7" s="28" t="s">
        <v>11</v>
      </c>
      <c r="AB7" s="3"/>
      <c r="AC7" s="25" t="s">
        <v>7</v>
      </c>
      <c r="AD7" s="3"/>
      <c r="AE7" s="25" t="s">
        <v>27</v>
      </c>
      <c r="AF7" s="3"/>
      <c r="AG7" s="25" t="s">
        <v>8</v>
      </c>
      <c r="AH7" s="3"/>
      <c r="AI7" s="25" t="s">
        <v>9</v>
      </c>
      <c r="AJ7" s="3"/>
      <c r="AK7" s="25" t="s">
        <v>13</v>
      </c>
    </row>
    <row r="8" spans="1:37" ht="22.5" x14ac:dyDescent="0.5">
      <c r="A8" s="26" t="s">
        <v>21</v>
      </c>
      <c r="B8" s="3"/>
      <c r="C8" s="26" t="s">
        <v>22</v>
      </c>
      <c r="D8" s="3"/>
      <c r="E8" s="26" t="s">
        <v>23</v>
      </c>
      <c r="F8" s="3"/>
      <c r="G8" s="26" t="s">
        <v>24</v>
      </c>
      <c r="H8" s="3"/>
      <c r="I8" s="26" t="s">
        <v>25</v>
      </c>
      <c r="J8" s="3"/>
      <c r="K8" s="26" t="s">
        <v>26</v>
      </c>
      <c r="L8" s="3"/>
      <c r="M8" s="26" t="s">
        <v>19</v>
      </c>
      <c r="N8" s="3"/>
      <c r="O8" s="26" t="s">
        <v>7</v>
      </c>
      <c r="P8" s="3"/>
      <c r="Q8" s="26" t="s">
        <v>8</v>
      </c>
      <c r="R8" s="3"/>
      <c r="S8" s="26" t="s">
        <v>9</v>
      </c>
      <c r="T8" s="3"/>
      <c r="U8" s="4" t="s">
        <v>7</v>
      </c>
      <c r="V8" s="3"/>
      <c r="W8" s="4" t="s">
        <v>8</v>
      </c>
      <c r="X8" s="3"/>
      <c r="Y8" s="4" t="s">
        <v>7</v>
      </c>
      <c r="Z8" s="3"/>
      <c r="AA8" s="4" t="s">
        <v>14</v>
      </c>
      <c r="AB8" s="3"/>
      <c r="AC8" s="26" t="s">
        <v>7</v>
      </c>
      <c r="AD8" s="3"/>
      <c r="AE8" s="26" t="s">
        <v>27</v>
      </c>
      <c r="AF8" s="3"/>
      <c r="AG8" s="26" t="s">
        <v>8</v>
      </c>
      <c r="AH8" s="3"/>
      <c r="AI8" s="26" t="s">
        <v>9</v>
      </c>
      <c r="AJ8" s="3"/>
      <c r="AK8" s="26" t="s">
        <v>13</v>
      </c>
    </row>
    <row r="9" spans="1:37" x14ac:dyDescent="0.5">
      <c r="A9" s="3" t="s">
        <v>28</v>
      </c>
      <c r="B9" s="3"/>
      <c r="C9" s="3" t="s">
        <v>29</v>
      </c>
      <c r="D9" s="3"/>
      <c r="E9" s="3" t="s">
        <v>29</v>
      </c>
      <c r="F9" s="3"/>
      <c r="G9" s="3" t="s">
        <v>30</v>
      </c>
      <c r="H9" s="3"/>
      <c r="I9" s="3" t="s">
        <v>31</v>
      </c>
      <c r="J9" s="3"/>
      <c r="K9" s="5">
        <v>0</v>
      </c>
      <c r="L9" s="3"/>
      <c r="M9" s="5">
        <v>0</v>
      </c>
      <c r="N9" s="3"/>
      <c r="O9" s="5">
        <v>30806</v>
      </c>
      <c r="P9" s="3"/>
      <c r="Q9" s="5">
        <v>24305980903</v>
      </c>
      <c r="R9" s="3"/>
      <c r="S9" s="5">
        <v>24624654528</v>
      </c>
      <c r="T9" s="3"/>
      <c r="U9" s="5">
        <v>0</v>
      </c>
      <c r="V9" s="3"/>
      <c r="W9" s="5">
        <v>0</v>
      </c>
      <c r="X9" s="3"/>
      <c r="Y9" s="5">
        <v>0</v>
      </c>
      <c r="Z9" s="3"/>
      <c r="AA9" s="5">
        <v>0</v>
      </c>
      <c r="AB9" s="3"/>
      <c r="AC9" s="5">
        <v>30806</v>
      </c>
      <c r="AD9" s="3"/>
      <c r="AE9" s="5">
        <v>805066</v>
      </c>
      <c r="AF9" s="3"/>
      <c r="AG9" s="5">
        <v>24305980903</v>
      </c>
      <c r="AH9" s="3"/>
      <c r="AI9" s="5">
        <v>24782882570</v>
      </c>
      <c r="AJ9" s="3"/>
      <c r="AK9" s="23">
        <v>7.1719574176601847E-3</v>
      </c>
    </row>
    <row r="10" spans="1:37" x14ac:dyDescent="0.5">
      <c r="A10" s="3" t="s">
        <v>32</v>
      </c>
      <c r="B10" s="3"/>
      <c r="C10" s="3" t="s">
        <v>29</v>
      </c>
      <c r="D10" s="3"/>
      <c r="E10" s="3" t="s">
        <v>29</v>
      </c>
      <c r="F10" s="3"/>
      <c r="G10" s="3" t="s">
        <v>33</v>
      </c>
      <c r="H10" s="3"/>
      <c r="I10" s="3" t="s">
        <v>34</v>
      </c>
      <c r="J10" s="3"/>
      <c r="K10" s="5">
        <v>0</v>
      </c>
      <c r="L10" s="3"/>
      <c r="M10" s="5">
        <v>0</v>
      </c>
      <c r="N10" s="3"/>
      <c r="O10" s="5">
        <v>4000</v>
      </c>
      <c r="P10" s="3"/>
      <c r="Q10" s="5">
        <v>3050203508</v>
      </c>
      <c r="R10" s="3"/>
      <c r="S10" s="5">
        <v>3477477000</v>
      </c>
      <c r="T10" s="3"/>
      <c r="U10" s="5">
        <v>0</v>
      </c>
      <c r="V10" s="3"/>
      <c r="W10" s="5">
        <v>0</v>
      </c>
      <c r="X10" s="3"/>
      <c r="Y10" s="5">
        <v>4000</v>
      </c>
      <c r="Z10" s="3"/>
      <c r="AA10" s="5">
        <v>3496047529</v>
      </c>
      <c r="AB10" s="3"/>
      <c r="AC10" s="5">
        <v>0</v>
      </c>
      <c r="AD10" s="3"/>
      <c r="AE10" s="5">
        <v>0</v>
      </c>
      <c r="AF10" s="3"/>
      <c r="AG10" s="5">
        <v>0</v>
      </c>
      <c r="AH10" s="3"/>
      <c r="AI10" s="5">
        <v>0</v>
      </c>
      <c r="AJ10" s="3"/>
      <c r="AK10" s="23">
        <v>0</v>
      </c>
    </row>
    <row r="11" spans="1:37" x14ac:dyDescent="0.5">
      <c r="A11" s="3" t="s">
        <v>35</v>
      </c>
      <c r="B11" s="3"/>
      <c r="C11" s="3" t="s">
        <v>29</v>
      </c>
      <c r="D11" s="3"/>
      <c r="E11" s="3" t="s">
        <v>29</v>
      </c>
      <c r="F11" s="3"/>
      <c r="G11" s="3" t="s">
        <v>36</v>
      </c>
      <c r="H11" s="3"/>
      <c r="I11" s="3" t="s">
        <v>37</v>
      </c>
      <c r="J11" s="3"/>
      <c r="K11" s="5">
        <v>0</v>
      </c>
      <c r="L11" s="3"/>
      <c r="M11" s="5">
        <v>0</v>
      </c>
      <c r="N11" s="3"/>
      <c r="O11" s="5">
        <v>14000</v>
      </c>
      <c r="P11" s="3"/>
      <c r="Q11" s="5">
        <v>11109017909</v>
      </c>
      <c r="R11" s="3"/>
      <c r="S11" s="5">
        <v>12547272627</v>
      </c>
      <c r="T11" s="3"/>
      <c r="U11" s="5">
        <v>0</v>
      </c>
      <c r="V11" s="3"/>
      <c r="W11" s="5">
        <v>0</v>
      </c>
      <c r="X11" s="3"/>
      <c r="Y11" s="5">
        <v>14000</v>
      </c>
      <c r="Z11" s="3"/>
      <c r="AA11" s="5">
        <v>12583789172</v>
      </c>
      <c r="AB11" s="3"/>
      <c r="AC11" s="5">
        <v>0</v>
      </c>
      <c r="AD11" s="3"/>
      <c r="AE11" s="5">
        <v>0</v>
      </c>
      <c r="AF11" s="3"/>
      <c r="AG11" s="5">
        <v>0</v>
      </c>
      <c r="AH11" s="3"/>
      <c r="AI11" s="5">
        <v>0</v>
      </c>
      <c r="AJ11" s="3"/>
      <c r="AK11" s="23">
        <v>0</v>
      </c>
    </row>
    <row r="12" spans="1:37" x14ac:dyDescent="0.5">
      <c r="A12" s="3" t="s">
        <v>38</v>
      </c>
      <c r="B12" s="3"/>
      <c r="C12" s="3" t="s">
        <v>29</v>
      </c>
      <c r="D12" s="3"/>
      <c r="E12" s="3" t="s">
        <v>29</v>
      </c>
      <c r="F12" s="3"/>
      <c r="G12" s="3" t="s">
        <v>39</v>
      </c>
      <c r="H12" s="3"/>
      <c r="I12" s="3" t="s">
        <v>40</v>
      </c>
      <c r="J12" s="3"/>
      <c r="K12" s="5">
        <v>0</v>
      </c>
      <c r="L12" s="3"/>
      <c r="M12" s="5">
        <v>0</v>
      </c>
      <c r="N12" s="3"/>
      <c r="O12" s="5">
        <v>19052</v>
      </c>
      <c r="P12" s="3"/>
      <c r="Q12" s="5">
        <v>16577690403</v>
      </c>
      <c r="R12" s="3"/>
      <c r="S12" s="5">
        <v>18364007011</v>
      </c>
      <c r="T12" s="3"/>
      <c r="U12" s="5">
        <v>0</v>
      </c>
      <c r="V12" s="3"/>
      <c r="W12" s="5">
        <v>0</v>
      </c>
      <c r="X12" s="3"/>
      <c r="Y12" s="5">
        <v>19052</v>
      </c>
      <c r="Z12" s="3"/>
      <c r="AA12" s="5">
        <v>18450179816</v>
      </c>
      <c r="AB12" s="3"/>
      <c r="AC12" s="5">
        <v>0</v>
      </c>
      <c r="AD12" s="3"/>
      <c r="AE12" s="5">
        <v>0</v>
      </c>
      <c r="AF12" s="3"/>
      <c r="AG12" s="5">
        <v>0</v>
      </c>
      <c r="AH12" s="3"/>
      <c r="AI12" s="5">
        <v>0</v>
      </c>
      <c r="AJ12" s="3"/>
      <c r="AK12" s="23">
        <v>0</v>
      </c>
    </row>
    <row r="13" spans="1:37" x14ac:dyDescent="0.5">
      <c r="A13" s="3" t="s">
        <v>41</v>
      </c>
      <c r="B13" s="3"/>
      <c r="C13" s="3" t="s">
        <v>29</v>
      </c>
      <c r="D13" s="3"/>
      <c r="E13" s="3" t="s">
        <v>29</v>
      </c>
      <c r="F13" s="3"/>
      <c r="G13" s="3" t="s">
        <v>42</v>
      </c>
      <c r="H13" s="3"/>
      <c r="I13" s="3" t="s">
        <v>43</v>
      </c>
      <c r="J13" s="3"/>
      <c r="K13" s="5">
        <v>16</v>
      </c>
      <c r="L13" s="3"/>
      <c r="M13" s="5">
        <v>16</v>
      </c>
      <c r="N13" s="3"/>
      <c r="O13" s="5">
        <v>500000</v>
      </c>
      <c r="P13" s="3"/>
      <c r="Q13" s="5">
        <v>474784321875</v>
      </c>
      <c r="R13" s="3"/>
      <c r="S13" s="5">
        <v>474465762750</v>
      </c>
      <c r="T13" s="3"/>
      <c r="U13" s="5">
        <v>0</v>
      </c>
      <c r="V13" s="3"/>
      <c r="W13" s="5">
        <v>0</v>
      </c>
      <c r="X13" s="3"/>
      <c r="Y13" s="5">
        <v>0</v>
      </c>
      <c r="Z13" s="3"/>
      <c r="AA13" s="5">
        <v>0</v>
      </c>
      <c r="AB13" s="3"/>
      <c r="AC13" s="5">
        <v>500000</v>
      </c>
      <c r="AD13" s="3"/>
      <c r="AE13" s="5">
        <v>949620</v>
      </c>
      <c r="AF13" s="3"/>
      <c r="AG13" s="5">
        <v>474784321875</v>
      </c>
      <c r="AH13" s="3"/>
      <c r="AI13" s="5">
        <v>474465762750</v>
      </c>
      <c r="AJ13" s="3"/>
      <c r="AK13" s="23">
        <v>0.13730639432153272</v>
      </c>
    </row>
    <row r="14" spans="1:37" ht="22.5" thickBot="1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6">
        <f>SUM(Q9:Q13)</f>
        <v>529827214598</v>
      </c>
      <c r="R14" s="3"/>
      <c r="S14" s="6">
        <f>SUM(S9:S13)</f>
        <v>533479173916</v>
      </c>
      <c r="T14" s="3"/>
      <c r="U14" s="3"/>
      <c r="V14" s="3"/>
      <c r="W14" s="6">
        <f>SUM(W9:W13)</f>
        <v>0</v>
      </c>
      <c r="X14" s="3"/>
      <c r="Y14" s="3"/>
      <c r="Z14" s="3"/>
      <c r="AA14" s="6">
        <f>SUM(AA9:AA13)</f>
        <v>34530016517</v>
      </c>
      <c r="AB14" s="3"/>
      <c r="AC14" s="3"/>
      <c r="AD14" s="3"/>
      <c r="AE14" s="3"/>
      <c r="AF14" s="3"/>
      <c r="AG14" s="6">
        <f>SUM(AG9:AG13)</f>
        <v>499090302778</v>
      </c>
      <c r="AH14" s="3"/>
      <c r="AI14" s="6">
        <f>SUM(AI9:AI13)</f>
        <v>499248645320</v>
      </c>
      <c r="AJ14" s="3"/>
      <c r="AK14" s="7">
        <f>SUM(AK9:AK13)</f>
        <v>0.14447835173919291</v>
      </c>
    </row>
    <row r="15" spans="1:37" ht="22.5" thickTop="1" x14ac:dyDescent="0.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5"/>
      <c r="AD15" s="3"/>
      <c r="AE15" s="3"/>
      <c r="AF15" s="3"/>
      <c r="AG15" s="3"/>
      <c r="AH15" s="3"/>
      <c r="AI15" s="3"/>
      <c r="AJ15" s="3"/>
      <c r="AK15" s="3"/>
    </row>
    <row r="16" spans="1:37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5"/>
      <c r="AD16" s="3"/>
      <c r="AE16" s="3"/>
      <c r="AF16" s="3"/>
      <c r="AG16" s="3"/>
      <c r="AH16" s="3"/>
      <c r="AI16" s="24"/>
      <c r="AJ16" s="3"/>
      <c r="AK16" s="3"/>
    </row>
    <row r="17" spans="37:37" x14ac:dyDescent="0.25">
      <c r="AK17" s="2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workbookViewId="0">
      <selection activeCell="J23" sqref="J23"/>
    </sheetView>
  </sheetViews>
  <sheetFormatPr defaultRowHeight="21.75" x14ac:dyDescent="0.25"/>
  <cols>
    <col min="1" max="1" width="28.7109375" style="1" bestFit="1" customWidth="1"/>
    <col min="2" max="2" width="1" style="1" customWidth="1"/>
    <col min="3" max="3" width="25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2.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2.5" x14ac:dyDescent="0.5">
      <c r="A6" s="27" t="s">
        <v>45</v>
      </c>
      <c r="B6" s="3"/>
      <c r="C6" s="26" t="s">
        <v>46</v>
      </c>
      <c r="D6" s="26" t="s">
        <v>46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3"/>
      <c r="K6" s="8" t="s">
        <v>99</v>
      </c>
      <c r="L6" s="3"/>
      <c r="M6" s="26" t="s">
        <v>5</v>
      </c>
      <c r="N6" s="26" t="s">
        <v>5</v>
      </c>
      <c r="O6" s="26" t="s">
        <v>5</v>
      </c>
      <c r="P6" s="3"/>
      <c r="Q6" s="26" t="s">
        <v>6</v>
      </c>
      <c r="R6" s="26" t="s">
        <v>6</v>
      </c>
      <c r="S6" s="26" t="s">
        <v>6</v>
      </c>
    </row>
    <row r="7" spans="1:19" ht="22.5" x14ac:dyDescent="0.5">
      <c r="A7" s="26" t="s">
        <v>45</v>
      </c>
      <c r="B7" s="3"/>
      <c r="C7" s="4" t="s">
        <v>47</v>
      </c>
      <c r="D7" s="3"/>
      <c r="E7" s="4" t="s">
        <v>48</v>
      </c>
      <c r="F7" s="3"/>
      <c r="G7" s="4" t="s">
        <v>49</v>
      </c>
      <c r="H7" s="3"/>
      <c r="I7" s="4" t="s">
        <v>26</v>
      </c>
      <c r="J7" s="3"/>
      <c r="K7" s="4" t="s">
        <v>50</v>
      </c>
      <c r="L7" s="3"/>
      <c r="M7" s="4" t="s">
        <v>51</v>
      </c>
      <c r="N7" s="3"/>
      <c r="O7" s="4" t="s">
        <v>52</v>
      </c>
      <c r="P7" s="3"/>
      <c r="Q7" s="4" t="s">
        <v>50</v>
      </c>
      <c r="R7" s="3"/>
      <c r="S7" s="4" t="s">
        <v>44</v>
      </c>
    </row>
    <row r="8" spans="1:19" x14ac:dyDescent="0.5">
      <c r="A8" s="3" t="s">
        <v>53</v>
      </c>
      <c r="B8" s="3"/>
      <c r="C8" s="3" t="s">
        <v>54</v>
      </c>
      <c r="D8" s="3"/>
      <c r="E8" s="3" t="s">
        <v>55</v>
      </c>
      <c r="F8" s="3"/>
      <c r="G8" s="3" t="s">
        <v>56</v>
      </c>
      <c r="H8" s="3"/>
      <c r="I8" s="3">
        <v>8</v>
      </c>
      <c r="J8" s="3"/>
      <c r="K8" s="5">
        <v>274135096887</v>
      </c>
      <c r="L8" s="3"/>
      <c r="M8" s="5">
        <v>381859823010</v>
      </c>
      <c r="N8" s="3"/>
      <c r="O8" s="5">
        <v>411065542231</v>
      </c>
      <c r="P8" s="3"/>
      <c r="Q8" s="5">
        <v>244929377666</v>
      </c>
      <c r="R8" s="3"/>
      <c r="S8" s="23">
        <v>7.0880498343682444E-2</v>
      </c>
    </row>
    <row r="9" spans="1:19" x14ac:dyDescent="0.5">
      <c r="A9" s="3" t="s">
        <v>57</v>
      </c>
      <c r="B9" s="3"/>
      <c r="C9" s="3" t="s">
        <v>58</v>
      </c>
      <c r="D9" s="3"/>
      <c r="E9" s="3" t="s">
        <v>59</v>
      </c>
      <c r="F9" s="3"/>
      <c r="G9" s="3" t="s">
        <v>60</v>
      </c>
      <c r="H9" s="3"/>
      <c r="I9" s="3">
        <v>0</v>
      </c>
      <c r="J9" s="3"/>
      <c r="K9" s="5">
        <v>500000</v>
      </c>
      <c r="L9" s="3"/>
      <c r="M9" s="5">
        <v>0</v>
      </c>
      <c r="N9" s="3"/>
      <c r="O9" s="5">
        <v>0</v>
      </c>
      <c r="P9" s="3"/>
      <c r="Q9" s="5">
        <v>500000</v>
      </c>
      <c r="R9" s="3"/>
      <c r="S9" s="23">
        <v>1.446957874533516E-7</v>
      </c>
    </row>
    <row r="10" spans="1:19" x14ac:dyDescent="0.5">
      <c r="A10" s="3" t="s">
        <v>61</v>
      </c>
      <c r="B10" s="3"/>
      <c r="C10" s="3" t="s">
        <v>62</v>
      </c>
      <c r="D10" s="3"/>
      <c r="E10" s="3" t="s">
        <v>55</v>
      </c>
      <c r="F10" s="3"/>
      <c r="G10" s="3" t="s">
        <v>63</v>
      </c>
      <c r="H10" s="3"/>
      <c r="I10" s="3">
        <v>8</v>
      </c>
      <c r="J10" s="3"/>
      <c r="K10" s="5">
        <v>480000</v>
      </c>
      <c r="L10" s="3"/>
      <c r="M10" s="5">
        <v>0</v>
      </c>
      <c r="N10" s="3"/>
      <c r="O10" s="5">
        <v>0</v>
      </c>
      <c r="P10" s="3"/>
      <c r="Q10" s="5">
        <v>480000</v>
      </c>
      <c r="R10" s="3"/>
      <c r="S10" s="23">
        <v>1.3890795595521754E-7</v>
      </c>
    </row>
    <row r="11" spans="1:19" x14ac:dyDescent="0.5">
      <c r="A11" s="3" t="s">
        <v>64</v>
      </c>
      <c r="B11" s="3"/>
      <c r="C11" s="3" t="s">
        <v>65</v>
      </c>
      <c r="D11" s="3"/>
      <c r="E11" s="3" t="s">
        <v>55</v>
      </c>
      <c r="F11" s="3"/>
      <c r="G11" s="3" t="s">
        <v>66</v>
      </c>
      <c r="H11" s="3"/>
      <c r="I11" s="3">
        <v>8</v>
      </c>
      <c r="J11" s="3"/>
      <c r="K11" s="5">
        <v>177580163968</v>
      </c>
      <c r="L11" s="3"/>
      <c r="M11" s="5">
        <v>180584051166</v>
      </c>
      <c r="N11" s="3"/>
      <c r="O11" s="5">
        <v>168792792861</v>
      </c>
      <c r="P11" s="3"/>
      <c r="Q11" s="5">
        <v>189371422273</v>
      </c>
      <c r="R11" s="3"/>
      <c r="S11" s="23">
        <v>5.4802494133905803E-2</v>
      </c>
    </row>
    <row r="12" spans="1:19" ht="22.5" thickBo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6">
        <f>SUM(K8:K11)</f>
        <v>451716240855</v>
      </c>
      <c r="L12" s="3"/>
      <c r="M12" s="6">
        <f>SUM(M8:M11)</f>
        <v>562443874176</v>
      </c>
      <c r="N12" s="3"/>
      <c r="O12" s="6">
        <f>SUM(O8:O11)</f>
        <v>579858335092</v>
      </c>
      <c r="P12" s="3"/>
      <c r="Q12" s="6">
        <f>SUM(Q8:Q11)</f>
        <v>434301779939</v>
      </c>
      <c r="R12" s="3"/>
      <c r="S12" s="7">
        <f>SUM(S8:S11)</f>
        <v>0.12568327608133165</v>
      </c>
    </row>
    <row r="13" spans="1:19" ht="22.5" thickTop="1" x14ac:dyDescent="0.25"/>
    <row r="14" spans="1:19" x14ac:dyDescent="0.15">
      <c r="M14" s="2"/>
      <c r="Q14" s="24"/>
    </row>
    <row r="15" spans="1:19" x14ac:dyDescent="0.25">
      <c r="M15" s="2"/>
      <c r="S15" s="2"/>
    </row>
    <row r="16" spans="1:19" x14ac:dyDescent="0.25">
      <c r="M16" s="2"/>
    </row>
    <row r="17" spans="13:13" x14ac:dyDescent="0.25">
      <c r="M17" s="2"/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J23" sqref="J23"/>
    </sheetView>
  </sheetViews>
  <sheetFormatPr defaultRowHeight="21.75" x14ac:dyDescent="0.25"/>
  <cols>
    <col min="1" max="1" width="31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4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2.5" x14ac:dyDescent="0.5">
      <c r="A6" s="26" t="s">
        <v>68</v>
      </c>
      <c r="B6" s="26" t="s">
        <v>68</v>
      </c>
      <c r="C6" s="26" t="s">
        <v>68</v>
      </c>
      <c r="D6" s="26" t="s">
        <v>68</v>
      </c>
      <c r="E6" s="26" t="s">
        <v>68</v>
      </c>
      <c r="F6" s="26" t="s">
        <v>68</v>
      </c>
      <c r="G6" s="26" t="s">
        <v>68</v>
      </c>
      <c r="H6" s="3"/>
      <c r="I6" s="26" t="s">
        <v>69</v>
      </c>
      <c r="J6" s="26" t="s">
        <v>69</v>
      </c>
      <c r="K6" s="26" t="s">
        <v>69</v>
      </c>
      <c r="L6" s="26" t="s">
        <v>69</v>
      </c>
      <c r="M6" s="26" t="s">
        <v>69</v>
      </c>
      <c r="N6" s="3"/>
      <c r="O6" s="26" t="s">
        <v>70</v>
      </c>
      <c r="P6" s="26" t="s">
        <v>70</v>
      </c>
      <c r="Q6" s="26" t="s">
        <v>70</v>
      </c>
      <c r="R6" s="26" t="s">
        <v>70</v>
      </c>
      <c r="S6" s="26" t="s">
        <v>70</v>
      </c>
    </row>
    <row r="7" spans="1:19" ht="22.5" x14ac:dyDescent="0.5">
      <c r="A7" s="4" t="s">
        <v>71</v>
      </c>
      <c r="B7" s="3"/>
      <c r="C7" s="4" t="s">
        <v>72</v>
      </c>
      <c r="D7" s="3"/>
      <c r="E7" s="4" t="s">
        <v>25</v>
      </c>
      <c r="F7" s="3"/>
      <c r="G7" s="4" t="s">
        <v>26</v>
      </c>
      <c r="H7" s="3"/>
      <c r="I7" s="4" t="s">
        <v>73</v>
      </c>
      <c r="J7" s="3"/>
      <c r="K7" s="4" t="s">
        <v>74</v>
      </c>
      <c r="L7" s="3"/>
      <c r="M7" s="4" t="s">
        <v>75</v>
      </c>
      <c r="N7" s="3"/>
      <c r="O7" s="4" t="s">
        <v>73</v>
      </c>
      <c r="P7" s="3"/>
      <c r="Q7" s="4" t="s">
        <v>74</v>
      </c>
      <c r="R7" s="3"/>
      <c r="S7" s="4" t="s">
        <v>75</v>
      </c>
    </row>
    <row r="8" spans="1:19" x14ac:dyDescent="0.5">
      <c r="A8" s="3" t="s">
        <v>41</v>
      </c>
      <c r="B8" s="3"/>
      <c r="C8" s="3" t="s">
        <v>76</v>
      </c>
      <c r="D8" s="3"/>
      <c r="E8" s="3" t="s">
        <v>43</v>
      </c>
      <c r="F8" s="3"/>
      <c r="G8" s="5">
        <v>16</v>
      </c>
      <c r="H8" s="3"/>
      <c r="I8" s="5">
        <v>6528394167</v>
      </c>
      <c r="J8" s="3"/>
      <c r="K8" s="3" t="s">
        <v>76</v>
      </c>
      <c r="L8" s="3"/>
      <c r="M8" s="5">
        <v>6528394167</v>
      </c>
      <c r="N8" s="3"/>
      <c r="O8" s="5">
        <v>15582501584</v>
      </c>
      <c r="P8" s="3"/>
      <c r="Q8" s="3" t="s">
        <v>76</v>
      </c>
      <c r="R8" s="3"/>
      <c r="S8" s="5">
        <v>15582501584</v>
      </c>
    </row>
    <row r="9" spans="1:19" x14ac:dyDescent="0.5">
      <c r="A9" s="3" t="s">
        <v>53</v>
      </c>
      <c r="B9" s="3"/>
      <c r="C9" s="5">
        <v>30</v>
      </c>
      <c r="D9" s="3"/>
      <c r="E9" s="3" t="s">
        <v>76</v>
      </c>
      <c r="F9" s="3"/>
      <c r="G9" s="3">
        <v>0</v>
      </c>
      <c r="H9" s="3"/>
      <c r="I9" s="5">
        <v>826616097</v>
      </c>
      <c r="J9" s="3"/>
      <c r="K9" s="5">
        <v>0</v>
      </c>
      <c r="L9" s="3"/>
      <c r="M9" s="5">
        <v>826616097</v>
      </c>
      <c r="N9" s="3"/>
      <c r="O9" s="5">
        <v>2894790755</v>
      </c>
      <c r="P9" s="3"/>
      <c r="Q9" s="5">
        <v>0</v>
      </c>
      <c r="R9" s="3"/>
      <c r="S9" s="5">
        <v>2894790755</v>
      </c>
    </row>
    <row r="10" spans="1:19" ht="22.5" thickBot="1" x14ac:dyDescent="0.55000000000000004">
      <c r="A10" s="3"/>
      <c r="B10" s="3"/>
      <c r="C10" s="3"/>
      <c r="D10" s="3"/>
      <c r="E10" s="3"/>
      <c r="F10" s="3"/>
      <c r="G10" s="3"/>
      <c r="H10" s="3"/>
      <c r="I10" s="6">
        <f>SUM(I8:I9)</f>
        <v>7355010264</v>
      </c>
      <c r="J10" s="3"/>
      <c r="K10" s="6">
        <f>SUM(K9)</f>
        <v>0</v>
      </c>
      <c r="L10" s="3"/>
      <c r="M10" s="6">
        <f>SUM(M8:M9)</f>
        <v>7355010264</v>
      </c>
      <c r="N10" s="3"/>
      <c r="O10" s="6">
        <f>SUM(O8:O9)</f>
        <v>18477292339</v>
      </c>
      <c r="P10" s="3"/>
      <c r="Q10" s="6">
        <f>SUM(Q8:Q9)</f>
        <v>0</v>
      </c>
      <c r="R10" s="3"/>
      <c r="S10" s="6">
        <f>SUM(S8:S9)</f>
        <v>18477292339</v>
      </c>
    </row>
    <row r="11" spans="1:19" ht="22.5" thickTop="1" x14ac:dyDescent="0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</sheetData>
  <mergeCells count="6">
    <mergeCell ref="A4:S4"/>
    <mergeCell ref="A3:S3"/>
    <mergeCell ref="A2:S2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0"/>
  <sheetViews>
    <sheetView rightToLeft="1" workbookViewId="0">
      <selection activeCell="J23" sqref="J23"/>
    </sheetView>
  </sheetViews>
  <sheetFormatPr defaultRowHeight="21.75" x14ac:dyDescent="0.25"/>
  <cols>
    <col min="1" max="1" width="35.5703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17.85546875" style="1" bestFit="1" customWidth="1"/>
    <col min="20" max="16384" width="9.140625" style="1"/>
  </cols>
  <sheetData>
    <row r="2" spans="1:20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0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20" ht="22.5" x14ac:dyDescent="0.5">
      <c r="A6" s="27" t="s">
        <v>3</v>
      </c>
      <c r="B6" s="3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3"/>
      <c r="K6" s="26" t="s">
        <v>70</v>
      </c>
      <c r="L6" s="26" t="s">
        <v>70</v>
      </c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</row>
    <row r="7" spans="1:20" ht="22.5" x14ac:dyDescent="0.5">
      <c r="A7" s="26" t="s">
        <v>3</v>
      </c>
      <c r="B7" s="3"/>
      <c r="C7" s="4" t="s">
        <v>7</v>
      </c>
      <c r="D7" s="3"/>
      <c r="E7" s="4" t="s">
        <v>77</v>
      </c>
      <c r="F7" s="3"/>
      <c r="G7" s="4" t="s">
        <v>78</v>
      </c>
      <c r="H7" s="3"/>
      <c r="I7" s="4" t="s">
        <v>79</v>
      </c>
      <c r="J7" s="3"/>
      <c r="K7" s="4" t="s">
        <v>7</v>
      </c>
      <c r="L7" s="3"/>
      <c r="M7" s="4" t="s">
        <v>77</v>
      </c>
      <c r="N7" s="3"/>
      <c r="O7" s="4" t="s">
        <v>78</v>
      </c>
      <c r="P7" s="3"/>
      <c r="Q7" s="4" t="s">
        <v>79</v>
      </c>
    </row>
    <row r="8" spans="1:20" x14ac:dyDescent="0.5">
      <c r="A8" s="3" t="s">
        <v>16</v>
      </c>
      <c r="B8" s="3"/>
      <c r="C8" s="5">
        <v>68246</v>
      </c>
      <c r="D8" s="3"/>
      <c r="E8" s="5">
        <v>2011798481</v>
      </c>
      <c r="F8" s="3"/>
      <c r="G8" s="5">
        <v>2050443844</v>
      </c>
      <c r="H8" s="3"/>
      <c r="I8" s="5">
        <v>-38645363</v>
      </c>
      <c r="J8" s="3"/>
      <c r="K8" s="5">
        <v>68246</v>
      </c>
      <c r="L8" s="3"/>
      <c r="M8" s="5">
        <v>2011798481</v>
      </c>
      <c r="N8" s="3"/>
      <c r="O8" s="5">
        <v>2058563486</v>
      </c>
      <c r="P8" s="3"/>
      <c r="Q8" s="5">
        <v>-46765005</v>
      </c>
      <c r="S8" s="2"/>
      <c r="T8" s="2"/>
    </row>
    <row r="9" spans="1:20" x14ac:dyDescent="0.5">
      <c r="A9" s="3" t="s">
        <v>18</v>
      </c>
      <c r="B9" s="3"/>
      <c r="C9" s="5">
        <v>5047047</v>
      </c>
      <c r="D9" s="3"/>
      <c r="E9" s="5">
        <v>136317999933</v>
      </c>
      <c r="F9" s="3"/>
      <c r="G9" s="5">
        <v>146838353295</v>
      </c>
      <c r="H9" s="3"/>
      <c r="I9" s="5">
        <v>-10520353362</v>
      </c>
      <c r="J9" s="3"/>
      <c r="K9" s="5">
        <v>5047047</v>
      </c>
      <c r="L9" s="3"/>
      <c r="M9" s="5">
        <v>136317999933</v>
      </c>
      <c r="N9" s="3"/>
      <c r="O9" s="5">
        <v>156156556156</v>
      </c>
      <c r="P9" s="3"/>
      <c r="Q9" s="5">
        <v>-19838556223</v>
      </c>
      <c r="S9" s="2"/>
      <c r="T9" s="2"/>
    </row>
    <row r="10" spans="1:20" x14ac:dyDescent="0.5">
      <c r="A10" s="3" t="s">
        <v>17</v>
      </c>
      <c r="B10" s="3"/>
      <c r="C10" s="5">
        <v>10987744</v>
      </c>
      <c r="D10" s="3"/>
      <c r="E10" s="5">
        <v>2116439936122</v>
      </c>
      <c r="F10" s="3"/>
      <c r="G10" s="5">
        <v>2063344068722</v>
      </c>
      <c r="H10" s="3"/>
      <c r="I10" s="5">
        <v>53095867400</v>
      </c>
      <c r="J10" s="3"/>
      <c r="K10" s="5">
        <v>10987744</v>
      </c>
      <c r="L10" s="3"/>
      <c r="M10" s="5">
        <v>2116439936123</v>
      </c>
      <c r="N10" s="3"/>
      <c r="O10" s="5">
        <v>2224718292309</v>
      </c>
      <c r="P10" s="3"/>
      <c r="Q10" s="5">
        <v>-108278356186</v>
      </c>
      <c r="S10" s="2"/>
      <c r="T10" s="2"/>
    </row>
    <row r="11" spans="1:20" x14ac:dyDescent="0.5">
      <c r="A11" s="3" t="s">
        <v>15</v>
      </c>
      <c r="B11" s="3"/>
      <c r="C11" s="5">
        <v>24639687</v>
      </c>
      <c r="D11" s="3"/>
      <c r="E11" s="5">
        <v>245224769945</v>
      </c>
      <c r="F11" s="3"/>
      <c r="G11" s="5">
        <v>244397021832</v>
      </c>
      <c r="H11" s="3"/>
      <c r="I11" s="5">
        <v>827748113</v>
      </c>
      <c r="J11" s="3"/>
      <c r="K11" s="5">
        <v>24639687</v>
      </c>
      <c r="L11" s="3"/>
      <c r="M11" s="5">
        <v>245224769946</v>
      </c>
      <c r="N11" s="3"/>
      <c r="O11" s="5">
        <v>252743532281</v>
      </c>
      <c r="P11" s="3"/>
      <c r="Q11" s="5">
        <v>-7518762335</v>
      </c>
      <c r="S11" s="2"/>
      <c r="T11" s="2"/>
    </row>
    <row r="12" spans="1:20" x14ac:dyDescent="0.5">
      <c r="A12" s="3" t="s">
        <v>28</v>
      </c>
      <c r="B12" s="3"/>
      <c r="C12" s="5">
        <v>30806</v>
      </c>
      <c r="D12" s="3"/>
      <c r="E12" s="5">
        <v>24782882570</v>
      </c>
      <c r="F12" s="3"/>
      <c r="G12" s="5">
        <v>24624654528</v>
      </c>
      <c r="H12" s="3"/>
      <c r="I12" s="5">
        <v>158228042</v>
      </c>
      <c r="J12" s="3"/>
      <c r="K12" s="5">
        <v>30806</v>
      </c>
      <c r="L12" s="3"/>
      <c r="M12" s="5">
        <v>24782882570</v>
      </c>
      <c r="N12" s="3"/>
      <c r="O12" s="5">
        <v>24305980903</v>
      </c>
      <c r="P12" s="3"/>
      <c r="Q12" s="5">
        <v>476901667</v>
      </c>
      <c r="S12" s="2"/>
      <c r="T12" s="2"/>
    </row>
    <row r="13" spans="1:20" x14ac:dyDescent="0.5">
      <c r="A13" s="3" t="s">
        <v>41</v>
      </c>
      <c r="B13" s="3"/>
      <c r="C13" s="5">
        <v>0</v>
      </c>
      <c r="D13" s="3"/>
      <c r="E13" s="5">
        <v>0</v>
      </c>
      <c r="F13" s="3"/>
      <c r="G13" s="5">
        <v>0</v>
      </c>
      <c r="H13" s="3"/>
      <c r="I13" s="5">
        <v>0</v>
      </c>
      <c r="J13" s="3"/>
      <c r="K13" s="5">
        <v>500000</v>
      </c>
      <c r="L13" s="3"/>
      <c r="M13" s="5">
        <v>474465762750</v>
      </c>
      <c r="N13" s="3"/>
      <c r="O13" s="5">
        <v>474784321875</v>
      </c>
      <c r="P13" s="3"/>
      <c r="Q13" s="5">
        <v>-318559125</v>
      </c>
      <c r="S13" s="2"/>
      <c r="T13" s="2"/>
    </row>
    <row r="14" spans="1:20" x14ac:dyDescent="0.5">
      <c r="A14" s="3" t="s">
        <v>38</v>
      </c>
      <c r="B14" s="3"/>
      <c r="C14" s="5">
        <v>0</v>
      </c>
      <c r="D14" s="3"/>
      <c r="E14" s="5">
        <v>0</v>
      </c>
      <c r="F14" s="3"/>
      <c r="G14" s="5">
        <v>688363738</v>
      </c>
      <c r="H14" s="3"/>
      <c r="I14" s="5">
        <v>-688363738</v>
      </c>
      <c r="J14" s="3"/>
      <c r="K14" s="5">
        <v>0</v>
      </c>
      <c r="L14" s="3"/>
      <c r="M14" s="5">
        <v>0</v>
      </c>
      <c r="N14" s="3"/>
      <c r="O14" s="5">
        <v>0</v>
      </c>
      <c r="P14" s="3"/>
      <c r="Q14" s="5">
        <v>0</v>
      </c>
      <c r="S14" s="2"/>
      <c r="T14" s="2"/>
    </row>
    <row r="15" spans="1:20" x14ac:dyDescent="0.5">
      <c r="A15" s="3" t="s">
        <v>32</v>
      </c>
      <c r="B15" s="3"/>
      <c r="C15" s="5">
        <v>0</v>
      </c>
      <c r="D15" s="3"/>
      <c r="E15" s="5">
        <v>0</v>
      </c>
      <c r="F15" s="3"/>
      <c r="G15" s="5">
        <v>46386346</v>
      </c>
      <c r="H15" s="3"/>
      <c r="I15" s="5">
        <v>-46386346</v>
      </c>
      <c r="J15" s="3"/>
      <c r="K15" s="5">
        <v>0</v>
      </c>
      <c r="L15" s="3"/>
      <c r="M15" s="5">
        <v>0</v>
      </c>
      <c r="N15" s="3"/>
      <c r="O15" s="5">
        <v>0</v>
      </c>
      <c r="P15" s="3"/>
      <c r="Q15" s="5">
        <v>0</v>
      </c>
      <c r="S15" s="2"/>
      <c r="T15" s="2"/>
    </row>
    <row r="16" spans="1:20" x14ac:dyDescent="0.5">
      <c r="A16" s="3" t="s">
        <v>35</v>
      </c>
      <c r="B16" s="3"/>
      <c r="C16" s="5">
        <v>0</v>
      </c>
      <c r="D16" s="3"/>
      <c r="E16" s="5">
        <v>0</v>
      </c>
      <c r="F16" s="3"/>
      <c r="G16" s="5">
        <v>264170338</v>
      </c>
      <c r="H16" s="3"/>
      <c r="I16" s="5">
        <v>-264170338</v>
      </c>
      <c r="J16" s="3"/>
      <c r="K16" s="5">
        <v>0</v>
      </c>
      <c r="L16" s="3"/>
      <c r="M16" s="5">
        <v>0</v>
      </c>
      <c r="N16" s="3"/>
      <c r="O16" s="5">
        <v>0</v>
      </c>
      <c r="P16" s="3"/>
      <c r="Q16" s="5">
        <v>0</v>
      </c>
      <c r="S16" s="2"/>
      <c r="T16" s="2"/>
    </row>
    <row r="17" spans="1:19" ht="22.5" thickBot="1" x14ac:dyDescent="0.55000000000000004">
      <c r="A17" s="3"/>
      <c r="B17" s="3"/>
      <c r="C17" s="3"/>
      <c r="D17" s="3"/>
      <c r="E17" s="6">
        <f>SUM(E8:E16)</f>
        <v>2524777387051</v>
      </c>
      <c r="F17" s="3"/>
      <c r="G17" s="6">
        <f>SUM(G8:G16)</f>
        <v>2482253462643</v>
      </c>
      <c r="H17" s="3"/>
      <c r="I17" s="6">
        <f>SUM(I8:I16)</f>
        <v>42523924408</v>
      </c>
      <c r="J17" s="3"/>
      <c r="K17" s="3"/>
      <c r="L17" s="3"/>
      <c r="M17" s="6">
        <f>SUM(M8:M16)</f>
        <v>2999243149803</v>
      </c>
      <c r="N17" s="3"/>
      <c r="O17" s="6">
        <f>SUM(O8:O16)</f>
        <v>3134767247010</v>
      </c>
      <c r="P17" s="3"/>
      <c r="Q17" s="6">
        <f>SUM(Q8:Q16)</f>
        <v>-135524097207</v>
      </c>
      <c r="S17" s="2"/>
    </row>
    <row r="18" spans="1:19" ht="22.5" thickTop="1" x14ac:dyDescent="0.5">
      <c r="A18" s="3"/>
      <c r="B18" s="3"/>
      <c r="C18" s="3"/>
      <c r="D18" s="3"/>
      <c r="E18" s="3"/>
      <c r="F18" s="3"/>
      <c r="G18" s="3"/>
      <c r="H18" s="3"/>
      <c r="I18" s="5"/>
      <c r="J18" s="3"/>
      <c r="K18" s="3"/>
      <c r="L18" s="3"/>
      <c r="M18" s="3"/>
      <c r="N18" s="3"/>
      <c r="O18" s="3"/>
      <c r="P18" s="3"/>
      <c r="Q18" s="5"/>
    </row>
    <row r="19" spans="1:19" x14ac:dyDescent="0.25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9" x14ac:dyDescent="0.25">
      <c r="I20" s="2"/>
      <c r="Q20" s="2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2"/>
  <sheetViews>
    <sheetView rightToLeft="1" workbookViewId="0">
      <selection activeCell="J23" sqref="J23"/>
    </sheetView>
  </sheetViews>
  <sheetFormatPr defaultRowHeight="21.75" x14ac:dyDescent="0.25"/>
  <cols>
    <col min="1" max="1" width="35.5703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1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2.5" x14ac:dyDescent="0.5">
      <c r="A6" s="27" t="s">
        <v>3</v>
      </c>
      <c r="B6" s="3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3"/>
      <c r="K6" s="26" t="s">
        <v>70</v>
      </c>
      <c r="L6" s="26" t="s">
        <v>70</v>
      </c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</row>
    <row r="7" spans="1:17" ht="22.5" x14ac:dyDescent="0.5">
      <c r="A7" s="26" t="s">
        <v>3</v>
      </c>
      <c r="B7" s="3"/>
      <c r="C7" s="4" t="s">
        <v>7</v>
      </c>
      <c r="D7" s="3"/>
      <c r="E7" s="4" t="s">
        <v>77</v>
      </c>
      <c r="F7" s="3"/>
      <c r="G7" s="4" t="s">
        <v>78</v>
      </c>
      <c r="H7" s="3"/>
      <c r="I7" s="4" t="s">
        <v>80</v>
      </c>
      <c r="J7" s="3"/>
      <c r="K7" s="4" t="s">
        <v>7</v>
      </c>
      <c r="L7" s="3"/>
      <c r="M7" s="4" t="s">
        <v>77</v>
      </c>
      <c r="N7" s="3"/>
      <c r="O7" s="4" t="s">
        <v>78</v>
      </c>
      <c r="P7" s="3"/>
      <c r="Q7" s="4" t="s">
        <v>80</v>
      </c>
    </row>
    <row r="8" spans="1:17" x14ac:dyDescent="0.25">
      <c r="A8" s="1" t="s">
        <v>16</v>
      </c>
      <c r="C8" s="2">
        <v>5831854</v>
      </c>
      <c r="E8" s="2">
        <v>192543078033</v>
      </c>
      <c r="G8" s="2">
        <v>187954248749</v>
      </c>
      <c r="I8" s="2">
        <v>4588829284</v>
      </c>
      <c r="K8" s="2">
        <v>10255675</v>
      </c>
      <c r="M8" s="2">
        <v>361973458164</v>
      </c>
      <c r="O8" s="2">
        <v>348624263661</v>
      </c>
      <c r="Q8" s="2">
        <v>13349194503</v>
      </c>
    </row>
    <row r="9" spans="1:17" x14ac:dyDescent="0.25">
      <c r="A9" s="1" t="s">
        <v>18</v>
      </c>
      <c r="C9" s="2">
        <v>1070490</v>
      </c>
      <c r="E9" s="2">
        <v>30302856372</v>
      </c>
      <c r="G9" s="2">
        <v>34995381704</v>
      </c>
      <c r="I9" s="2">
        <v>-4692525332</v>
      </c>
      <c r="K9" s="2">
        <v>9316425</v>
      </c>
      <c r="M9" s="2">
        <v>350800024692</v>
      </c>
      <c r="O9" s="2">
        <v>340426963203</v>
      </c>
      <c r="Q9" s="2">
        <v>10373061489</v>
      </c>
    </row>
    <row r="10" spans="1:17" x14ac:dyDescent="0.25">
      <c r="A10" s="1" t="s">
        <v>17</v>
      </c>
      <c r="C10" s="2">
        <v>1404130</v>
      </c>
      <c r="E10" s="2">
        <v>254312989575</v>
      </c>
      <c r="G10" s="2">
        <v>286260466007</v>
      </c>
      <c r="I10" s="2">
        <v>-31947476432</v>
      </c>
      <c r="K10" s="2">
        <v>23670367</v>
      </c>
      <c r="M10" s="2">
        <v>4828713277121</v>
      </c>
      <c r="O10" s="2">
        <v>4659772874563</v>
      </c>
      <c r="Q10" s="2">
        <v>168940402558</v>
      </c>
    </row>
    <row r="11" spans="1:17" x14ac:dyDescent="0.25">
      <c r="A11" s="1" t="s">
        <v>15</v>
      </c>
      <c r="C11" s="2">
        <v>6528710</v>
      </c>
      <c r="E11" s="2">
        <v>61338200507</v>
      </c>
      <c r="G11" s="2">
        <v>67652094080</v>
      </c>
      <c r="I11" s="2">
        <v>-6313893573</v>
      </c>
      <c r="K11" s="2">
        <v>10036595</v>
      </c>
      <c r="M11" s="2">
        <v>101965736317</v>
      </c>
      <c r="O11" s="2">
        <v>107444452749</v>
      </c>
      <c r="Q11" s="2">
        <v>-5478716432</v>
      </c>
    </row>
    <row r="12" spans="1:17" x14ac:dyDescent="0.25">
      <c r="A12" s="1" t="s">
        <v>32</v>
      </c>
      <c r="C12" s="2">
        <v>4000</v>
      </c>
      <c r="E12" s="2">
        <v>3496047529</v>
      </c>
      <c r="G12" s="2">
        <v>3431090654</v>
      </c>
      <c r="I12" s="2">
        <v>64956875</v>
      </c>
      <c r="K12" s="2">
        <v>4000</v>
      </c>
      <c r="M12" s="2">
        <v>3496047529</v>
      </c>
      <c r="O12" s="2">
        <v>3431090654</v>
      </c>
      <c r="Q12" s="2">
        <v>64956875</v>
      </c>
    </row>
    <row r="13" spans="1:17" x14ac:dyDescent="0.25">
      <c r="A13" s="1" t="s">
        <v>38</v>
      </c>
      <c r="C13" s="2">
        <v>19052</v>
      </c>
      <c r="E13" s="2">
        <v>18450179816</v>
      </c>
      <c r="G13" s="2">
        <v>17675643273</v>
      </c>
      <c r="I13" s="2">
        <v>774536543</v>
      </c>
      <c r="K13" s="2">
        <v>19052</v>
      </c>
      <c r="M13" s="2">
        <v>18450179816</v>
      </c>
      <c r="O13" s="2">
        <v>17675643273</v>
      </c>
      <c r="Q13" s="2">
        <v>774536543</v>
      </c>
    </row>
    <row r="14" spans="1:17" x14ac:dyDescent="0.25">
      <c r="A14" s="1" t="s">
        <v>35</v>
      </c>
      <c r="C14" s="2">
        <v>14000</v>
      </c>
      <c r="E14" s="2">
        <v>12583789172</v>
      </c>
      <c r="G14" s="2">
        <v>12283102289</v>
      </c>
      <c r="I14" s="2">
        <v>300686883</v>
      </c>
      <c r="K14" s="2">
        <v>14000</v>
      </c>
      <c r="M14" s="2">
        <v>12583789172</v>
      </c>
      <c r="O14" s="2">
        <v>12283102289</v>
      </c>
      <c r="Q14" s="2">
        <v>300686883</v>
      </c>
    </row>
    <row r="15" spans="1:17" x14ac:dyDescent="0.25">
      <c r="A15" s="1" t="s">
        <v>81</v>
      </c>
      <c r="C15" s="2">
        <v>0</v>
      </c>
      <c r="E15" s="2">
        <v>0</v>
      </c>
      <c r="G15" s="2">
        <v>0</v>
      </c>
      <c r="I15" s="2">
        <v>0</v>
      </c>
      <c r="K15" s="2">
        <v>3500</v>
      </c>
      <c r="M15" s="2">
        <v>3500000000</v>
      </c>
      <c r="O15" s="2">
        <v>3467744561</v>
      </c>
      <c r="Q15" s="2">
        <v>32255439</v>
      </c>
    </row>
    <row r="16" spans="1:17" x14ac:dyDescent="0.25">
      <c r="A16" s="1" t="s">
        <v>82</v>
      </c>
      <c r="C16" s="2">
        <v>0</v>
      </c>
      <c r="E16" s="2">
        <v>0</v>
      </c>
      <c r="G16" s="2">
        <v>0</v>
      </c>
      <c r="I16" s="2">
        <v>0</v>
      </c>
      <c r="K16" s="2">
        <v>40000</v>
      </c>
      <c r="M16" s="2">
        <v>40000000000</v>
      </c>
      <c r="O16" s="2">
        <v>39238771251</v>
      </c>
      <c r="Q16" s="2">
        <v>761228749</v>
      </c>
    </row>
    <row r="17" spans="1:17" x14ac:dyDescent="0.25">
      <c r="A17" s="1" t="s">
        <v>83</v>
      </c>
      <c r="C17" s="2">
        <v>0</v>
      </c>
      <c r="E17" s="2">
        <v>0</v>
      </c>
      <c r="G17" s="2">
        <v>0</v>
      </c>
      <c r="I17" s="2">
        <v>0</v>
      </c>
      <c r="K17" s="2">
        <v>38857</v>
      </c>
      <c r="M17" s="2">
        <v>38857000000</v>
      </c>
      <c r="O17" s="2">
        <v>37367421731</v>
      </c>
      <c r="Q17" s="2">
        <v>1489578269</v>
      </c>
    </row>
    <row r="18" spans="1:17" ht="22.5" thickBot="1" x14ac:dyDescent="0.55000000000000004">
      <c r="A18" s="3"/>
      <c r="B18" s="3"/>
      <c r="C18" s="3"/>
      <c r="D18" s="3"/>
      <c r="E18" s="6">
        <f>SUM(E8:E17)</f>
        <v>573027141004</v>
      </c>
      <c r="F18" s="3"/>
      <c r="G18" s="6">
        <f>SUM(G8:G17)</f>
        <v>610252026756</v>
      </c>
      <c r="H18" s="3"/>
      <c r="I18" s="6">
        <f>SUM(I8:I17)</f>
        <v>-37224885752</v>
      </c>
      <c r="J18" s="3"/>
      <c r="K18" s="3"/>
      <c r="L18" s="3"/>
      <c r="M18" s="6">
        <f>SUM(M8:M17)</f>
        <v>5760339512811</v>
      </c>
      <c r="N18" s="3"/>
      <c r="O18" s="6">
        <f>SUM(O8:O17)</f>
        <v>5569732327935</v>
      </c>
      <c r="P18" s="3"/>
      <c r="Q18" s="6">
        <f>SUM(Q8:Q17)</f>
        <v>190607184876</v>
      </c>
    </row>
    <row r="19" spans="1:17" ht="22.5" thickTop="1" x14ac:dyDescent="0.25">
      <c r="I19" s="2"/>
      <c r="Q19" s="2"/>
    </row>
    <row r="20" spans="1:17" x14ac:dyDescent="0.25">
      <c r="I20" s="2"/>
      <c r="Q20" s="2"/>
    </row>
    <row r="22" spans="1:17" x14ac:dyDescent="0.25">
      <c r="I22" s="2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4"/>
  <sheetViews>
    <sheetView rightToLeft="1" workbookViewId="0">
      <selection activeCell="J23" sqref="J23"/>
    </sheetView>
  </sheetViews>
  <sheetFormatPr defaultRowHeight="21.75" x14ac:dyDescent="0.25"/>
  <cols>
    <col min="1" max="1" width="35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3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3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3" ht="22.5" x14ac:dyDescent="0.5">
      <c r="A6" s="27" t="s">
        <v>3</v>
      </c>
      <c r="B6" s="3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26" t="s">
        <v>69</v>
      </c>
      <c r="K6" s="26" t="s">
        <v>69</v>
      </c>
      <c r="L6" s="3"/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  <c r="R6" s="26" t="s">
        <v>70</v>
      </c>
      <c r="S6" s="26" t="s">
        <v>70</v>
      </c>
      <c r="T6" s="26" t="s">
        <v>70</v>
      </c>
      <c r="U6" s="26" t="s">
        <v>70</v>
      </c>
    </row>
    <row r="7" spans="1:23" ht="22.5" x14ac:dyDescent="0.5">
      <c r="A7" s="26" t="s">
        <v>3</v>
      </c>
      <c r="B7" s="3"/>
      <c r="C7" s="4" t="s">
        <v>84</v>
      </c>
      <c r="D7" s="3"/>
      <c r="E7" s="4" t="s">
        <v>85</v>
      </c>
      <c r="F7" s="3"/>
      <c r="G7" s="4" t="s">
        <v>86</v>
      </c>
      <c r="H7" s="3"/>
      <c r="I7" s="4" t="s">
        <v>50</v>
      </c>
      <c r="J7" s="3"/>
      <c r="K7" s="4" t="s">
        <v>87</v>
      </c>
      <c r="L7" s="3"/>
      <c r="M7" s="4" t="s">
        <v>84</v>
      </c>
      <c r="N7" s="3"/>
      <c r="O7" s="4" t="s">
        <v>85</v>
      </c>
      <c r="P7" s="3"/>
      <c r="Q7" s="4" t="s">
        <v>86</v>
      </c>
      <c r="R7" s="3"/>
      <c r="S7" s="4" t="s">
        <v>50</v>
      </c>
      <c r="T7" s="3"/>
      <c r="U7" s="4" t="s">
        <v>87</v>
      </c>
    </row>
    <row r="8" spans="1:23" x14ac:dyDescent="0.25">
      <c r="A8" s="1" t="s">
        <v>16</v>
      </c>
      <c r="C8" s="2">
        <v>0</v>
      </c>
      <c r="E8" s="2">
        <v>-38645363</v>
      </c>
      <c r="G8" s="2">
        <v>4588829284</v>
      </c>
      <c r="I8" s="2">
        <v>4550183921</v>
      </c>
      <c r="K8" s="14">
        <f>I8/$I$12</f>
        <v>0.91011856108306899</v>
      </c>
      <c r="M8" s="2">
        <v>0</v>
      </c>
      <c r="O8" s="2">
        <v>-46765005</v>
      </c>
      <c r="Q8" s="2">
        <v>13349194503</v>
      </c>
      <c r="S8" s="2">
        <v>13302429498</v>
      </c>
      <c r="U8" s="23">
        <f>S8/$S$12</f>
        <v>0.25829206695156631</v>
      </c>
    </row>
    <row r="9" spans="1:23" x14ac:dyDescent="0.25">
      <c r="A9" s="1" t="s">
        <v>18</v>
      </c>
      <c r="C9" s="2">
        <v>0</v>
      </c>
      <c r="E9" s="2">
        <v>-10520353362</v>
      </c>
      <c r="G9" s="2">
        <v>-4692525332</v>
      </c>
      <c r="I9" s="2">
        <v>-15212878694</v>
      </c>
      <c r="K9" s="14">
        <f t="shared" ref="K9:K11" si="0">I9/$I$12</f>
        <v>-3.0428491479244886</v>
      </c>
      <c r="M9" s="2">
        <v>0</v>
      </c>
      <c r="O9" s="2">
        <v>-19838556223</v>
      </c>
      <c r="Q9" s="2">
        <v>10373061489</v>
      </c>
      <c r="S9" s="2">
        <v>-9465494734</v>
      </c>
      <c r="U9" s="23">
        <f t="shared" ref="U9:U11" si="1">S9/$S$12</f>
        <v>-0.18379065267225117</v>
      </c>
      <c r="W9" s="23"/>
    </row>
    <row r="10" spans="1:23" x14ac:dyDescent="0.25">
      <c r="A10" s="1" t="s">
        <v>17</v>
      </c>
      <c r="C10" s="2">
        <v>0</v>
      </c>
      <c r="E10" s="2">
        <v>53095867400</v>
      </c>
      <c r="G10" s="2">
        <v>-31947476432</v>
      </c>
      <c r="I10" s="2">
        <v>21148390968</v>
      </c>
      <c r="K10" s="14">
        <f t="shared" si="0"/>
        <v>4.2300582770263659</v>
      </c>
      <c r="M10" s="2">
        <v>0</v>
      </c>
      <c r="O10" s="2">
        <v>-108278356186</v>
      </c>
      <c r="Q10" s="2">
        <v>168940402558</v>
      </c>
      <c r="S10" s="2">
        <v>60662046372</v>
      </c>
      <c r="U10" s="23">
        <f t="shared" si="1"/>
        <v>1.1778694519893065</v>
      </c>
      <c r="W10" s="23"/>
    </row>
    <row r="11" spans="1:23" x14ac:dyDescent="0.25">
      <c r="A11" s="1" t="s">
        <v>15</v>
      </c>
      <c r="C11" s="2">
        <v>0</v>
      </c>
      <c r="E11" s="2">
        <v>827748113</v>
      </c>
      <c r="G11" s="2">
        <v>-6313893573</v>
      </c>
      <c r="I11" s="2">
        <v>-5486145460</v>
      </c>
      <c r="K11" s="14">
        <f t="shared" si="0"/>
        <v>-1.0973276901849462</v>
      </c>
      <c r="M11" s="2">
        <v>0</v>
      </c>
      <c r="O11" s="2">
        <v>-7518762335</v>
      </c>
      <c r="Q11" s="2">
        <v>-5478716432</v>
      </c>
      <c r="S11" s="2">
        <v>-12997478767</v>
      </c>
      <c r="U11" s="23">
        <f t="shared" si="1"/>
        <v>-0.25237086626862165</v>
      </c>
      <c r="W11" s="23"/>
    </row>
    <row r="12" spans="1:23" ht="22.5" thickBot="1" x14ac:dyDescent="0.55000000000000004">
      <c r="A12" s="3"/>
      <c r="B12" s="3"/>
      <c r="C12" s="6">
        <f>SUM(C8:C11)</f>
        <v>0</v>
      </c>
      <c r="D12" s="3"/>
      <c r="E12" s="6">
        <f>SUM(E8:E11)</f>
        <v>43364616788</v>
      </c>
      <c r="F12" s="3"/>
      <c r="G12" s="6">
        <f>SUM(G8:G11)</f>
        <v>-38365066053</v>
      </c>
      <c r="H12" s="3"/>
      <c r="I12" s="6">
        <f>SUM(I8:I11)</f>
        <v>4999550735</v>
      </c>
      <c r="J12" s="3"/>
      <c r="K12" s="9">
        <f>SUM(K8:K11)</f>
        <v>1.0000000000000002</v>
      </c>
      <c r="L12" s="3"/>
      <c r="M12" s="6">
        <f>SUM(M8:M11)</f>
        <v>0</v>
      </c>
      <c r="N12" s="3"/>
      <c r="O12" s="6">
        <f>SUM(O8:O11)</f>
        <v>-135682439749</v>
      </c>
      <c r="P12" s="3"/>
      <c r="Q12" s="6">
        <f>SUM(Q8:Q11)</f>
        <v>187183942118</v>
      </c>
      <c r="R12" s="3"/>
      <c r="S12" s="6">
        <f>SUM(S8:S11)</f>
        <v>51501502369</v>
      </c>
      <c r="T12" s="3"/>
      <c r="U12" s="9">
        <f>SUM(U8:U11)</f>
        <v>1</v>
      </c>
      <c r="W12" s="14"/>
    </row>
    <row r="13" spans="1:23" ht="22.5" thickTop="1" x14ac:dyDescent="0.25">
      <c r="E13" s="2"/>
      <c r="G13" s="2"/>
      <c r="O13" s="2"/>
      <c r="Q13" s="2"/>
    </row>
    <row r="14" spans="1:23" x14ac:dyDescent="0.25">
      <c r="O14" s="2"/>
    </row>
  </sheetData>
  <mergeCells count="6">
    <mergeCell ref="A4:U4"/>
    <mergeCell ref="A3:U3"/>
    <mergeCell ref="A2:U2"/>
    <mergeCell ref="M6:U6"/>
    <mergeCell ref="C6:K6"/>
    <mergeCell ref="A6:A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J23" sqref="J23"/>
    </sheetView>
  </sheetViews>
  <sheetFormatPr defaultRowHeight="21.75" x14ac:dyDescent="0.25"/>
  <cols>
    <col min="1" max="1" width="35.57031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2.5" x14ac:dyDescent="0.25">
      <c r="A3" s="27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2.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2.5" x14ac:dyDescent="0.5">
      <c r="A6" s="27" t="s">
        <v>71</v>
      </c>
      <c r="B6" s="3"/>
      <c r="C6" s="26" t="s">
        <v>69</v>
      </c>
      <c r="D6" s="26" t="s">
        <v>69</v>
      </c>
      <c r="E6" s="26" t="s">
        <v>69</v>
      </c>
      <c r="F6" s="26" t="s">
        <v>69</v>
      </c>
      <c r="G6" s="26" t="s">
        <v>69</v>
      </c>
      <c r="H6" s="26" t="s">
        <v>69</v>
      </c>
      <c r="I6" s="26" t="s">
        <v>69</v>
      </c>
      <c r="J6" s="3"/>
      <c r="K6" s="26" t="s">
        <v>70</v>
      </c>
      <c r="L6" s="26" t="s">
        <v>70</v>
      </c>
      <c r="M6" s="26" t="s">
        <v>70</v>
      </c>
      <c r="N6" s="26" t="s">
        <v>70</v>
      </c>
      <c r="O6" s="26" t="s">
        <v>70</v>
      </c>
      <c r="P6" s="26" t="s">
        <v>70</v>
      </c>
      <c r="Q6" s="26" t="s">
        <v>70</v>
      </c>
    </row>
    <row r="7" spans="1:17" ht="22.5" x14ac:dyDescent="0.5">
      <c r="A7" s="26" t="s">
        <v>71</v>
      </c>
      <c r="B7" s="3"/>
      <c r="C7" s="4" t="s">
        <v>88</v>
      </c>
      <c r="D7" s="3"/>
      <c r="E7" s="4" t="s">
        <v>85</v>
      </c>
      <c r="F7" s="3"/>
      <c r="G7" s="4" t="s">
        <v>86</v>
      </c>
      <c r="H7" s="3"/>
      <c r="I7" s="4" t="s">
        <v>89</v>
      </c>
      <c r="J7" s="3"/>
      <c r="K7" s="4" t="s">
        <v>88</v>
      </c>
      <c r="L7" s="3"/>
      <c r="M7" s="4" t="s">
        <v>85</v>
      </c>
      <c r="N7" s="3"/>
      <c r="O7" s="4" t="s">
        <v>86</v>
      </c>
      <c r="P7" s="3"/>
      <c r="Q7" s="4" t="s">
        <v>89</v>
      </c>
    </row>
    <row r="8" spans="1:17" x14ac:dyDescent="0.5">
      <c r="A8" s="3" t="s">
        <v>32</v>
      </c>
      <c r="B8" s="3"/>
      <c r="C8" s="5">
        <v>0</v>
      </c>
      <c r="D8" s="3"/>
      <c r="E8" s="5">
        <v>-46386346</v>
      </c>
      <c r="F8" s="3"/>
      <c r="G8" s="5">
        <v>64956875</v>
      </c>
      <c r="H8" s="3"/>
      <c r="I8" s="5">
        <v>18570529</v>
      </c>
      <c r="J8" s="3"/>
      <c r="K8" s="5">
        <v>0</v>
      </c>
      <c r="L8" s="3"/>
      <c r="M8" s="5">
        <v>0</v>
      </c>
      <c r="N8" s="3"/>
      <c r="O8" s="5">
        <v>64956875</v>
      </c>
      <c r="P8" s="3"/>
      <c r="Q8" s="5">
        <v>64956875</v>
      </c>
    </row>
    <row r="9" spans="1:17" x14ac:dyDescent="0.5">
      <c r="A9" s="3" t="s">
        <v>38</v>
      </c>
      <c r="B9" s="3"/>
      <c r="C9" s="5">
        <v>0</v>
      </c>
      <c r="D9" s="3"/>
      <c r="E9" s="5">
        <v>-688363738</v>
      </c>
      <c r="F9" s="3"/>
      <c r="G9" s="5">
        <v>774536543</v>
      </c>
      <c r="H9" s="3"/>
      <c r="I9" s="5">
        <v>86172805</v>
      </c>
      <c r="J9" s="3"/>
      <c r="K9" s="5">
        <v>0</v>
      </c>
      <c r="L9" s="3"/>
      <c r="M9" s="5">
        <v>0</v>
      </c>
      <c r="N9" s="3"/>
      <c r="O9" s="5">
        <v>774536543</v>
      </c>
      <c r="P9" s="3"/>
      <c r="Q9" s="5">
        <v>774536543</v>
      </c>
    </row>
    <row r="10" spans="1:17" x14ac:dyDescent="0.5">
      <c r="A10" s="3" t="s">
        <v>35</v>
      </c>
      <c r="B10" s="3"/>
      <c r="C10" s="5">
        <v>0</v>
      </c>
      <c r="D10" s="3"/>
      <c r="E10" s="5">
        <v>-264170338</v>
      </c>
      <c r="F10" s="3"/>
      <c r="G10" s="5">
        <v>300686883</v>
      </c>
      <c r="H10" s="3"/>
      <c r="I10" s="5">
        <v>36516545</v>
      </c>
      <c r="J10" s="3"/>
      <c r="K10" s="5">
        <v>0</v>
      </c>
      <c r="L10" s="3"/>
      <c r="M10" s="5">
        <v>0</v>
      </c>
      <c r="N10" s="3"/>
      <c r="O10" s="5">
        <v>300686883</v>
      </c>
      <c r="P10" s="3"/>
      <c r="Q10" s="5">
        <v>300686883</v>
      </c>
    </row>
    <row r="11" spans="1:17" x14ac:dyDescent="0.5">
      <c r="A11" s="3" t="s">
        <v>81</v>
      </c>
      <c r="B11" s="3"/>
      <c r="C11" s="5">
        <v>0</v>
      </c>
      <c r="D11" s="3"/>
      <c r="E11" s="5">
        <v>0</v>
      </c>
      <c r="F11" s="3"/>
      <c r="G11" s="5">
        <v>0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32255439</v>
      </c>
      <c r="P11" s="3"/>
      <c r="Q11" s="5">
        <v>32255439</v>
      </c>
    </row>
    <row r="12" spans="1:17" x14ac:dyDescent="0.5">
      <c r="A12" s="3" t="s">
        <v>82</v>
      </c>
      <c r="B12" s="3"/>
      <c r="C12" s="5">
        <v>0</v>
      </c>
      <c r="D12" s="3"/>
      <c r="E12" s="5">
        <v>0</v>
      </c>
      <c r="F12" s="3"/>
      <c r="G12" s="5">
        <v>0</v>
      </c>
      <c r="H12" s="3"/>
      <c r="I12" s="5">
        <v>0</v>
      </c>
      <c r="J12" s="3"/>
      <c r="K12" s="5">
        <v>0</v>
      </c>
      <c r="L12" s="3"/>
      <c r="M12" s="5">
        <v>0</v>
      </c>
      <c r="N12" s="3"/>
      <c r="O12" s="5">
        <v>761228749</v>
      </c>
      <c r="P12" s="3"/>
      <c r="Q12" s="5">
        <v>761228749</v>
      </c>
    </row>
    <row r="13" spans="1:17" x14ac:dyDescent="0.5">
      <c r="A13" s="3" t="s">
        <v>83</v>
      </c>
      <c r="B13" s="3"/>
      <c r="C13" s="5">
        <v>0</v>
      </c>
      <c r="D13" s="3"/>
      <c r="E13" s="5">
        <v>0</v>
      </c>
      <c r="F13" s="3"/>
      <c r="G13" s="5">
        <v>0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1489578269</v>
      </c>
      <c r="P13" s="3"/>
      <c r="Q13" s="5">
        <v>1489578269</v>
      </c>
    </row>
    <row r="14" spans="1:17" x14ac:dyDescent="0.5">
      <c r="A14" s="3" t="s">
        <v>41</v>
      </c>
      <c r="B14" s="3"/>
      <c r="C14" s="5">
        <v>6528394167</v>
      </c>
      <c r="D14" s="3"/>
      <c r="E14" s="5">
        <v>0</v>
      </c>
      <c r="F14" s="3"/>
      <c r="G14" s="5">
        <v>0</v>
      </c>
      <c r="H14" s="3"/>
      <c r="I14" s="5">
        <v>6528394167</v>
      </c>
      <c r="J14" s="3"/>
      <c r="K14" s="5">
        <v>15582501584</v>
      </c>
      <c r="L14" s="3"/>
      <c r="M14" s="5">
        <v>-318559125</v>
      </c>
      <c r="N14" s="3"/>
      <c r="O14" s="5">
        <v>0</v>
      </c>
      <c r="P14" s="3"/>
      <c r="Q14" s="5">
        <v>15263942459</v>
      </c>
    </row>
    <row r="15" spans="1:17" x14ac:dyDescent="0.5">
      <c r="A15" s="3" t="s">
        <v>28</v>
      </c>
      <c r="B15" s="3"/>
      <c r="C15" s="5">
        <v>0</v>
      </c>
      <c r="D15" s="3"/>
      <c r="E15" s="5">
        <v>158228042</v>
      </c>
      <c r="F15" s="3"/>
      <c r="G15" s="5">
        <v>0</v>
      </c>
      <c r="H15" s="3"/>
      <c r="I15" s="5">
        <v>158228042</v>
      </c>
      <c r="J15" s="3"/>
      <c r="K15" s="5">
        <v>0</v>
      </c>
      <c r="L15" s="3"/>
      <c r="M15" s="5">
        <v>476901667</v>
      </c>
      <c r="N15" s="3"/>
      <c r="O15" s="5">
        <v>0</v>
      </c>
      <c r="P15" s="3"/>
      <c r="Q15" s="5">
        <v>476901667</v>
      </c>
    </row>
    <row r="16" spans="1:17" ht="22.5" thickBot="1" x14ac:dyDescent="0.55000000000000004">
      <c r="A16" s="3"/>
      <c r="B16" s="3"/>
      <c r="C16" s="6">
        <f>SUM(C8:C15)</f>
        <v>6528394167</v>
      </c>
      <c r="D16" s="3"/>
      <c r="E16" s="6">
        <f>SUM(E8:E15)</f>
        <v>-840692380</v>
      </c>
      <c r="F16" s="3"/>
      <c r="G16" s="6">
        <f>SUM(G8:G15)</f>
        <v>1140180301</v>
      </c>
      <c r="H16" s="3"/>
      <c r="I16" s="6">
        <f>SUM(I8:I15)</f>
        <v>6827882088</v>
      </c>
      <c r="J16" s="3"/>
      <c r="K16" s="6">
        <f>SUM(K8:K15)</f>
        <v>15582501584</v>
      </c>
      <c r="L16" s="3"/>
      <c r="M16" s="6">
        <f>SUM(M8:M15)</f>
        <v>158342542</v>
      </c>
      <c r="N16" s="3"/>
      <c r="O16" s="6">
        <f>SUM(O8:O15)</f>
        <v>3423242758</v>
      </c>
      <c r="P16" s="3"/>
      <c r="Q16" s="6">
        <f>SUM(Q8:Q15)</f>
        <v>19164086884</v>
      </c>
    </row>
    <row r="17" spans="1:17" ht="22.5" thickTop="1" x14ac:dyDescent="0.5">
      <c r="A17" s="3"/>
      <c r="B17" s="3"/>
      <c r="C17" s="5"/>
      <c r="D17" s="3"/>
      <c r="E17" s="5"/>
      <c r="F17" s="3"/>
      <c r="G17" s="3"/>
      <c r="H17" s="3"/>
      <c r="I17" s="3"/>
      <c r="J17" s="3"/>
      <c r="K17" s="5"/>
      <c r="L17" s="3"/>
      <c r="M17" s="5"/>
      <c r="N17" s="3"/>
      <c r="O17" s="3"/>
      <c r="P17" s="3"/>
      <c r="Q17" s="3"/>
    </row>
    <row r="18" spans="1:17" x14ac:dyDescent="0.25">
      <c r="M18" s="2"/>
    </row>
  </sheetData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2020-11-24T07:31:50Z</dcterms:created>
  <dcterms:modified xsi:type="dcterms:W3CDTF">2020-11-29T15:07:32Z</dcterms:modified>
</cp:coreProperties>
</file>