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آذر 99\تارنما\"/>
    </mc:Choice>
  </mc:AlternateContent>
  <xr:revisionPtr revIDLastSave="0" documentId="13_ncr:1_{D93C866B-6F2D-4D88-8668-E6CC0DCB8FA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91029"/>
</workbook>
</file>

<file path=xl/calcChain.xml><?xml version="1.0" encoding="utf-8"?>
<calcChain xmlns="http://schemas.openxmlformats.org/spreadsheetml/2006/main">
  <c r="C10" i="15" l="1"/>
  <c r="G11" i="15" l="1"/>
  <c r="C11" i="15"/>
  <c r="E7" i="15" s="1"/>
  <c r="E10" i="14"/>
  <c r="C10" i="14"/>
  <c r="K9" i="13"/>
  <c r="K8" i="13"/>
  <c r="G9" i="13"/>
  <c r="G8" i="13"/>
  <c r="I9" i="13"/>
  <c r="E9" i="13"/>
  <c r="Q16" i="12"/>
  <c r="O16" i="12"/>
  <c r="M16" i="12"/>
  <c r="K16" i="12"/>
  <c r="I16" i="12"/>
  <c r="G16" i="12"/>
  <c r="E16" i="12"/>
  <c r="C16" i="12"/>
  <c r="U12" i="11"/>
  <c r="U9" i="11"/>
  <c r="U10" i="11"/>
  <c r="U11" i="11"/>
  <c r="U8" i="11"/>
  <c r="K12" i="11"/>
  <c r="K9" i="11"/>
  <c r="K10" i="11"/>
  <c r="K11" i="11"/>
  <c r="K8" i="11"/>
  <c r="E12" i="11"/>
  <c r="G12" i="11"/>
  <c r="I12" i="11"/>
  <c r="M12" i="11"/>
  <c r="O12" i="11"/>
  <c r="Q12" i="11"/>
  <c r="S12" i="11"/>
  <c r="E20" i="10"/>
  <c r="G20" i="10"/>
  <c r="I20" i="10"/>
  <c r="M20" i="10"/>
  <c r="O20" i="10"/>
  <c r="Q20" i="10"/>
  <c r="M14" i="9"/>
  <c r="E14" i="9"/>
  <c r="G14" i="9"/>
  <c r="I14" i="9"/>
  <c r="Q14" i="9"/>
  <c r="O14" i="9"/>
  <c r="S10" i="7"/>
  <c r="Q10" i="7"/>
  <c r="O10" i="7"/>
  <c r="M10" i="7"/>
  <c r="K10" i="7"/>
  <c r="I10" i="7"/>
  <c r="S12" i="6"/>
  <c r="Q12" i="6"/>
  <c r="O12" i="6"/>
  <c r="M12" i="6"/>
  <c r="K12" i="6"/>
  <c r="AK11" i="3"/>
  <c r="AI11" i="3"/>
  <c r="AG11" i="3"/>
  <c r="AE11" i="3"/>
  <c r="AA11" i="3"/>
  <c r="W11" i="3"/>
  <c r="S11" i="3"/>
  <c r="Q11" i="3"/>
  <c r="Y13" i="1"/>
  <c r="E13" i="1"/>
  <c r="G13" i="1"/>
  <c r="K13" i="1"/>
  <c r="O13" i="1"/>
  <c r="U13" i="1"/>
  <c r="W13" i="1"/>
  <c r="E9" i="15" l="1"/>
  <c r="E8" i="15"/>
  <c r="E10" i="15"/>
  <c r="E11" i="15" l="1"/>
</calcChain>
</file>

<file path=xl/sharedStrings.xml><?xml version="1.0" encoding="utf-8"?>
<sst xmlns="http://schemas.openxmlformats.org/spreadsheetml/2006/main" count="413" uniqueCount="98">
  <si>
    <t>صندوق سرمایه‌گذاری اختصاصی بازارگردانی مفید</t>
  </si>
  <si>
    <t>صورت وضعیت پورتفوی</t>
  </si>
  <si>
    <t>برای ماه منتهی به 1399/09/30</t>
  </si>
  <si>
    <t>نام شرکت</t>
  </si>
  <si>
    <t>1399/08/30</t>
  </si>
  <si>
    <t>تغییرات طی دوره</t>
  </si>
  <si>
    <t>1399/09/30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</si>
  <si>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</si>
  <si>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</si>
  <si>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</si>
  <si>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</si>
  <si>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</si>
  <si>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</si>
  <si>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</si>
  <si>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</si>
  <si>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</si>
  <si>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صندوق س. پشتوانه طلای مفید</t>
  </si>
  <si>
    <t>صندوق س.توسعه اندوخته آینده-س</t>
  </si>
  <si>
    <t>غلتک سازان سپاهان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</si>
  <si>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</si>
  <si>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</si>
  <si>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</si>
  <si>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</si>
  <si>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</si>
  <si>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</si>
  <si>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</si>
  <si>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</si>
  <si>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</si>
  <si>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اسنادخزانه-م12بودجه98-001111</t>
  </si>
  <si>
    <t>بله</t>
  </si>
  <si>
    <t>1398/09/13</t>
  </si>
  <si>
    <t>1400/11/11</t>
  </si>
  <si>
    <t>مرابحه عام دولت4-ش.خ 0107</t>
  </si>
  <si>
    <t>1399/05/21</t>
  </si>
  <si>
    <t>1401/07/21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</si>
  <si>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</si>
  <si>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</si>
  <si>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</si>
  <si>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</si>
  <si>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</si>
  <si>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</si>
  <si>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</si>
  <si>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</si>
  <si>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</si>
  <si>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</si>
  <si>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</si>
  <si>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</si>
  <si>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</si>
  <si>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ملت باجه کارگزاری مفید</t>
  </si>
  <si>
    <t>8568491984</t>
  </si>
  <si>
    <t>قرض الحسنه</t>
  </si>
  <si>
    <t>1397/11/10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</si>
  <si>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</si>
  <si>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</si>
  <si>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</si>
  <si>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</si>
  <si>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</si>
  <si>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</si>
  <si>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</si>
  <si>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</si>
  <si>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</si>
  <si>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</si>
  <si>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</si>
  <si>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</si>
  <si>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</si>
  <si>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</si>
  <si>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</si>
  <si>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</si>
  <si>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</si>
  <si>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</si>
  <si>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</si>
  <si>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</si>
  <si>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اسنادخزانه-م1بودجه98-990423</t>
  </si>
  <si>
    <t>اسنادخزانه-م18بودجه97-000525</t>
  </si>
  <si>
    <t>اسنادخزانه-م3بودجه97-990721</t>
  </si>
  <si>
    <t>اسنادخزانه-م3بودجه98-990521</t>
  </si>
  <si>
    <t>اسنادخزانه-م4بودجه97-991022</t>
  </si>
  <si>
    <t>اسنادخزانه-م20بودجه97-000324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</si>
  <si>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</si>
  <si>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</si>
  <si>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</si>
  <si>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</si>
  <si>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</si>
  <si>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</si>
  <si>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</si>
  <si>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</si>
  <si>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</si>
  <si>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</si>
  <si>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</si>
  <si>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</si>
  <si>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</si>
  <si>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</si>
  <si>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</si>
  <si>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1399/09/01</t>
  </si>
  <si>
    <t>از ابتدای سال مالی</t>
  </si>
  <si>
    <t>تا پایان ماه</t>
  </si>
  <si>
    <t xml:space="preserve">سایر درآمدها 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</si>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</sst>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9" fontId="2" fillId="0" borderId="0" xfId="2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9" fontId="2" fillId="0" borderId="2" xfId="2" applyNumberFormat="1" applyFont="1" applyBorder="1" applyAlignment="1">
      <alignment horizontal="center"/>
    </xf>
    <xf numFmtId="9" fontId="2" fillId="0" borderId="2" xfId="1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37" fontId="2" fillId="0" borderId="0" xfId="0" applyNumberFormat="1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9" fontId="2" fillId="0" borderId="0" xfId="2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428625</xdr:colOff>
      <xdr:row>39</xdr:row>
      <xdr:rowOff>29616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223D1F-A636-4DB9-877B-F14F9BB3E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583625" y="0"/>
          <a:ext cx="7064375" cy="7459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5D60E-31D6-4C2B-AFDB-96DFB4377C91}">
  <dimension ref="A1"/>
  <sheetViews>
    <sheetView rightToLeft="1" tabSelected="1" view="pageBreakPreview" zoomScaleNormal="100" zoomScaleSheetLayoutView="100" workbookViewId="0">
      <selection activeCell="E43" sqref="E43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7"/>
  <sheetViews>
    <sheetView rightToLeft="1" workbookViewId="0">
      <selection activeCell="K16" sqref="K16:O16"/>
    </sheetView>
  </sheetViews>
  <sheetFormatPr defaultRowHeight="21.75" x14ac:dyDescent="0.5"/>
  <cols>
    <col min="1" max="1" width="35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2.5" x14ac:dyDescent="0.5">
      <c r="A3" s="20" t="s">
        <v>58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2.5" x14ac:dyDescent="0.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2.5" x14ac:dyDescent="0.5">
      <c r="A6" s="21" t="s">
        <v>62</v>
      </c>
      <c r="C6" s="22" t="s">
        <v>60</v>
      </c>
      <c r="D6" s="22" t="s">
        <v>60</v>
      </c>
      <c r="E6" s="22" t="s">
        <v>60</v>
      </c>
      <c r="F6" s="22" t="s">
        <v>60</v>
      </c>
      <c r="G6" s="22" t="s">
        <v>60</v>
      </c>
      <c r="H6" s="22" t="s">
        <v>60</v>
      </c>
      <c r="I6" s="22" t="s">
        <v>60</v>
      </c>
      <c r="K6" s="22" t="s">
        <v>61</v>
      </c>
      <c r="L6" s="22" t="s">
        <v>61</v>
      </c>
      <c r="M6" s="22" t="s">
        <v>61</v>
      </c>
      <c r="N6" s="22" t="s">
        <v>61</v>
      </c>
      <c r="O6" s="22" t="s">
        <v>61</v>
      </c>
      <c r="P6" s="22" t="s">
        <v>61</v>
      </c>
      <c r="Q6" s="22" t="s">
        <v>61</v>
      </c>
    </row>
    <row r="7" spans="1:17" ht="22.5" x14ac:dyDescent="0.5">
      <c r="A7" s="22" t="s">
        <v>62</v>
      </c>
      <c r="C7" s="22" t="s">
        <v>82</v>
      </c>
      <c r="E7" s="22" t="s">
        <v>79</v>
      </c>
      <c r="G7" s="22" t="s">
        <v>80</v>
      </c>
      <c r="I7" s="22" t="s">
        <v>83</v>
      </c>
      <c r="K7" s="22" t="s">
        <v>82</v>
      </c>
      <c r="M7" s="22" t="s">
        <v>79</v>
      </c>
      <c r="O7" s="22" t="s">
        <v>80</v>
      </c>
      <c r="Q7" s="22" t="s">
        <v>83</v>
      </c>
    </row>
    <row r="8" spans="1:17" x14ac:dyDescent="0.5">
      <c r="A8" s="1" t="s">
        <v>32</v>
      </c>
      <c r="C8" s="5">
        <v>3716808260</v>
      </c>
      <c r="D8" s="5"/>
      <c r="E8" s="5">
        <v>15269075063</v>
      </c>
      <c r="F8" s="5"/>
      <c r="G8" s="5">
        <v>4965791687</v>
      </c>
      <c r="H8" s="5"/>
      <c r="I8" s="5">
        <v>23951675010</v>
      </c>
      <c r="J8" s="5"/>
      <c r="K8" s="5">
        <v>19299309844</v>
      </c>
      <c r="L8" s="5"/>
      <c r="M8" s="5">
        <v>14950515938</v>
      </c>
      <c r="N8" s="5"/>
      <c r="O8" s="5">
        <v>4965791687</v>
      </c>
      <c r="P8" s="5"/>
      <c r="Q8" s="5">
        <v>39215617469</v>
      </c>
    </row>
    <row r="9" spans="1:17" x14ac:dyDescent="0.5">
      <c r="A9" s="1" t="s">
        <v>28</v>
      </c>
      <c r="C9" s="5">
        <v>0</v>
      </c>
      <c r="D9" s="5"/>
      <c r="E9" s="5">
        <v>-476901667</v>
      </c>
      <c r="F9" s="5"/>
      <c r="G9" s="5">
        <v>1029006713</v>
      </c>
      <c r="H9" s="5"/>
      <c r="I9" s="5">
        <v>552105046</v>
      </c>
      <c r="J9" s="5"/>
      <c r="K9" s="5">
        <v>0</v>
      </c>
      <c r="L9" s="5"/>
      <c r="M9" s="5">
        <v>0</v>
      </c>
      <c r="N9" s="5"/>
      <c r="O9" s="5">
        <v>1029006713</v>
      </c>
      <c r="P9" s="5"/>
      <c r="Q9" s="5">
        <v>1029006713</v>
      </c>
    </row>
    <row r="10" spans="1:17" x14ac:dyDescent="0.5">
      <c r="A10" s="1" t="s">
        <v>72</v>
      </c>
      <c r="C10" s="5">
        <v>0</v>
      </c>
      <c r="D10" s="5"/>
      <c r="E10" s="5">
        <v>0</v>
      </c>
      <c r="F10" s="5"/>
      <c r="G10" s="5">
        <v>0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32255439</v>
      </c>
      <c r="P10" s="5"/>
      <c r="Q10" s="5">
        <v>32255439</v>
      </c>
    </row>
    <row r="11" spans="1:17" x14ac:dyDescent="0.5">
      <c r="A11" s="1" t="s">
        <v>73</v>
      </c>
      <c r="C11" s="5">
        <v>0</v>
      </c>
      <c r="D11" s="5"/>
      <c r="E11" s="5">
        <v>0</v>
      </c>
      <c r="F11" s="5"/>
      <c r="G11" s="5">
        <v>0</v>
      </c>
      <c r="H11" s="5"/>
      <c r="I11" s="5">
        <v>0</v>
      </c>
      <c r="J11" s="5"/>
      <c r="K11" s="5">
        <v>0</v>
      </c>
      <c r="L11" s="5"/>
      <c r="M11" s="5">
        <v>0</v>
      </c>
      <c r="N11" s="5"/>
      <c r="O11" s="5">
        <v>64956875</v>
      </c>
      <c r="P11" s="5"/>
      <c r="Q11" s="5">
        <v>64956875</v>
      </c>
    </row>
    <row r="12" spans="1:17" x14ac:dyDescent="0.5">
      <c r="A12" s="1" t="s">
        <v>74</v>
      </c>
      <c r="C12" s="5">
        <v>0</v>
      </c>
      <c r="D12" s="5"/>
      <c r="E12" s="5">
        <v>0</v>
      </c>
      <c r="F12" s="5"/>
      <c r="G12" s="5">
        <v>0</v>
      </c>
      <c r="H12" s="5"/>
      <c r="I12" s="5">
        <v>0</v>
      </c>
      <c r="J12" s="5"/>
      <c r="K12" s="5">
        <v>0</v>
      </c>
      <c r="L12" s="5"/>
      <c r="M12" s="5">
        <v>0</v>
      </c>
      <c r="N12" s="5"/>
      <c r="O12" s="5">
        <v>1489578269</v>
      </c>
      <c r="P12" s="5"/>
      <c r="Q12" s="5">
        <v>1489578269</v>
      </c>
    </row>
    <row r="13" spans="1:17" x14ac:dyDescent="0.5">
      <c r="A13" s="1" t="s">
        <v>75</v>
      </c>
      <c r="C13" s="5">
        <v>0</v>
      </c>
      <c r="D13" s="5"/>
      <c r="E13" s="5">
        <v>0</v>
      </c>
      <c r="F13" s="5"/>
      <c r="G13" s="5">
        <v>0</v>
      </c>
      <c r="H13" s="5"/>
      <c r="I13" s="5">
        <v>0</v>
      </c>
      <c r="J13" s="5"/>
      <c r="K13" s="5">
        <v>0</v>
      </c>
      <c r="L13" s="5"/>
      <c r="M13" s="5">
        <v>0</v>
      </c>
      <c r="N13" s="5"/>
      <c r="O13" s="5">
        <v>761228749</v>
      </c>
      <c r="P13" s="5"/>
      <c r="Q13" s="5">
        <v>761228749</v>
      </c>
    </row>
    <row r="14" spans="1:17" x14ac:dyDescent="0.5">
      <c r="A14" s="1" t="s">
        <v>76</v>
      </c>
      <c r="C14" s="5">
        <v>0</v>
      </c>
      <c r="D14" s="5"/>
      <c r="E14" s="5">
        <v>0</v>
      </c>
      <c r="F14" s="5"/>
      <c r="G14" s="5">
        <v>0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774536543</v>
      </c>
      <c r="P14" s="5"/>
      <c r="Q14" s="5">
        <v>774536543</v>
      </c>
    </row>
    <row r="15" spans="1:17" x14ac:dyDescent="0.5">
      <c r="A15" s="1" t="s">
        <v>77</v>
      </c>
      <c r="C15" s="5">
        <v>0</v>
      </c>
      <c r="D15" s="5"/>
      <c r="E15" s="5">
        <v>0</v>
      </c>
      <c r="F15" s="5"/>
      <c r="G15" s="5">
        <v>0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300686883</v>
      </c>
      <c r="P15" s="5"/>
      <c r="Q15" s="5">
        <v>300686883</v>
      </c>
    </row>
    <row r="16" spans="1:17" ht="22.5" thickBot="1" x14ac:dyDescent="0.55000000000000004">
      <c r="C16" s="4">
        <f>SUM(C8:C15)</f>
        <v>3716808260</v>
      </c>
      <c r="E16" s="4">
        <f>SUM(E8:E15)</f>
        <v>14792173396</v>
      </c>
      <c r="G16" s="4">
        <f>SUM(G8:G15)</f>
        <v>5994798400</v>
      </c>
      <c r="I16" s="4">
        <f>SUM(I8:I15)</f>
        <v>24503780056</v>
      </c>
      <c r="K16" s="4">
        <f>SUM(K8:K15)</f>
        <v>19299309844</v>
      </c>
      <c r="M16" s="4">
        <f>SUM(M8:M15)</f>
        <v>14950515938</v>
      </c>
      <c r="O16" s="4">
        <f>SUM(O8:O15)</f>
        <v>9418041158</v>
      </c>
      <c r="Q16" s="4">
        <f>SUM(Q8:Q15)</f>
        <v>43667866940</v>
      </c>
    </row>
    <row r="17" ht="22.5" thickTop="1" x14ac:dyDescent="0.5"/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G23" sqref="G23"/>
    </sheetView>
  </sheetViews>
  <sheetFormatPr defaultRowHeight="21.75" x14ac:dyDescent="0.5"/>
  <cols>
    <col min="1" max="1" width="18.425781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2.5" x14ac:dyDescent="0.5">
      <c r="A3" s="20" t="s">
        <v>58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2.5" x14ac:dyDescent="0.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6" spans="1:11" ht="22.5" x14ac:dyDescent="0.5">
      <c r="A6" s="22" t="s">
        <v>84</v>
      </c>
      <c r="B6" s="22" t="s">
        <v>84</v>
      </c>
      <c r="C6" s="22" t="s">
        <v>84</v>
      </c>
      <c r="E6" s="22" t="s">
        <v>60</v>
      </c>
      <c r="F6" s="22" t="s">
        <v>60</v>
      </c>
      <c r="G6" s="22" t="s">
        <v>60</v>
      </c>
      <c r="I6" s="22" t="s">
        <v>61</v>
      </c>
      <c r="J6" s="22" t="s">
        <v>61</v>
      </c>
      <c r="K6" s="22" t="s">
        <v>61</v>
      </c>
    </row>
    <row r="7" spans="1:11" ht="22.5" x14ac:dyDescent="0.5">
      <c r="A7" s="22" t="s">
        <v>85</v>
      </c>
      <c r="C7" s="22" t="s">
        <v>38</v>
      </c>
      <c r="E7" s="22" t="s">
        <v>86</v>
      </c>
      <c r="G7" s="22" t="s">
        <v>87</v>
      </c>
      <c r="I7" s="22" t="s">
        <v>86</v>
      </c>
      <c r="K7" s="22" t="s">
        <v>87</v>
      </c>
    </row>
    <row r="8" spans="1:11" x14ac:dyDescent="0.5">
      <c r="A8" s="1" t="s">
        <v>44</v>
      </c>
      <c r="C8" s="1" t="s">
        <v>45</v>
      </c>
      <c r="E8" s="3">
        <v>149505376</v>
      </c>
      <c r="G8" s="6">
        <f>E8/$E$9</f>
        <v>1</v>
      </c>
      <c r="I8" s="3">
        <v>3044296131</v>
      </c>
      <c r="K8" s="16">
        <f>I8/$I$9</f>
        <v>1</v>
      </c>
    </row>
    <row r="9" spans="1:11" ht="22.5" thickBot="1" x14ac:dyDescent="0.55000000000000004">
      <c r="E9" s="4">
        <f>SUM(E8)</f>
        <v>149505376</v>
      </c>
      <c r="G9" s="15">
        <f>SUM(G8)</f>
        <v>1</v>
      </c>
      <c r="I9" s="4">
        <f>SUM(I8)</f>
        <v>3044296131</v>
      </c>
      <c r="K9" s="15">
        <f>SUM(K8)</f>
        <v>1</v>
      </c>
    </row>
    <row r="10" spans="1:11" ht="22.5" thickTop="1" x14ac:dyDescent="0.5"/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K19" sqref="K19"/>
    </sheetView>
  </sheetViews>
  <sheetFormatPr defaultRowHeight="21.75" x14ac:dyDescent="0.5"/>
  <cols>
    <col min="1" max="1" width="40.7109375" style="1" bestFit="1" customWidth="1"/>
    <col min="2" max="2" width="1" style="1" customWidth="1"/>
    <col min="3" max="3" width="16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2.5" x14ac:dyDescent="0.5">
      <c r="A2" s="20" t="s">
        <v>0</v>
      </c>
      <c r="B2" s="20"/>
      <c r="C2" s="20"/>
      <c r="D2" s="20"/>
      <c r="E2" s="20"/>
    </row>
    <row r="3" spans="1:5" ht="22.5" x14ac:dyDescent="0.5">
      <c r="A3" s="20" t="s">
        <v>58</v>
      </c>
      <c r="B3" s="20"/>
      <c r="C3" s="20"/>
      <c r="D3" s="20"/>
      <c r="E3" s="20"/>
    </row>
    <row r="4" spans="1:5" ht="22.5" x14ac:dyDescent="0.5">
      <c r="A4" s="20" t="s">
        <v>2</v>
      </c>
      <c r="B4" s="20"/>
      <c r="C4" s="20"/>
      <c r="D4" s="20"/>
      <c r="E4" s="20"/>
    </row>
    <row r="5" spans="1:5" x14ac:dyDescent="0.5">
      <c r="E5" s="1" t="s">
        <v>94</v>
      </c>
    </row>
    <row r="6" spans="1:5" ht="22.5" x14ac:dyDescent="0.5">
      <c r="A6" s="21" t="s">
        <v>88</v>
      </c>
      <c r="C6" s="22" t="s">
        <v>60</v>
      </c>
      <c r="E6" s="22" t="s">
        <v>95</v>
      </c>
    </row>
    <row r="7" spans="1:5" ht="22.5" x14ac:dyDescent="0.5">
      <c r="A7" s="22" t="s">
        <v>88</v>
      </c>
      <c r="C7" s="23" t="s">
        <v>41</v>
      </c>
      <c r="E7" s="23" t="s">
        <v>41</v>
      </c>
    </row>
    <row r="8" spans="1:5" x14ac:dyDescent="0.5">
      <c r="A8" s="1" t="s">
        <v>97</v>
      </c>
      <c r="C8" s="3">
        <v>5294268664</v>
      </c>
      <c r="E8" s="3">
        <v>5341273801</v>
      </c>
    </row>
    <row r="9" spans="1:5" x14ac:dyDescent="0.5">
      <c r="A9" s="1" t="s">
        <v>89</v>
      </c>
      <c r="C9" s="3">
        <v>1918132</v>
      </c>
      <c r="E9" s="3">
        <v>9737399147</v>
      </c>
    </row>
    <row r="10" spans="1:5" ht="23.25" thickBot="1" x14ac:dyDescent="0.6">
      <c r="A10" s="2" t="s">
        <v>67</v>
      </c>
      <c r="C10" s="4">
        <f>SUM(C8:C9)</f>
        <v>5296186796</v>
      </c>
      <c r="E10" s="4">
        <f>SUM(E8:E9)</f>
        <v>15078672948</v>
      </c>
    </row>
    <row r="11" spans="1:5" ht="22.5" thickTop="1" x14ac:dyDescent="0.5"/>
  </sheetData>
  <mergeCells count="8">
    <mergeCell ref="E7"/>
    <mergeCell ref="E6"/>
    <mergeCell ref="A4:E4"/>
    <mergeCell ref="A3:E3"/>
    <mergeCell ref="A2:E2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19"/>
  <sheetViews>
    <sheetView rightToLeft="1" topLeftCell="B1" workbookViewId="0">
      <selection activeCell="Y15" sqref="Y15"/>
    </sheetView>
  </sheetViews>
  <sheetFormatPr defaultRowHeight="21.75" x14ac:dyDescent="0.5"/>
  <cols>
    <col min="1" max="1" width="35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7" ht="22.5" x14ac:dyDescent="0.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7" ht="22.5" x14ac:dyDescent="0.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7" ht="22.5" x14ac:dyDescent="0.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6" spans="1:27" ht="22.5" x14ac:dyDescent="0.5">
      <c r="A6" s="21" t="s">
        <v>3</v>
      </c>
      <c r="C6" s="22" t="s">
        <v>93</v>
      </c>
      <c r="D6" s="22" t="s">
        <v>4</v>
      </c>
      <c r="E6" s="22" t="s">
        <v>4</v>
      </c>
      <c r="F6" s="22" t="s">
        <v>4</v>
      </c>
      <c r="G6" s="22" t="s">
        <v>4</v>
      </c>
      <c r="I6" s="22" t="s">
        <v>5</v>
      </c>
      <c r="J6" s="22" t="s">
        <v>5</v>
      </c>
      <c r="K6" s="22" t="s">
        <v>5</v>
      </c>
      <c r="L6" s="22" t="s">
        <v>5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  <c r="T6" s="22" t="s">
        <v>6</v>
      </c>
      <c r="U6" s="22" t="s">
        <v>6</v>
      </c>
      <c r="V6" s="22" t="s">
        <v>6</v>
      </c>
      <c r="W6" s="22" t="s">
        <v>6</v>
      </c>
      <c r="X6" s="22" t="s">
        <v>6</v>
      </c>
      <c r="Y6" s="22" t="s">
        <v>6</v>
      </c>
    </row>
    <row r="7" spans="1:27" ht="22.5" x14ac:dyDescent="0.5">
      <c r="A7" s="21" t="s">
        <v>3</v>
      </c>
      <c r="C7" s="21" t="s">
        <v>7</v>
      </c>
      <c r="E7" s="21" t="s">
        <v>8</v>
      </c>
      <c r="G7" s="21" t="s">
        <v>9</v>
      </c>
      <c r="I7" s="22" t="s">
        <v>10</v>
      </c>
      <c r="J7" s="22" t="s">
        <v>10</v>
      </c>
      <c r="K7" s="22" t="s">
        <v>10</v>
      </c>
      <c r="M7" s="22" t="s">
        <v>11</v>
      </c>
      <c r="N7" s="22" t="s">
        <v>11</v>
      </c>
      <c r="O7" s="22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7" ht="22.5" x14ac:dyDescent="0.5">
      <c r="A8" s="22" t="s">
        <v>3</v>
      </c>
      <c r="C8" s="22" t="s">
        <v>7</v>
      </c>
      <c r="E8" s="22" t="s">
        <v>8</v>
      </c>
      <c r="G8" s="22" t="s">
        <v>9</v>
      </c>
      <c r="I8" s="22" t="s">
        <v>7</v>
      </c>
      <c r="K8" s="22" t="s">
        <v>8</v>
      </c>
      <c r="M8" s="22" t="s">
        <v>7</v>
      </c>
      <c r="O8" s="22" t="s">
        <v>14</v>
      </c>
      <c r="Q8" s="22" t="s">
        <v>7</v>
      </c>
      <c r="S8" s="22" t="s">
        <v>12</v>
      </c>
      <c r="U8" s="22" t="s">
        <v>8</v>
      </c>
      <c r="W8" s="22" t="s">
        <v>9</v>
      </c>
      <c r="Y8" s="22" t="s">
        <v>13</v>
      </c>
    </row>
    <row r="9" spans="1:27" x14ac:dyDescent="0.5">
      <c r="A9" s="1" t="s">
        <v>15</v>
      </c>
      <c r="C9" s="5">
        <v>24639687</v>
      </c>
      <c r="D9" s="5"/>
      <c r="E9" s="5">
        <v>252743532281</v>
      </c>
      <c r="F9" s="5"/>
      <c r="G9" s="5">
        <v>245224769945.285</v>
      </c>
      <c r="H9" s="5"/>
      <c r="I9" s="5">
        <v>14087706</v>
      </c>
      <c r="J9" s="5"/>
      <c r="K9" s="5">
        <v>143886346489</v>
      </c>
      <c r="L9" s="5"/>
      <c r="M9" s="5">
        <v>-8268384</v>
      </c>
      <c r="N9" s="5"/>
      <c r="O9" s="5">
        <v>87564836512</v>
      </c>
      <c r="P9" s="5"/>
      <c r="Q9" s="5">
        <v>30459009</v>
      </c>
      <c r="R9" s="5"/>
      <c r="S9" s="5">
        <v>10090</v>
      </c>
      <c r="T9" s="5"/>
      <c r="U9" s="5">
        <v>312448838218</v>
      </c>
      <c r="V9" s="5"/>
      <c r="W9" s="5">
        <v>307097828945.38397</v>
      </c>
      <c r="Y9" s="7">
        <v>0.10144729457371672</v>
      </c>
      <c r="AA9" s="7"/>
    </row>
    <row r="10" spans="1:27" x14ac:dyDescent="0.5">
      <c r="A10" s="1" t="s">
        <v>16</v>
      </c>
      <c r="C10" s="5">
        <v>68246</v>
      </c>
      <c r="D10" s="5"/>
      <c r="E10" s="5">
        <v>2058563486</v>
      </c>
      <c r="F10" s="5"/>
      <c r="G10" s="5">
        <v>2011798480.6110001</v>
      </c>
      <c r="H10" s="5"/>
      <c r="I10" s="5">
        <v>5371754</v>
      </c>
      <c r="J10" s="5"/>
      <c r="K10" s="5">
        <v>156893376741</v>
      </c>
      <c r="L10" s="5"/>
      <c r="M10" s="5">
        <v>-5350000</v>
      </c>
      <c r="N10" s="5"/>
      <c r="O10" s="5">
        <v>160282507303</v>
      </c>
      <c r="P10" s="5"/>
      <c r="Q10" s="5">
        <v>90000</v>
      </c>
      <c r="R10" s="5"/>
      <c r="S10" s="5">
        <v>28811</v>
      </c>
      <c r="T10" s="5"/>
      <c r="U10" s="5">
        <v>2602656555</v>
      </c>
      <c r="V10" s="5"/>
      <c r="W10" s="5">
        <v>2592393612.3000002</v>
      </c>
      <c r="Y10" s="7">
        <v>8.5637635193048394E-4</v>
      </c>
      <c r="AA10" s="7"/>
    </row>
    <row r="11" spans="1:27" x14ac:dyDescent="0.5">
      <c r="A11" s="1" t="s">
        <v>17</v>
      </c>
      <c r="C11" s="5">
        <v>10987744</v>
      </c>
      <c r="D11" s="5"/>
      <c r="E11" s="5">
        <v>2210174449728</v>
      </c>
      <c r="F11" s="5"/>
      <c r="G11" s="5">
        <v>2116439936122.3701</v>
      </c>
      <c r="H11" s="5"/>
      <c r="I11" s="5">
        <v>1357134</v>
      </c>
      <c r="J11" s="5"/>
      <c r="K11" s="5">
        <v>276618449007</v>
      </c>
      <c r="L11" s="5"/>
      <c r="M11" s="5">
        <v>-1368913</v>
      </c>
      <c r="N11" s="5"/>
      <c r="O11" s="5">
        <v>282788834474</v>
      </c>
      <c r="P11" s="5"/>
      <c r="Q11" s="5">
        <v>10975965</v>
      </c>
      <c r="R11" s="5"/>
      <c r="S11" s="5">
        <v>211721</v>
      </c>
      <c r="T11" s="5"/>
      <c r="U11" s="5">
        <v>2211416496814</v>
      </c>
      <c r="V11" s="5"/>
      <c r="W11" s="5">
        <v>2323290373222.1299</v>
      </c>
      <c r="Y11" s="7">
        <v>0.76748026412932535</v>
      </c>
      <c r="AA11" s="7"/>
    </row>
    <row r="12" spans="1:27" x14ac:dyDescent="0.5">
      <c r="A12" s="1" t="s">
        <v>18</v>
      </c>
      <c r="C12" s="5">
        <v>5047047</v>
      </c>
      <c r="D12" s="5"/>
      <c r="E12" s="5">
        <v>156156556156</v>
      </c>
      <c r="F12" s="5"/>
      <c r="G12" s="5">
        <v>136317999932.888</v>
      </c>
      <c r="H12" s="5"/>
      <c r="I12" s="5">
        <v>0</v>
      </c>
      <c r="J12" s="5"/>
      <c r="K12" s="5">
        <v>0</v>
      </c>
      <c r="L12" s="5"/>
      <c r="M12" s="5">
        <v>-5047047</v>
      </c>
      <c r="N12" s="5"/>
      <c r="O12" s="5">
        <v>129528466519</v>
      </c>
      <c r="P12" s="5"/>
      <c r="Q12" s="5">
        <v>0</v>
      </c>
      <c r="R12" s="5"/>
      <c r="S12" s="5">
        <v>0</v>
      </c>
      <c r="T12" s="5"/>
      <c r="U12" s="5">
        <v>0</v>
      </c>
      <c r="V12" s="5"/>
      <c r="W12" s="5">
        <v>0</v>
      </c>
      <c r="Y12" s="7">
        <v>0</v>
      </c>
      <c r="AA12" s="7"/>
    </row>
    <row r="13" spans="1:27" ht="22.5" thickBot="1" x14ac:dyDescent="0.55000000000000004">
      <c r="E13" s="4">
        <f>SUM(E9:E12)</f>
        <v>2621133101651</v>
      </c>
      <c r="G13" s="4">
        <f>SUM(G9:G12)</f>
        <v>2499994504481.1543</v>
      </c>
      <c r="K13" s="4">
        <f>SUM(K9:K12)</f>
        <v>577398172237</v>
      </c>
      <c r="O13" s="4">
        <f>SUM(O9:O12)</f>
        <v>660164644808</v>
      </c>
      <c r="U13" s="4">
        <f>SUM(U9:U12)</f>
        <v>2526467991587</v>
      </c>
      <c r="W13" s="4">
        <f>SUM(W9:W12)</f>
        <v>2632980595779.814</v>
      </c>
      <c r="Y13" s="8">
        <f>SUM(Y9:Y12)</f>
        <v>0.86978393505497253</v>
      </c>
    </row>
    <row r="14" spans="1:27" ht="22.5" thickTop="1" x14ac:dyDescent="0.5"/>
    <row r="15" spans="1:27" x14ac:dyDescent="0.5">
      <c r="Q15" s="5"/>
      <c r="Y15" s="3"/>
    </row>
    <row r="16" spans="1:27" x14ac:dyDescent="0.5">
      <c r="Q16" s="5"/>
      <c r="W16" s="3"/>
    </row>
    <row r="17" spans="17:23" x14ac:dyDescent="0.5">
      <c r="Q17" s="5"/>
    </row>
    <row r="18" spans="17:23" x14ac:dyDescent="0.5">
      <c r="W18" s="3"/>
    </row>
    <row r="19" spans="17:23" x14ac:dyDescent="0.5">
      <c r="W19" s="3"/>
    </row>
  </sheetData>
  <mergeCells count="21">
    <mergeCell ref="K8"/>
    <mergeCell ref="I7:K7"/>
    <mergeCell ref="M8"/>
    <mergeCell ref="O8"/>
    <mergeCell ref="M7:O7"/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4"/>
  <sheetViews>
    <sheetView rightToLeft="1" topLeftCell="D1" workbookViewId="0">
      <selection activeCell="AI13" sqref="AI13"/>
    </sheetView>
  </sheetViews>
  <sheetFormatPr defaultRowHeight="21.75" x14ac:dyDescent="0.5"/>
  <cols>
    <col min="1" max="1" width="28.1406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2.285156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9.140625" style="1" bestFit="1" customWidth="1"/>
    <col min="12" max="12" width="1" style="1" customWidth="1"/>
    <col min="13" max="13" width="9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6" style="1" bestFit="1" customWidth="1"/>
    <col min="22" max="22" width="1" style="1" customWidth="1"/>
    <col min="23" max="23" width="15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18.5703125" style="1" bestFit="1" customWidth="1"/>
    <col min="32" max="32" width="1" style="1" customWidth="1"/>
    <col min="33" max="33" width="16.5703125" style="1" bestFit="1" customWidth="1"/>
    <col min="34" max="34" width="1" style="1" customWidth="1"/>
    <col min="35" max="35" width="19.85546875" style="1" bestFit="1" customWidth="1"/>
    <col min="36" max="36" width="1" style="1" customWidth="1"/>
    <col min="37" max="37" width="30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2.5" x14ac:dyDescent="0.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37" ht="22.5" x14ac:dyDescent="0.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37" ht="22.5" x14ac:dyDescent="0.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6" spans="1:37" ht="22.5" x14ac:dyDescent="0.5">
      <c r="A6" s="22" t="s">
        <v>20</v>
      </c>
      <c r="B6" s="22" t="s">
        <v>20</v>
      </c>
      <c r="C6" s="22" t="s">
        <v>20</v>
      </c>
      <c r="D6" s="22" t="s">
        <v>20</v>
      </c>
      <c r="E6" s="22" t="s">
        <v>20</v>
      </c>
      <c r="F6" s="22" t="s">
        <v>20</v>
      </c>
      <c r="G6" s="22" t="s">
        <v>20</v>
      </c>
      <c r="H6" s="22" t="s">
        <v>20</v>
      </c>
      <c r="I6" s="22" t="s">
        <v>20</v>
      </c>
      <c r="J6" s="22" t="s">
        <v>20</v>
      </c>
      <c r="K6" s="22" t="s">
        <v>20</v>
      </c>
      <c r="L6" s="22" t="s">
        <v>20</v>
      </c>
      <c r="M6" s="22" t="s">
        <v>20</v>
      </c>
      <c r="O6" s="22" t="s">
        <v>93</v>
      </c>
      <c r="P6" s="22" t="s">
        <v>4</v>
      </c>
      <c r="Q6" s="22" t="s">
        <v>4</v>
      </c>
      <c r="R6" s="22" t="s">
        <v>4</v>
      </c>
      <c r="S6" s="22" t="s">
        <v>4</v>
      </c>
      <c r="U6" s="22" t="s">
        <v>5</v>
      </c>
      <c r="V6" s="22" t="s">
        <v>5</v>
      </c>
      <c r="W6" s="22" t="s">
        <v>5</v>
      </c>
      <c r="X6" s="22" t="s">
        <v>5</v>
      </c>
      <c r="Y6" s="22" t="s">
        <v>5</v>
      </c>
      <c r="Z6" s="22" t="s">
        <v>5</v>
      </c>
      <c r="AA6" s="22" t="s">
        <v>5</v>
      </c>
      <c r="AC6" s="22" t="s">
        <v>6</v>
      </c>
      <c r="AD6" s="22" t="s">
        <v>6</v>
      </c>
      <c r="AE6" s="22" t="s">
        <v>6</v>
      </c>
      <c r="AF6" s="22" t="s">
        <v>6</v>
      </c>
      <c r="AG6" s="22" t="s">
        <v>6</v>
      </c>
      <c r="AH6" s="22" t="s">
        <v>6</v>
      </c>
      <c r="AI6" s="22" t="s">
        <v>6</v>
      </c>
      <c r="AJ6" s="22" t="s">
        <v>6</v>
      </c>
      <c r="AK6" s="22" t="s">
        <v>6</v>
      </c>
    </row>
    <row r="7" spans="1:37" ht="22.5" x14ac:dyDescent="0.5">
      <c r="A7" s="21" t="s">
        <v>21</v>
      </c>
      <c r="C7" s="21" t="s">
        <v>22</v>
      </c>
      <c r="E7" s="21" t="s">
        <v>23</v>
      </c>
      <c r="G7" s="21" t="s">
        <v>24</v>
      </c>
      <c r="I7" s="21" t="s">
        <v>25</v>
      </c>
      <c r="K7" s="21" t="s">
        <v>26</v>
      </c>
      <c r="M7" s="21" t="s">
        <v>19</v>
      </c>
      <c r="O7" s="21" t="s">
        <v>7</v>
      </c>
      <c r="Q7" s="21" t="s">
        <v>8</v>
      </c>
      <c r="S7" s="21" t="s">
        <v>9</v>
      </c>
      <c r="U7" s="22" t="s">
        <v>10</v>
      </c>
      <c r="V7" s="22" t="s">
        <v>10</v>
      </c>
      <c r="W7" s="22" t="s">
        <v>10</v>
      </c>
      <c r="Y7" s="22" t="s">
        <v>11</v>
      </c>
      <c r="Z7" s="22" t="s">
        <v>11</v>
      </c>
      <c r="AA7" s="22" t="s">
        <v>11</v>
      </c>
      <c r="AC7" s="21" t="s">
        <v>7</v>
      </c>
      <c r="AE7" s="21" t="s">
        <v>27</v>
      </c>
      <c r="AG7" s="21" t="s">
        <v>8</v>
      </c>
      <c r="AI7" s="21" t="s">
        <v>9</v>
      </c>
      <c r="AK7" s="21" t="s">
        <v>13</v>
      </c>
    </row>
    <row r="8" spans="1:37" ht="22.5" x14ac:dyDescent="0.5">
      <c r="A8" s="22" t="s">
        <v>21</v>
      </c>
      <c r="C8" s="22" t="s">
        <v>22</v>
      </c>
      <c r="E8" s="22" t="s">
        <v>23</v>
      </c>
      <c r="G8" s="22" t="s">
        <v>24</v>
      </c>
      <c r="I8" s="22" t="s">
        <v>25</v>
      </c>
      <c r="K8" s="22" t="s">
        <v>26</v>
      </c>
      <c r="M8" s="22" t="s">
        <v>19</v>
      </c>
      <c r="O8" s="22" t="s">
        <v>7</v>
      </c>
      <c r="Q8" s="22" t="s">
        <v>8</v>
      </c>
      <c r="S8" s="22" t="s">
        <v>9</v>
      </c>
      <c r="U8" s="22" t="s">
        <v>7</v>
      </c>
      <c r="W8" s="22" t="s">
        <v>8</v>
      </c>
      <c r="Y8" s="22" t="s">
        <v>7</v>
      </c>
      <c r="AA8" s="22" t="s">
        <v>14</v>
      </c>
      <c r="AC8" s="22" t="s">
        <v>7</v>
      </c>
      <c r="AE8" s="22" t="s">
        <v>27</v>
      </c>
      <c r="AG8" s="22" t="s">
        <v>8</v>
      </c>
      <c r="AI8" s="22" t="s">
        <v>9</v>
      </c>
      <c r="AK8" s="22" t="s">
        <v>13</v>
      </c>
    </row>
    <row r="9" spans="1:37" x14ac:dyDescent="0.5">
      <c r="A9" s="1" t="s">
        <v>28</v>
      </c>
      <c r="C9" s="1" t="s">
        <v>29</v>
      </c>
      <c r="E9" s="1" t="s">
        <v>29</v>
      </c>
      <c r="G9" s="1" t="s">
        <v>30</v>
      </c>
      <c r="I9" s="1" t="s">
        <v>31</v>
      </c>
      <c r="K9" s="3">
        <v>0</v>
      </c>
      <c r="M9" s="3">
        <v>0</v>
      </c>
      <c r="O9" s="3">
        <v>30806</v>
      </c>
      <c r="Q9" s="3">
        <v>24305980903</v>
      </c>
      <c r="S9" s="3">
        <v>24782882570</v>
      </c>
      <c r="U9" s="3">
        <v>0</v>
      </c>
      <c r="W9" s="3">
        <v>0</v>
      </c>
      <c r="Y9" s="3">
        <v>30806</v>
      </c>
      <c r="AA9" s="3">
        <v>25334987616</v>
      </c>
      <c r="AC9" s="3">
        <v>0</v>
      </c>
      <c r="AE9" s="3">
        <v>0</v>
      </c>
      <c r="AG9" s="3">
        <v>0</v>
      </c>
      <c r="AI9" s="3">
        <v>0</v>
      </c>
      <c r="AK9" s="7">
        <v>0</v>
      </c>
    </row>
    <row r="10" spans="1:37" x14ac:dyDescent="0.5">
      <c r="A10" s="1" t="s">
        <v>32</v>
      </c>
      <c r="C10" s="1" t="s">
        <v>29</v>
      </c>
      <c r="E10" s="1" t="s">
        <v>29</v>
      </c>
      <c r="G10" s="1" t="s">
        <v>33</v>
      </c>
      <c r="I10" s="1" t="s">
        <v>34</v>
      </c>
      <c r="K10" s="3">
        <v>16</v>
      </c>
      <c r="M10" s="3">
        <v>16</v>
      </c>
      <c r="O10" s="3">
        <v>500000</v>
      </c>
      <c r="Q10" s="3">
        <v>474784321875</v>
      </c>
      <c r="S10" s="3">
        <v>474465762750</v>
      </c>
      <c r="U10" s="3">
        <v>0</v>
      </c>
      <c r="W10" s="3">
        <v>0</v>
      </c>
      <c r="Y10" s="3">
        <v>350000</v>
      </c>
      <c r="AA10" s="3">
        <v>337314817000</v>
      </c>
      <c r="AC10" s="3">
        <v>150000</v>
      </c>
      <c r="AE10" s="3">
        <v>1050000</v>
      </c>
      <c r="AG10" s="3">
        <v>142435296562</v>
      </c>
      <c r="AI10" s="3">
        <v>157385812500</v>
      </c>
      <c r="AK10" s="7">
        <v>5.1991135649646018E-2</v>
      </c>
    </row>
    <row r="11" spans="1:37" ht="22.5" thickBot="1" x14ac:dyDescent="0.55000000000000004">
      <c r="Q11" s="4">
        <f>SUM(Q9:Q10)</f>
        <v>499090302778</v>
      </c>
      <c r="S11" s="4">
        <f>SUM(S9:S10)</f>
        <v>499248645320</v>
      </c>
      <c r="W11" s="4">
        <f>SUM(W9:W10)</f>
        <v>0</v>
      </c>
      <c r="AA11" s="4">
        <f>SUM(AA9:AA10)</f>
        <v>362649804616</v>
      </c>
      <c r="AE11" s="4">
        <f>SUM(AE9:AE10)</f>
        <v>1050000</v>
      </c>
      <c r="AG11" s="4">
        <f>SUM(AG9:AG10)</f>
        <v>142435296562</v>
      </c>
      <c r="AI11" s="4">
        <f>SUM(AI9:AI10)</f>
        <v>157385812500</v>
      </c>
      <c r="AK11" s="9">
        <f>SUM(AK9:AK10)</f>
        <v>5.1991135649646018E-2</v>
      </c>
    </row>
    <row r="12" spans="1:37" ht="22.5" thickTop="1" x14ac:dyDescent="0.5">
      <c r="AK12" s="7"/>
    </row>
    <row r="13" spans="1:37" x14ac:dyDescent="0.5">
      <c r="AI13" s="3"/>
    </row>
    <row r="14" spans="1:37" x14ac:dyDescent="0.5">
      <c r="AK14" s="3"/>
    </row>
  </sheetData>
  <mergeCells count="28"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7"/>
  <sheetViews>
    <sheetView rightToLeft="1" workbookViewId="0">
      <selection activeCell="Q15" sqref="Q15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2.5" x14ac:dyDescent="0.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21" ht="22.5" x14ac:dyDescent="0.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21" ht="22.5" x14ac:dyDescent="0.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21" ht="22.5" x14ac:dyDescent="0.5">
      <c r="A6" s="21" t="s">
        <v>36</v>
      </c>
      <c r="C6" s="22" t="s">
        <v>37</v>
      </c>
      <c r="D6" s="22" t="s">
        <v>37</v>
      </c>
      <c r="E6" s="22" t="s">
        <v>37</v>
      </c>
      <c r="F6" s="22" t="s">
        <v>37</v>
      </c>
      <c r="G6" s="22" t="s">
        <v>37</v>
      </c>
      <c r="H6" s="22" t="s">
        <v>37</v>
      </c>
      <c r="I6" s="22" t="s">
        <v>37</v>
      </c>
      <c r="K6" s="22" t="s">
        <v>93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</row>
    <row r="7" spans="1:21" ht="22.5" x14ac:dyDescent="0.5">
      <c r="A7" s="22" t="s">
        <v>36</v>
      </c>
      <c r="C7" s="22" t="s">
        <v>38</v>
      </c>
      <c r="E7" s="22" t="s">
        <v>39</v>
      </c>
      <c r="G7" s="22" t="s">
        <v>40</v>
      </c>
      <c r="I7" s="22" t="s">
        <v>26</v>
      </c>
      <c r="K7" s="22" t="s">
        <v>41</v>
      </c>
      <c r="M7" s="22" t="s">
        <v>42</v>
      </c>
      <c r="O7" s="22" t="s">
        <v>43</v>
      </c>
      <c r="Q7" s="22" t="s">
        <v>41</v>
      </c>
      <c r="S7" s="22" t="s">
        <v>35</v>
      </c>
    </row>
    <row r="8" spans="1:21" x14ac:dyDescent="0.5">
      <c r="A8" s="1" t="s">
        <v>44</v>
      </c>
      <c r="C8" s="1" t="s">
        <v>45</v>
      </c>
      <c r="E8" s="1" t="s">
        <v>46</v>
      </c>
      <c r="G8" s="1" t="s">
        <v>47</v>
      </c>
      <c r="I8" s="1">
        <v>8</v>
      </c>
      <c r="K8" s="3">
        <v>244929377666</v>
      </c>
      <c r="M8" s="3">
        <v>880150714672</v>
      </c>
      <c r="O8" s="3">
        <v>1035279337023</v>
      </c>
      <c r="Q8" s="3">
        <v>89800755315</v>
      </c>
      <c r="S8" s="7">
        <v>2.966495630616537E-2</v>
      </c>
      <c r="U8" s="7"/>
    </row>
    <row r="9" spans="1:21" x14ac:dyDescent="0.5">
      <c r="A9" s="1" t="s">
        <v>48</v>
      </c>
      <c r="C9" s="1" t="s">
        <v>49</v>
      </c>
      <c r="E9" s="1" t="s">
        <v>50</v>
      </c>
      <c r="G9" s="1" t="s">
        <v>51</v>
      </c>
      <c r="I9" s="1">
        <v>0</v>
      </c>
      <c r="K9" s="3">
        <v>500000</v>
      </c>
      <c r="M9" s="3">
        <v>0</v>
      </c>
      <c r="O9" s="3">
        <v>0</v>
      </c>
      <c r="Q9" s="3">
        <v>500000</v>
      </c>
      <c r="S9" s="7">
        <v>1.6517097324018966E-7</v>
      </c>
      <c r="U9" s="7"/>
    </row>
    <row r="10" spans="1:21" x14ac:dyDescent="0.5">
      <c r="A10" s="1" t="s">
        <v>52</v>
      </c>
      <c r="C10" s="1" t="s">
        <v>53</v>
      </c>
      <c r="E10" s="1" t="s">
        <v>46</v>
      </c>
      <c r="G10" s="1" t="s">
        <v>54</v>
      </c>
      <c r="I10" s="1">
        <v>8</v>
      </c>
      <c r="K10" s="3">
        <v>480000</v>
      </c>
      <c r="M10" s="3">
        <v>0</v>
      </c>
      <c r="O10" s="3">
        <v>0</v>
      </c>
      <c r="Q10" s="3">
        <v>480000</v>
      </c>
      <c r="S10" s="7">
        <v>1.585641343105821E-7</v>
      </c>
      <c r="U10" s="7"/>
    </row>
    <row r="11" spans="1:21" x14ac:dyDescent="0.5">
      <c r="A11" s="1" t="s">
        <v>55</v>
      </c>
      <c r="C11" s="1" t="s">
        <v>56</v>
      </c>
      <c r="E11" s="1" t="s">
        <v>46</v>
      </c>
      <c r="G11" s="1" t="s">
        <v>57</v>
      </c>
      <c r="I11" s="1">
        <v>8</v>
      </c>
      <c r="K11" s="3">
        <v>189371422273</v>
      </c>
      <c r="M11" s="3">
        <v>59387830915</v>
      </c>
      <c r="O11" s="3">
        <v>110306552497</v>
      </c>
      <c r="Q11" s="3">
        <v>138452700691</v>
      </c>
      <c r="S11" s="7">
        <v>4.5736734641730302E-2</v>
      </c>
      <c r="U11" s="7"/>
    </row>
    <row r="12" spans="1:21" ht="22.5" thickBot="1" x14ac:dyDescent="0.55000000000000004">
      <c r="K12" s="4">
        <f>SUM(K8:K11)</f>
        <v>434301779939</v>
      </c>
      <c r="M12" s="4">
        <f>SUM(M8:M11)</f>
        <v>939538545587</v>
      </c>
      <c r="O12" s="4">
        <f>SUM(O8:O11)</f>
        <v>1145585889520</v>
      </c>
      <c r="Q12" s="4">
        <f>SUM(Q8:Q11)</f>
        <v>228254436006</v>
      </c>
      <c r="S12" s="9">
        <f>SUM(S8:S11)</f>
        <v>7.5402014683003227E-2</v>
      </c>
    </row>
    <row r="13" spans="1:21" ht="22.5" thickTop="1" x14ac:dyDescent="0.5"/>
    <row r="14" spans="1:21" x14ac:dyDescent="0.5">
      <c r="Q14" s="3"/>
      <c r="S14" s="3"/>
    </row>
    <row r="15" spans="1:21" x14ac:dyDescent="0.5">
      <c r="Q15" s="3"/>
    </row>
    <row r="16" spans="1:21" x14ac:dyDescent="0.5">
      <c r="K16" s="3"/>
      <c r="Q16" s="3"/>
    </row>
    <row r="17" spans="17:17" x14ac:dyDescent="0.5">
      <c r="Q17" s="3"/>
    </row>
  </sheetData>
  <mergeCells count="17">
    <mergeCell ref="M7"/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7"/>
  <sheetViews>
    <sheetView rightToLeft="1" workbookViewId="0">
      <selection activeCell="E22" sqref="E22"/>
    </sheetView>
  </sheetViews>
  <sheetFormatPr defaultRowHeight="21.75" x14ac:dyDescent="0.5"/>
  <cols>
    <col min="1" max="1" width="28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10" ht="22.5" x14ac:dyDescent="0.5">
      <c r="A2" s="20" t="s">
        <v>0</v>
      </c>
      <c r="B2" s="20"/>
      <c r="C2" s="20"/>
      <c r="D2" s="20"/>
      <c r="E2" s="20"/>
      <c r="F2" s="20"/>
      <c r="G2" s="20"/>
    </row>
    <row r="3" spans="1:10" ht="22.5" x14ac:dyDescent="0.5">
      <c r="A3" s="20" t="s">
        <v>58</v>
      </c>
      <c r="B3" s="20"/>
      <c r="C3" s="20"/>
      <c r="D3" s="20"/>
      <c r="E3" s="20"/>
      <c r="F3" s="20"/>
      <c r="G3" s="20"/>
    </row>
    <row r="4" spans="1:10" ht="22.5" x14ac:dyDescent="0.5">
      <c r="A4" s="20" t="s">
        <v>2</v>
      </c>
      <c r="B4" s="20"/>
      <c r="C4" s="20"/>
      <c r="D4" s="20"/>
      <c r="E4" s="20"/>
      <c r="F4" s="20"/>
      <c r="G4" s="20"/>
    </row>
    <row r="6" spans="1:10" ht="22.5" x14ac:dyDescent="0.5">
      <c r="A6" s="22" t="s">
        <v>62</v>
      </c>
      <c r="C6" s="22" t="s">
        <v>41</v>
      </c>
      <c r="E6" s="22" t="s">
        <v>81</v>
      </c>
      <c r="G6" s="22" t="s">
        <v>13</v>
      </c>
    </row>
    <row r="7" spans="1:10" x14ac:dyDescent="0.5">
      <c r="A7" s="1" t="s">
        <v>90</v>
      </c>
      <c r="C7" s="3">
        <v>215752563871</v>
      </c>
      <c r="E7" s="7">
        <f>C7/$C$11</f>
        <v>0.87810653626031598</v>
      </c>
      <c r="G7" s="7">
        <v>7.127212190727851E-2</v>
      </c>
      <c r="J7" s="7"/>
    </row>
    <row r="8" spans="1:10" x14ac:dyDescent="0.5">
      <c r="A8" s="1" t="s">
        <v>91</v>
      </c>
      <c r="C8" s="3">
        <v>24503780056</v>
      </c>
      <c r="E8" s="7">
        <f t="shared" ref="E8:E10" si="0">C8/$C$11</f>
        <v>9.9729658105587551E-2</v>
      </c>
      <c r="G8" s="7">
        <v>8.0946263998261398E-3</v>
      </c>
      <c r="J8" s="7"/>
    </row>
    <row r="9" spans="1:10" x14ac:dyDescent="0.5">
      <c r="A9" s="1" t="s">
        <v>92</v>
      </c>
      <c r="C9" s="3">
        <v>149505376</v>
      </c>
      <c r="E9" s="7">
        <f t="shared" si="0"/>
        <v>6.0848244635530919E-4</v>
      </c>
      <c r="G9" s="7">
        <v>4.9387896917120991E-5</v>
      </c>
      <c r="J9" s="7"/>
    </row>
    <row r="10" spans="1:10" x14ac:dyDescent="0.5">
      <c r="A10" s="1" t="s">
        <v>96</v>
      </c>
      <c r="C10" s="3">
        <f>'سایر درآمدها'!C10</f>
        <v>5296186796</v>
      </c>
      <c r="E10" s="7">
        <f t="shared" si="0"/>
        <v>2.1555323187741199E-2</v>
      </c>
      <c r="G10" s="7">
        <v>1.7495526551143238E-3</v>
      </c>
      <c r="J10" s="7"/>
    </row>
    <row r="11" spans="1:10" ht="22.5" thickBot="1" x14ac:dyDescent="0.55000000000000004">
      <c r="C11" s="4">
        <f>SUM(C7:C10)</f>
        <v>245702036099</v>
      </c>
      <c r="E11" s="9">
        <f>SUM(E7:E10)</f>
        <v>1</v>
      </c>
      <c r="G11" s="9">
        <f>SUM(G7:G10)</f>
        <v>8.1165688859136095E-2</v>
      </c>
    </row>
    <row r="12" spans="1:10" ht="22.5" thickTop="1" x14ac:dyDescent="0.5"/>
    <row r="13" spans="1:10" x14ac:dyDescent="0.5">
      <c r="G13" s="3"/>
    </row>
    <row r="14" spans="1:10" x14ac:dyDescent="0.5">
      <c r="E14" s="3"/>
      <c r="G14" s="3"/>
    </row>
    <row r="15" spans="1:10" x14ac:dyDescent="0.5">
      <c r="G15" s="3"/>
    </row>
    <row r="16" spans="1:10" x14ac:dyDescent="0.5">
      <c r="G16" s="3"/>
    </row>
    <row r="17" spans="7:7" x14ac:dyDescent="0.5">
      <c r="G17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5"/>
  <sheetViews>
    <sheetView rightToLeft="1" workbookViewId="0">
      <selection activeCell="E19" sqref="E19"/>
    </sheetView>
  </sheetViews>
  <sheetFormatPr defaultRowHeight="21.75" x14ac:dyDescent="0.5"/>
  <cols>
    <col min="1" max="1" width="31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2.5" x14ac:dyDescent="0.5">
      <c r="A3" s="20" t="s">
        <v>58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2.5" x14ac:dyDescent="0.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2.5" x14ac:dyDescent="0.5">
      <c r="A6" s="22" t="s">
        <v>59</v>
      </c>
      <c r="B6" s="22" t="s">
        <v>59</v>
      </c>
      <c r="C6" s="22" t="s">
        <v>59</v>
      </c>
      <c r="D6" s="22" t="s">
        <v>59</v>
      </c>
      <c r="E6" s="22" t="s">
        <v>59</v>
      </c>
      <c r="F6" s="22" t="s">
        <v>59</v>
      </c>
      <c r="G6" s="22" t="s">
        <v>59</v>
      </c>
      <c r="I6" s="22" t="s">
        <v>60</v>
      </c>
      <c r="J6" s="22" t="s">
        <v>60</v>
      </c>
      <c r="K6" s="22" t="s">
        <v>60</v>
      </c>
      <c r="L6" s="22" t="s">
        <v>60</v>
      </c>
      <c r="M6" s="22" t="s">
        <v>60</v>
      </c>
      <c r="O6" s="22" t="s">
        <v>61</v>
      </c>
      <c r="P6" s="22" t="s">
        <v>61</v>
      </c>
      <c r="Q6" s="22" t="s">
        <v>61</v>
      </c>
      <c r="R6" s="22" t="s">
        <v>61</v>
      </c>
      <c r="S6" s="22" t="s">
        <v>61</v>
      </c>
    </row>
    <row r="7" spans="1:19" ht="22.5" x14ac:dyDescent="0.5">
      <c r="A7" s="23" t="s">
        <v>62</v>
      </c>
      <c r="C7" s="23" t="s">
        <v>63</v>
      </c>
      <c r="E7" s="23" t="s">
        <v>25</v>
      </c>
      <c r="G7" s="23" t="s">
        <v>26</v>
      </c>
      <c r="I7" s="23" t="s">
        <v>64</v>
      </c>
      <c r="K7" s="23" t="s">
        <v>65</v>
      </c>
      <c r="M7" s="23" t="s">
        <v>66</v>
      </c>
      <c r="O7" s="23" t="s">
        <v>64</v>
      </c>
      <c r="Q7" s="23" t="s">
        <v>65</v>
      </c>
      <c r="S7" s="23" t="s">
        <v>66</v>
      </c>
    </row>
    <row r="8" spans="1:19" x14ac:dyDescent="0.5">
      <c r="A8" s="1" t="s">
        <v>32</v>
      </c>
      <c r="C8" s="1" t="s">
        <v>67</v>
      </c>
      <c r="E8" s="1" t="s">
        <v>34</v>
      </c>
      <c r="G8" s="3">
        <v>16</v>
      </c>
      <c r="I8" s="3">
        <v>3716808260</v>
      </c>
      <c r="K8" s="1" t="s">
        <v>67</v>
      </c>
      <c r="M8" s="3">
        <v>3716808260</v>
      </c>
      <c r="O8" s="3">
        <v>19299309844</v>
      </c>
      <c r="Q8" s="1" t="s">
        <v>67</v>
      </c>
      <c r="S8" s="3">
        <v>19299309844</v>
      </c>
    </row>
    <row r="9" spans="1:19" x14ac:dyDescent="0.5">
      <c r="A9" s="1" t="s">
        <v>44</v>
      </c>
      <c r="C9" s="3">
        <v>30</v>
      </c>
      <c r="E9" s="1" t="s">
        <v>67</v>
      </c>
      <c r="G9" s="1">
        <v>0</v>
      </c>
      <c r="I9" s="3">
        <v>149505376</v>
      </c>
      <c r="K9" s="3">
        <v>0</v>
      </c>
      <c r="M9" s="3">
        <v>149505376</v>
      </c>
      <c r="O9" s="3">
        <v>3044296131</v>
      </c>
      <c r="Q9" s="3">
        <v>0</v>
      </c>
      <c r="S9" s="3">
        <v>3044296131</v>
      </c>
    </row>
    <row r="10" spans="1:19" ht="22.5" thickBot="1" x14ac:dyDescent="0.55000000000000004">
      <c r="I10" s="4">
        <f>SUM(I8:I9)</f>
        <v>3866313636</v>
      </c>
      <c r="K10" s="4">
        <f>SUM(K9)</f>
        <v>0</v>
      </c>
      <c r="M10" s="4">
        <f>SUM(M8:M9)</f>
        <v>3866313636</v>
      </c>
      <c r="O10" s="4">
        <f>SUM(O8:O9)</f>
        <v>22343605975</v>
      </c>
      <c r="Q10" s="4">
        <f>SUM(Q9)</f>
        <v>0</v>
      </c>
      <c r="S10" s="4">
        <f>SUM(S8:S9)</f>
        <v>22343605975</v>
      </c>
    </row>
    <row r="11" spans="1:19" ht="22.5" thickTop="1" x14ac:dyDescent="0.5"/>
    <row r="12" spans="1:19" x14ac:dyDescent="0.5">
      <c r="O12" s="17"/>
    </row>
    <row r="13" spans="1:19" x14ac:dyDescent="0.5">
      <c r="O13" s="17"/>
    </row>
    <row r="14" spans="1:19" x14ac:dyDescent="0.5">
      <c r="O14" s="18"/>
    </row>
    <row r="15" spans="1:19" x14ac:dyDescent="0.5">
      <c r="O15" s="17"/>
      <c r="Q15" s="3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7"/>
  <sheetViews>
    <sheetView rightToLeft="1" workbookViewId="0">
      <selection activeCell="I12" sqref="I12:I13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16" style="1" bestFit="1" customWidth="1"/>
    <col min="20" max="16384" width="9.140625" style="1"/>
  </cols>
  <sheetData>
    <row r="2" spans="1:20" ht="22.5" x14ac:dyDescent="0.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0" ht="22.5" x14ac:dyDescent="0.5">
      <c r="A3" s="20" t="s">
        <v>58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0" ht="22.5" x14ac:dyDescent="0.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20" ht="22.5" x14ac:dyDescent="0.5">
      <c r="A6" s="21" t="s">
        <v>3</v>
      </c>
      <c r="C6" s="22" t="s">
        <v>60</v>
      </c>
      <c r="D6" s="22" t="s">
        <v>60</v>
      </c>
      <c r="E6" s="22" t="s">
        <v>60</v>
      </c>
      <c r="F6" s="22" t="s">
        <v>60</v>
      </c>
      <c r="G6" s="22" t="s">
        <v>60</v>
      </c>
      <c r="H6" s="22" t="s">
        <v>60</v>
      </c>
      <c r="I6" s="22" t="s">
        <v>60</v>
      </c>
      <c r="K6" s="22" t="s">
        <v>61</v>
      </c>
      <c r="L6" s="22" t="s">
        <v>61</v>
      </c>
      <c r="M6" s="22" t="s">
        <v>61</v>
      </c>
      <c r="N6" s="22" t="s">
        <v>61</v>
      </c>
      <c r="O6" s="22" t="s">
        <v>61</v>
      </c>
      <c r="P6" s="22" t="s">
        <v>61</v>
      </c>
      <c r="Q6" s="22" t="s">
        <v>61</v>
      </c>
    </row>
    <row r="7" spans="1:20" ht="22.5" x14ac:dyDescent="0.5">
      <c r="A7" s="22" t="s">
        <v>3</v>
      </c>
      <c r="C7" s="22" t="s">
        <v>7</v>
      </c>
      <c r="E7" s="22" t="s">
        <v>68</v>
      </c>
      <c r="G7" s="22" t="s">
        <v>69</v>
      </c>
      <c r="I7" s="22" t="s">
        <v>70</v>
      </c>
      <c r="K7" s="22" t="s">
        <v>7</v>
      </c>
      <c r="M7" s="22" t="s">
        <v>68</v>
      </c>
      <c r="O7" s="22" t="s">
        <v>69</v>
      </c>
      <c r="Q7" s="22" t="s">
        <v>70</v>
      </c>
    </row>
    <row r="8" spans="1:20" x14ac:dyDescent="0.5">
      <c r="A8" s="1" t="s">
        <v>16</v>
      </c>
      <c r="C8" s="5">
        <v>90000</v>
      </c>
      <c r="D8" s="5"/>
      <c r="E8" s="5">
        <v>2592393612</v>
      </c>
      <c r="F8" s="5"/>
      <c r="G8" s="5">
        <v>2555891549</v>
      </c>
      <c r="H8" s="5"/>
      <c r="I8" s="5">
        <v>36502063</v>
      </c>
      <c r="J8" s="5"/>
      <c r="K8" s="5">
        <v>90000</v>
      </c>
      <c r="L8" s="5"/>
      <c r="M8" s="5">
        <v>2592393613</v>
      </c>
      <c r="N8" s="5"/>
      <c r="O8" s="5">
        <v>2602656555</v>
      </c>
      <c r="P8" s="5"/>
      <c r="Q8" s="5">
        <v>-10262942</v>
      </c>
      <c r="S8" s="5"/>
      <c r="T8" s="5"/>
    </row>
    <row r="9" spans="1:20" x14ac:dyDescent="0.5">
      <c r="A9" s="1" t="s">
        <v>17</v>
      </c>
      <c r="C9" s="5">
        <v>10975965</v>
      </c>
      <c r="D9" s="5"/>
      <c r="E9" s="5">
        <v>2323290373222</v>
      </c>
      <c r="F9" s="5"/>
      <c r="G9" s="5">
        <v>2115986769053</v>
      </c>
      <c r="H9" s="5"/>
      <c r="I9" s="5">
        <v>207303604169</v>
      </c>
      <c r="J9" s="5"/>
      <c r="K9" s="5">
        <v>10975965</v>
      </c>
      <c r="L9" s="5"/>
      <c r="M9" s="5">
        <v>2323290373222</v>
      </c>
      <c r="N9" s="5"/>
      <c r="O9" s="5">
        <v>2224265125240</v>
      </c>
      <c r="P9" s="5"/>
      <c r="Q9" s="5">
        <v>99025247982</v>
      </c>
      <c r="S9" s="5"/>
      <c r="T9" s="5"/>
    </row>
    <row r="10" spans="1:20" x14ac:dyDescent="0.5">
      <c r="A10" s="1" t="s">
        <v>15</v>
      </c>
      <c r="C10" s="5">
        <v>30459009</v>
      </c>
      <c r="D10" s="5"/>
      <c r="E10" s="5">
        <v>307097828945</v>
      </c>
      <c r="F10" s="5"/>
      <c r="G10" s="5">
        <v>304930075882</v>
      </c>
      <c r="H10" s="5"/>
      <c r="I10" s="5">
        <v>2167753063</v>
      </c>
      <c r="J10" s="5"/>
      <c r="K10" s="5">
        <v>30459009</v>
      </c>
      <c r="L10" s="5"/>
      <c r="M10" s="5">
        <v>307097828946</v>
      </c>
      <c r="N10" s="5"/>
      <c r="O10" s="5">
        <v>312448838218</v>
      </c>
      <c r="P10" s="5"/>
      <c r="Q10" s="5">
        <v>-5351009272</v>
      </c>
      <c r="S10" s="5"/>
      <c r="T10" s="5"/>
    </row>
    <row r="11" spans="1:20" x14ac:dyDescent="0.5">
      <c r="A11" s="1" t="s">
        <v>18</v>
      </c>
      <c r="C11" s="5">
        <v>0</v>
      </c>
      <c r="D11" s="5"/>
      <c r="E11" s="5">
        <v>0</v>
      </c>
      <c r="F11" s="5"/>
      <c r="G11" s="5">
        <v>-19838556224</v>
      </c>
      <c r="H11" s="5"/>
      <c r="I11" s="5">
        <v>19838556224</v>
      </c>
      <c r="J11" s="5"/>
      <c r="K11" s="5">
        <v>0</v>
      </c>
      <c r="L11" s="5"/>
      <c r="M11" s="5">
        <v>0</v>
      </c>
      <c r="N11" s="5"/>
      <c r="O11" s="5">
        <v>0</v>
      </c>
      <c r="P11" s="5"/>
      <c r="Q11" s="5">
        <v>0</v>
      </c>
      <c r="S11" s="5"/>
      <c r="T11" s="5"/>
    </row>
    <row r="12" spans="1:20" x14ac:dyDescent="0.5">
      <c r="A12" s="1" t="s">
        <v>32</v>
      </c>
      <c r="C12" s="5">
        <v>150000</v>
      </c>
      <c r="D12" s="5"/>
      <c r="E12" s="5">
        <v>157385812500</v>
      </c>
      <c r="F12" s="5"/>
      <c r="G12" s="5">
        <v>142116737437</v>
      </c>
      <c r="H12" s="5"/>
      <c r="I12" s="5">
        <v>15269075063</v>
      </c>
      <c r="J12" s="5"/>
      <c r="K12" s="5">
        <v>150000</v>
      </c>
      <c r="L12" s="5"/>
      <c r="M12" s="5">
        <v>157385812500</v>
      </c>
      <c r="N12" s="5"/>
      <c r="O12" s="5">
        <v>142435296562</v>
      </c>
      <c r="P12" s="5"/>
      <c r="Q12" s="5">
        <v>14950515938</v>
      </c>
      <c r="S12" s="5"/>
      <c r="T12" s="5"/>
    </row>
    <row r="13" spans="1:20" x14ac:dyDescent="0.5">
      <c r="A13" s="1" t="s">
        <v>28</v>
      </c>
      <c r="C13" s="5">
        <v>0</v>
      </c>
      <c r="D13" s="5"/>
      <c r="E13" s="5">
        <v>0</v>
      </c>
      <c r="F13" s="5"/>
      <c r="G13" s="5">
        <v>476901667</v>
      </c>
      <c r="H13" s="5"/>
      <c r="I13" s="5">
        <v>-476901667</v>
      </c>
      <c r="J13" s="5"/>
      <c r="K13" s="5">
        <v>0</v>
      </c>
      <c r="L13" s="5"/>
      <c r="M13" s="5">
        <v>0</v>
      </c>
      <c r="N13" s="5"/>
      <c r="O13" s="5">
        <v>0</v>
      </c>
      <c r="P13" s="5"/>
      <c r="Q13" s="5">
        <v>0</v>
      </c>
      <c r="S13" s="5"/>
      <c r="T13" s="5"/>
    </row>
    <row r="14" spans="1:20" ht="22.5" thickBot="1" x14ac:dyDescent="0.55000000000000004">
      <c r="E14" s="4">
        <f>SUM(E8:E13)</f>
        <v>2790366408279</v>
      </c>
      <c r="G14" s="4">
        <f>SUM(G8:G13)</f>
        <v>2546227819364</v>
      </c>
      <c r="I14" s="4">
        <f>SUM(I8:I13)</f>
        <v>244138588915</v>
      </c>
      <c r="M14" s="4">
        <f>SUM(M8:M13)</f>
        <v>2790366408281</v>
      </c>
      <c r="O14" s="4">
        <f>SUM(O8:O13)</f>
        <v>2681751916575</v>
      </c>
      <c r="Q14" s="4">
        <f>SUM(Q8:Q13)</f>
        <v>108614491706</v>
      </c>
      <c r="S14" s="5"/>
      <c r="T14" s="5"/>
    </row>
    <row r="15" spans="1:20" ht="22.5" thickTop="1" x14ac:dyDescent="0.5"/>
    <row r="16" spans="1:20" x14ac:dyDescent="0.5">
      <c r="I16" s="3"/>
    </row>
    <row r="17" spans="9:15" x14ac:dyDescent="0.5">
      <c r="I17" s="14"/>
      <c r="O17" s="1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22"/>
  <sheetViews>
    <sheetView rightToLeft="1" workbookViewId="0">
      <selection activeCell="Q12" sqref="Q12:Q19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9.57031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16" style="1" bestFit="1" customWidth="1"/>
    <col min="20" max="16384" width="9.140625" style="1"/>
  </cols>
  <sheetData>
    <row r="2" spans="1:20" ht="22.5" x14ac:dyDescent="0.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0" ht="22.5" x14ac:dyDescent="0.5">
      <c r="A3" s="20" t="s">
        <v>58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0" ht="22.5" x14ac:dyDescent="0.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20" ht="22.5" x14ac:dyDescent="0.5">
      <c r="A6" s="21" t="s">
        <v>3</v>
      </c>
      <c r="C6" s="22" t="s">
        <v>60</v>
      </c>
      <c r="D6" s="22" t="s">
        <v>60</v>
      </c>
      <c r="E6" s="22" t="s">
        <v>60</v>
      </c>
      <c r="F6" s="22" t="s">
        <v>60</v>
      </c>
      <c r="G6" s="22" t="s">
        <v>60</v>
      </c>
      <c r="H6" s="22" t="s">
        <v>60</v>
      </c>
      <c r="I6" s="22" t="s">
        <v>60</v>
      </c>
      <c r="K6" s="22" t="s">
        <v>61</v>
      </c>
      <c r="L6" s="22" t="s">
        <v>61</v>
      </c>
      <c r="M6" s="22" t="s">
        <v>61</v>
      </c>
      <c r="N6" s="22" t="s">
        <v>61</v>
      </c>
      <c r="O6" s="22" t="s">
        <v>61</v>
      </c>
      <c r="P6" s="22" t="s">
        <v>61</v>
      </c>
      <c r="Q6" s="22" t="s">
        <v>61</v>
      </c>
    </row>
    <row r="7" spans="1:20" ht="22.5" x14ac:dyDescent="0.5">
      <c r="A7" s="22" t="s">
        <v>3</v>
      </c>
      <c r="C7" s="22" t="s">
        <v>7</v>
      </c>
      <c r="E7" s="22" t="s">
        <v>68</v>
      </c>
      <c r="G7" s="22" t="s">
        <v>69</v>
      </c>
      <c r="I7" s="22" t="s">
        <v>71</v>
      </c>
      <c r="K7" s="22" t="s">
        <v>7</v>
      </c>
      <c r="M7" s="22" t="s">
        <v>68</v>
      </c>
      <c r="O7" s="22" t="s">
        <v>69</v>
      </c>
      <c r="Q7" s="22" t="s">
        <v>71</v>
      </c>
    </row>
    <row r="8" spans="1:20" x14ac:dyDescent="0.5">
      <c r="A8" s="1" t="s">
        <v>16</v>
      </c>
      <c r="C8" s="5">
        <v>5350000</v>
      </c>
      <c r="D8" s="5"/>
      <c r="E8" s="5">
        <v>160282507303</v>
      </c>
      <c r="F8" s="5"/>
      <c r="G8" s="5">
        <v>156349283672</v>
      </c>
      <c r="H8" s="5"/>
      <c r="I8" s="5">
        <v>3933223631</v>
      </c>
      <c r="J8" s="5"/>
      <c r="K8" s="5">
        <v>15605675</v>
      </c>
      <c r="L8" s="5"/>
      <c r="M8" s="5">
        <v>522255965467</v>
      </c>
      <c r="N8" s="5"/>
      <c r="O8" s="5">
        <v>504973547333</v>
      </c>
      <c r="P8" s="5"/>
      <c r="Q8" s="5">
        <v>17282418134</v>
      </c>
      <c r="S8" s="5"/>
      <c r="T8" s="5"/>
    </row>
    <row r="9" spans="1:20" x14ac:dyDescent="0.5">
      <c r="A9" s="1" t="s">
        <v>18</v>
      </c>
      <c r="C9" s="5">
        <v>5047047</v>
      </c>
      <c r="D9" s="5"/>
      <c r="E9" s="5">
        <v>129528466519</v>
      </c>
      <c r="F9" s="5"/>
      <c r="G9" s="5">
        <v>156156556156</v>
      </c>
      <c r="H9" s="5"/>
      <c r="I9" s="5">
        <v>-26628089637</v>
      </c>
      <c r="J9" s="5"/>
      <c r="K9" s="5">
        <v>14363472</v>
      </c>
      <c r="L9" s="5"/>
      <c r="M9" s="5">
        <v>480328491211</v>
      </c>
      <c r="N9" s="5"/>
      <c r="O9" s="5">
        <v>496583519359</v>
      </c>
      <c r="P9" s="5"/>
      <c r="Q9" s="5">
        <v>-16255028148</v>
      </c>
      <c r="S9" s="5"/>
      <c r="T9" s="5"/>
    </row>
    <row r="10" spans="1:20" x14ac:dyDescent="0.5">
      <c r="A10" s="1" t="s">
        <v>17</v>
      </c>
      <c r="C10" s="5">
        <v>1368913</v>
      </c>
      <c r="D10" s="5"/>
      <c r="E10" s="5">
        <v>282788834474</v>
      </c>
      <c r="F10" s="5"/>
      <c r="G10" s="5">
        <v>277071616076</v>
      </c>
      <c r="H10" s="5"/>
      <c r="I10" s="5">
        <v>5717218398</v>
      </c>
      <c r="J10" s="5"/>
      <c r="K10" s="5">
        <v>25039280</v>
      </c>
      <c r="L10" s="5"/>
      <c r="M10" s="5">
        <v>5111502111595</v>
      </c>
      <c r="N10" s="5"/>
      <c r="O10" s="5">
        <v>4936844490639</v>
      </c>
      <c r="P10" s="5"/>
      <c r="Q10" s="5">
        <v>174657620956</v>
      </c>
      <c r="S10" s="5"/>
      <c r="T10" s="5"/>
    </row>
    <row r="11" spans="1:20" x14ac:dyDescent="0.5">
      <c r="A11" s="1" t="s">
        <v>15</v>
      </c>
      <c r="C11" s="5">
        <v>8268384</v>
      </c>
      <c r="D11" s="5"/>
      <c r="E11" s="5">
        <v>87564836512</v>
      </c>
      <c r="F11" s="5"/>
      <c r="G11" s="5">
        <v>84181040552</v>
      </c>
      <c r="H11" s="5"/>
      <c r="I11" s="5">
        <v>3383795960</v>
      </c>
      <c r="J11" s="5"/>
      <c r="K11" s="5">
        <v>18304979</v>
      </c>
      <c r="L11" s="5"/>
      <c r="M11" s="5">
        <v>189530572829</v>
      </c>
      <c r="N11" s="5"/>
      <c r="O11" s="5">
        <v>191625493301</v>
      </c>
      <c r="P11" s="5"/>
      <c r="Q11" s="5">
        <v>-2094920472</v>
      </c>
      <c r="S11" s="5"/>
      <c r="T11" s="5"/>
    </row>
    <row r="12" spans="1:20" x14ac:dyDescent="0.5">
      <c r="A12" s="1" t="s">
        <v>32</v>
      </c>
      <c r="C12" s="5">
        <v>350000</v>
      </c>
      <c r="D12" s="5"/>
      <c r="E12" s="5">
        <v>337314817000</v>
      </c>
      <c r="F12" s="5"/>
      <c r="G12" s="5">
        <v>332349025313</v>
      </c>
      <c r="H12" s="5"/>
      <c r="I12" s="5">
        <v>4965791687</v>
      </c>
      <c r="J12" s="5"/>
      <c r="K12" s="5">
        <v>350000</v>
      </c>
      <c r="L12" s="5"/>
      <c r="M12" s="5">
        <v>337314817000</v>
      </c>
      <c r="N12" s="5"/>
      <c r="O12" s="5">
        <v>332349025313</v>
      </c>
      <c r="P12" s="5"/>
      <c r="Q12" s="5">
        <v>4965791687</v>
      </c>
      <c r="S12" s="5"/>
      <c r="T12" s="5"/>
    </row>
    <row r="13" spans="1:20" x14ac:dyDescent="0.5">
      <c r="A13" s="1" t="s">
        <v>28</v>
      </c>
      <c r="C13" s="5">
        <v>30806</v>
      </c>
      <c r="D13" s="5"/>
      <c r="E13" s="5">
        <v>25334987616</v>
      </c>
      <c r="F13" s="5"/>
      <c r="G13" s="5">
        <v>24305980903</v>
      </c>
      <c r="H13" s="5"/>
      <c r="I13" s="5">
        <v>1029006713</v>
      </c>
      <c r="J13" s="5"/>
      <c r="K13" s="5">
        <v>30806</v>
      </c>
      <c r="L13" s="5"/>
      <c r="M13" s="5">
        <v>25334987616</v>
      </c>
      <c r="N13" s="5"/>
      <c r="O13" s="5">
        <v>24305980903</v>
      </c>
      <c r="P13" s="5"/>
      <c r="Q13" s="5">
        <v>1029006713</v>
      </c>
      <c r="S13" s="5"/>
      <c r="T13" s="5"/>
    </row>
    <row r="14" spans="1:20" x14ac:dyDescent="0.5">
      <c r="A14" s="1" t="s">
        <v>72</v>
      </c>
      <c r="C14" s="5">
        <v>0</v>
      </c>
      <c r="D14" s="5"/>
      <c r="E14" s="5">
        <v>0</v>
      </c>
      <c r="F14" s="5"/>
      <c r="G14" s="5">
        <v>0</v>
      </c>
      <c r="H14" s="5"/>
      <c r="I14" s="5">
        <v>0</v>
      </c>
      <c r="J14" s="5"/>
      <c r="K14" s="5">
        <v>3500</v>
      </c>
      <c r="L14" s="5"/>
      <c r="M14" s="5">
        <v>3500000000</v>
      </c>
      <c r="N14" s="5"/>
      <c r="O14" s="5">
        <v>3467744561</v>
      </c>
      <c r="P14" s="5"/>
      <c r="Q14" s="5">
        <v>32255439</v>
      </c>
      <c r="S14" s="5"/>
      <c r="T14" s="5"/>
    </row>
    <row r="15" spans="1:20" x14ac:dyDescent="0.5">
      <c r="A15" s="1" t="s">
        <v>73</v>
      </c>
      <c r="C15" s="5">
        <v>0</v>
      </c>
      <c r="D15" s="5"/>
      <c r="E15" s="5">
        <v>0</v>
      </c>
      <c r="F15" s="5"/>
      <c r="G15" s="5">
        <v>0</v>
      </c>
      <c r="H15" s="5"/>
      <c r="I15" s="5">
        <v>0</v>
      </c>
      <c r="J15" s="5"/>
      <c r="K15" s="5">
        <v>4000</v>
      </c>
      <c r="L15" s="5"/>
      <c r="M15" s="5">
        <v>3496047529</v>
      </c>
      <c r="N15" s="5"/>
      <c r="O15" s="5">
        <v>3431090654</v>
      </c>
      <c r="P15" s="5"/>
      <c r="Q15" s="5">
        <v>64956875</v>
      </c>
      <c r="S15" s="5"/>
      <c r="T15" s="5"/>
    </row>
    <row r="16" spans="1:20" x14ac:dyDescent="0.5">
      <c r="A16" s="1" t="s">
        <v>74</v>
      </c>
      <c r="C16" s="5">
        <v>0</v>
      </c>
      <c r="D16" s="5"/>
      <c r="E16" s="5">
        <v>0</v>
      </c>
      <c r="F16" s="5"/>
      <c r="G16" s="5">
        <v>0</v>
      </c>
      <c r="H16" s="5"/>
      <c r="I16" s="5">
        <v>0</v>
      </c>
      <c r="J16" s="5"/>
      <c r="K16" s="5">
        <v>38857</v>
      </c>
      <c r="L16" s="5"/>
      <c r="M16" s="5">
        <v>38857000000</v>
      </c>
      <c r="N16" s="5"/>
      <c r="O16" s="5">
        <v>37367421731</v>
      </c>
      <c r="P16" s="5"/>
      <c r="Q16" s="5">
        <v>1489578269</v>
      </c>
      <c r="S16" s="5"/>
      <c r="T16" s="5"/>
    </row>
    <row r="17" spans="1:20" x14ac:dyDescent="0.5">
      <c r="A17" s="1" t="s">
        <v>75</v>
      </c>
      <c r="C17" s="5">
        <v>0</v>
      </c>
      <c r="D17" s="5"/>
      <c r="E17" s="5">
        <v>0</v>
      </c>
      <c r="F17" s="5"/>
      <c r="G17" s="5">
        <v>0</v>
      </c>
      <c r="H17" s="5"/>
      <c r="I17" s="5">
        <v>0</v>
      </c>
      <c r="J17" s="5"/>
      <c r="K17" s="5">
        <v>40000</v>
      </c>
      <c r="L17" s="5"/>
      <c r="M17" s="5">
        <v>40000000000</v>
      </c>
      <c r="N17" s="5"/>
      <c r="O17" s="5">
        <v>39238771251</v>
      </c>
      <c r="P17" s="5"/>
      <c r="Q17" s="5">
        <v>761228749</v>
      </c>
      <c r="S17" s="5"/>
      <c r="T17" s="5"/>
    </row>
    <row r="18" spans="1:20" x14ac:dyDescent="0.5">
      <c r="A18" s="1" t="s">
        <v>76</v>
      </c>
      <c r="C18" s="5">
        <v>0</v>
      </c>
      <c r="D18" s="5"/>
      <c r="E18" s="5">
        <v>0</v>
      </c>
      <c r="F18" s="5"/>
      <c r="G18" s="5">
        <v>0</v>
      </c>
      <c r="H18" s="5"/>
      <c r="I18" s="5">
        <v>0</v>
      </c>
      <c r="J18" s="5"/>
      <c r="K18" s="5">
        <v>19052</v>
      </c>
      <c r="L18" s="5"/>
      <c r="M18" s="5">
        <v>18450179816</v>
      </c>
      <c r="N18" s="5"/>
      <c r="O18" s="5">
        <v>17675643273</v>
      </c>
      <c r="P18" s="5"/>
      <c r="Q18" s="5">
        <v>774536543</v>
      </c>
      <c r="S18" s="5"/>
      <c r="T18" s="5"/>
    </row>
    <row r="19" spans="1:20" x14ac:dyDescent="0.5">
      <c r="A19" s="1" t="s">
        <v>77</v>
      </c>
      <c r="C19" s="5">
        <v>0</v>
      </c>
      <c r="D19" s="5"/>
      <c r="E19" s="5">
        <v>0</v>
      </c>
      <c r="F19" s="5"/>
      <c r="G19" s="5">
        <v>0</v>
      </c>
      <c r="H19" s="5"/>
      <c r="I19" s="5">
        <v>0</v>
      </c>
      <c r="J19" s="5"/>
      <c r="K19" s="5">
        <v>14000</v>
      </c>
      <c r="L19" s="5"/>
      <c r="M19" s="5">
        <v>12583789172</v>
      </c>
      <c r="N19" s="5"/>
      <c r="O19" s="5">
        <v>12283102289</v>
      </c>
      <c r="P19" s="5"/>
      <c r="Q19" s="5">
        <v>300686883</v>
      </c>
      <c r="S19" s="5"/>
      <c r="T19" s="5"/>
    </row>
    <row r="20" spans="1:20" ht="22.5" thickBot="1" x14ac:dyDescent="0.55000000000000004">
      <c r="E20" s="10">
        <f>SUM(E8:E19)</f>
        <v>1022814449424</v>
      </c>
      <c r="F20" s="5"/>
      <c r="G20" s="10">
        <f>SUM(G8:G19)</f>
        <v>1030413502672</v>
      </c>
      <c r="H20" s="5"/>
      <c r="I20" s="10">
        <f>SUM(I8:I19)</f>
        <v>-7599053248</v>
      </c>
      <c r="J20" s="5"/>
      <c r="K20" s="5"/>
      <c r="L20" s="5"/>
      <c r="M20" s="10">
        <f>SUM(M8:M19)</f>
        <v>6783153962235</v>
      </c>
      <c r="N20" s="5"/>
      <c r="O20" s="10">
        <f>SUM(O8:O19)</f>
        <v>6600145830607</v>
      </c>
      <c r="P20" s="5"/>
      <c r="Q20" s="10">
        <f>SUM(Q8:Q19)</f>
        <v>183008131628</v>
      </c>
    </row>
    <row r="21" spans="1:20" ht="22.5" thickTop="1" x14ac:dyDescent="0.5"/>
    <row r="22" spans="1:20" x14ac:dyDescent="0.5">
      <c r="I22" s="13"/>
      <c r="Q22" s="1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"/>
  <sheetViews>
    <sheetView rightToLeft="1" workbookViewId="0">
      <selection activeCell="P18" sqref="P18"/>
    </sheetView>
  </sheetViews>
  <sheetFormatPr defaultRowHeight="21.75" x14ac:dyDescent="0.5"/>
  <cols>
    <col min="1" max="1" width="35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 x14ac:dyDescent="0.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22.5" x14ac:dyDescent="0.5">
      <c r="A3" s="20" t="s">
        <v>58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22.5" x14ac:dyDescent="0.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6" spans="1:21" ht="22.5" x14ac:dyDescent="0.5">
      <c r="A6" s="21" t="s">
        <v>3</v>
      </c>
      <c r="C6" s="22" t="s">
        <v>60</v>
      </c>
      <c r="D6" s="22" t="s">
        <v>60</v>
      </c>
      <c r="E6" s="22" t="s">
        <v>60</v>
      </c>
      <c r="F6" s="22" t="s">
        <v>60</v>
      </c>
      <c r="G6" s="22" t="s">
        <v>60</v>
      </c>
      <c r="H6" s="22" t="s">
        <v>60</v>
      </c>
      <c r="I6" s="22" t="s">
        <v>60</v>
      </c>
      <c r="J6" s="22" t="s">
        <v>60</v>
      </c>
      <c r="K6" s="22" t="s">
        <v>60</v>
      </c>
      <c r="M6" s="22" t="s">
        <v>61</v>
      </c>
      <c r="N6" s="22" t="s">
        <v>61</v>
      </c>
      <c r="O6" s="22" t="s">
        <v>61</v>
      </c>
      <c r="P6" s="22" t="s">
        <v>61</v>
      </c>
      <c r="Q6" s="22" t="s">
        <v>61</v>
      </c>
      <c r="R6" s="22" t="s">
        <v>61</v>
      </c>
      <c r="S6" s="22" t="s">
        <v>61</v>
      </c>
      <c r="T6" s="22" t="s">
        <v>61</v>
      </c>
      <c r="U6" s="22" t="s">
        <v>61</v>
      </c>
    </row>
    <row r="7" spans="1:21" ht="22.5" x14ac:dyDescent="0.5">
      <c r="A7" s="22" t="s">
        <v>3</v>
      </c>
      <c r="C7" s="22" t="s">
        <v>78</v>
      </c>
      <c r="E7" s="22" t="s">
        <v>79</v>
      </c>
      <c r="G7" s="22" t="s">
        <v>80</v>
      </c>
      <c r="I7" s="22" t="s">
        <v>41</v>
      </c>
      <c r="K7" s="22" t="s">
        <v>81</v>
      </c>
      <c r="M7" s="22" t="s">
        <v>78</v>
      </c>
      <c r="O7" s="22" t="s">
        <v>79</v>
      </c>
      <c r="Q7" s="22" t="s">
        <v>80</v>
      </c>
      <c r="S7" s="22" t="s">
        <v>41</v>
      </c>
      <c r="U7" s="22" t="s">
        <v>81</v>
      </c>
    </row>
    <row r="8" spans="1:21" x14ac:dyDescent="0.5">
      <c r="A8" s="1" t="s">
        <v>16</v>
      </c>
      <c r="C8" s="5">
        <v>0</v>
      </c>
      <c r="D8" s="5"/>
      <c r="E8" s="5">
        <v>36502063</v>
      </c>
      <c r="F8" s="5"/>
      <c r="G8" s="5">
        <v>3933223631</v>
      </c>
      <c r="H8" s="5"/>
      <c r="I8" s="5">
        <v>3969725694</v>
      </c>
      <c r="J8" s="5"/>
      <c r="K8" s="7">
        <f>I8/$I$12</f>
        <v>1.8399436941910582E-2</v>
      </c>
      <c r="L8" s="5"/>
      <c r="M8" s="5">
        <v>0</v>
      </c>
      <c r="N8" s="5"/>
      <c r="O8" s="5">
        <v>-10262942</v>
      </c>
      <c r="P8" s="5"/>
      <c r="Q8" s="5">
        <v>17282418134</v>
      </c>
      <c r="R8" s="5"/>
      <c r="S8" s="5">
        <v>17272155192</v>
      </c>
      <c r="U8" s="7">
        <f>S8/$S$12</f>
        <v>6.4628222257312573E-2</v>
      </c>
    </row>
    <row r="9" spans="1:21" x14ac:dyDescent="0.5">
      <c r="A9" s="1" t="s">
        <v>18</v>
      </c>
      <c r="C9" s="5">
        <v>0</v>
      </c>
      <c r="D9" s="5"/>
      <c r="E9" s="5">
        <v>19838556224</v>
      </c>
      <c r="F9" s="5"/>
      <c r="G9" s="5">
        <v>-26628089637</v>
      </c>
      <c r="H9" s="5"/>
      <c r="I9" s="5">
        <v>-6789533413</v>
      </c>
      <c r="J9" s="5"/>
      <c r="K9" s="7">
        <f t="shared" ref="K9:K11" si="0">I9/$I$12</f>
        <v>-3.1469074068846338E-2</v>
      </c>
      <c r="L9" s="5"/>
      <c r="M9" s="5">
        <v>0</v>
      </c>
      <c r="N9" s="5"/>
      <c r="O9" s="5">
        <v>0</v>
      </c>
      <c r="P9" s="5"/>
      <c r="Q9" s="5">
        <v>-16255028148</v>
      </c>
      <c r="R9" s="5"/>
      <c r="S9" s="5">
        <v>-16255028148</v>
      </c>
      <c r="U9" s="7">
        <f t="shared" ref="U9:U11" si="1">S9/$S$12</f>
        <v>-6.082237915708371E-2</v>
      </c>
    </row>
    <row r="10" spans="1:21" x14ac:dyDescent="0.5">
      <c r="A10" s="1" t="s">
        <v>17</v>
      </c>
      <c r="C10" s="5">
        <v>0</v>
      </c>
      <c r="D10" s="5"/>
      <c r="E10" s="5">
        <v>207303604169</v>
      </c>
      <c r="F10" s="5"/>
      <c r="G10" s="5">
        <v>5717218398</v>
      </c>
      <c r="H10" s="5"/>
      <c r="I10" s="5">
        <v>213020822567</v>
      </c>
      <c r="J10" s="5"/>
      <c r="K10" s="7">
        <f t="shared" si="0"/>
        <v>0.98733854534570753</v>
      </c>
      <c r="L10" s="5"/>
      <c r="M10" s="5">
        <v>0</v>
      </c>
      <c r="N10" s="5"/>
      <c r="O10" s="5">
        <v>99025247982</v>
      </c>
      <c r="P10" s="5"/>
      <c r="Q10" s="5">
        <v>174657620956</v>
      </c>
      <c r="R10" s="5"/>
      <c r="S10" s="5">
        <v>273682868938</v>
      </c>
      <c r="U10" s="7">
        <f t="shared" si="1"/>
        <v>1.0240550229618393</v>
      </c>
    </row>
    <row r="11" spans="1:21" x14ac:dyDescent="0.5">
      <c r="A11" s="1" t="s">
        <v>15</v>
      </c>
      <c r="C11" s="5">
        <v>0</v>
      </c>
      <c r="D11" s="5"/>
      <c r="E11" s="5">
        <v>2167753063</v>
      </c>
      <c r="F11" s="5"/>
      <c r="G11" s="5">
        <v>3383795960</v>
      </c>
      <c r="H11" s="5"/>
      <c r="I11" s="5">
        <v>5551549023</v>
      </c>
      <c r="J11" s="5"/>
      <c r="K11" s="7">
        <f t="shared" si="0"/>
        <v>2.5731091781228198E-2</v>
      </c>
      <c r="L11" s="5"/>
      <c r="M11" s="5">
        <v>0</v>
      </c>
      <c r="N11" s="5"/>
      <c r="O11" s="5">
        <v>-5351009272</v>
      </c>
      <c r="P11" s="5"/>
      <c r="Q11" s="5">
        <v>-2094920472</v>
      </c>
      <c r="R11" s="5"/>
      <c r="S11" s="5">
        <v>-7445929744</v>
      </c>
      <c r="U11" s="7">
        <f t="shared" si="1"/>
        <v>-2.7860866062068123E-2</v>
      </c>
    </row>
    <row r="12" spans="1:21" ht="22.5" thickBot="1" x14ac:dyDescent="0.55000000000000004">
      <c r="C12" s="19">
        <v>0</v>
      </c>
      <c r="E12" s="4">
        <f>SUM(E8:E11)</f>
        <v>229346415519</v>
      </c>
      <c r="G12" s="10">
        <f>SUM(G8:G11)</f>
        <v>-13593851648</v>
      </c>
      <c r="I12" s="4">
        <f>SUM(I8:I11)</f>
        <v>215752563871</v>
      </c>
      <c r="K12" s="11">
        <f>SUM(K8:K11)</f>
        <v>1</v>
      </c>
      <c r="M12" s="4">
        <f>SUM(M8:M11)</f>
        <v>0</v>
      </c>
      <c r="O12" s="4">
        <f>SUM(O8:O11)</f>
        <v>93663975768</v>
      </c>
      <c r="Q12" s="4">
        <f>SUM(Q8:Q11)</f>
        <v>173590090470</v>
      </c>
      <c r="S12" s="4">
        <f>SUM(S8:S11)</f>
        <v>267254066238</v>
      </c>
      <c r="U12" s="12">
        <f>SUM(U8:U11)</f>
        <v>0.99999999999999989</v>
      </c>
    </row>
    <row r="13" spans="1:21" ht="22.5" thickTop="1" x14ac:dyDescent="0.5"/>
    <row r="14" spans="1:21" x14ac:dyDescent="0.5">
      <c r="G14" s="3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Ghayouri</dc:creator>
  <cp:lastModifiedBy>Yasin Gadari</cp:lastModifiedBy>
  <dcterms:created xsi:type="dcterms:W3CDTF">2020-12-26T07:48:44Z</dcterms:created>
  <dcterms:modified xsi:type="dcterms:W3CDTF">2020-12-30T14:13:16Z</dcterms:modified>
</cp:coreProperties>
</file>