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دی 99\تارنما\"/>
    </mc:Choice>
  </mc:AlternateContent>
  <xr:revisionPtr revIDLastSave="0" documentId="13_ncr:1_{D9AB58F0-20E1-4D12-B6EB-18EBA798B799}" xr6:coauthVersionLast="46" xr6:coauthVersionMax="46" xr10:uidLastSave="{00000000-0000-0000-0000-000000000000}"/>
  <bookViews>
    <workbookView xWindow="-120" yWindow="-120" windowWidth="29040" windowHeight="15840" tabRatio="808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E10" i="14"/>
  <c r="C10" i="14"/>
  <c r="K9" i="13"/>
  <c r="K8" i="13"/>
  <c r="G9" i="13"/>
  <c r="G8" i="13"/>
  <c r="I9" i="13"/>
  <c r="E9" i="13"/>
  <c r="C16" i="12"/>
  <c r="E16" i="12"/>
  <c r="G16" i="12"/>
  <c r="I16" i="12"/>
  <c r="K16" i="12"/>
  <c r="M16" i="12"/>
  <c r="O16" i="12"/>
  <c r="Q16" i="12"/>
  <c r="U12" i="11"/>
  <c r="S12" i="11"/>
  <c r="U8" i="11" s="1"/>
  <c r="Q12" i="11"/>
  <c r="O12" i="11"/>
  <c r="M12" i="11"/>
  <c r="K12" i="11"/>
  <c r="I12" i="11"/>
  <c r="K8" i="11" s="1"/>
  <c r="G12" i="11"/>
  <c r="E12" i="11"/>
  <c r="C12" i="11"/>
  <c r="L22" i="10"/>
  <c r="F22" i="10"/>
  <c r="J22" i="10"/>
  <c r="E20" i="10"/>
  <c r="G20" i="10"/>
  <c r="I20" i="10"/>
  <c r="M20" i="10"/>
  <c r="O20" i="10"/>
  <c r="Q20" i="10"/>
  <c r="F13" i="9"/>
  <c r="Q12" i="9"/>
  <c r="O12" i="9"/>
  <c r="M12" i="9"/>
  <c r="I12" i="9"/>
  <c r="G12" i="9"/>
  <c r="E12" i="9"/>
  <c r="S10" i="7"/>
  <c r="Q10" i="7"/>
  <c r="O10" i="7"/>
  <c r="M10" i="7"/>
  <c r="K10" i="7"/>
  <c r="I10" i="7"/>
  <c r="K12" i="6"/>
  <c r="M12" i="6"/>
  <c r="O12" i="6"/>
  <c r="Q12" i="6"/>
  <c r="S12" i="6"/>
  <c r="AI10" i="3"/>
  <c r="AG10" i="3"/>
  <c r="AE10" i="3"/>
  <c r="AA10" i="3"/>
  <c r="W10" i="3"/>
  <c r="S10" i="3"/>
  <c r="Q10" i="3"/>
  <c r="Y12" i="1"/>
  <c r="G12" i="1"/>
  <c r="U10" i="11" l="1"/>
  <c r="U11" i="11"/>
  <c r="U9" i="11"/>
  <c r="K10" i="11"/>
  <c r="K11" i="11"/>
  <c r="K9" i="11"/>
  <c r="E12" i="1" l="1"/>
  <c r="K12" i="1"/>
  <c r="O12" i="1"/>
  <c r="U12" i="1"/>
  <c r="W12" i="1"/>
</calcChain>
</file>

<file path=xl/sharedStrings.xml><?xml version="1.0" encoding="utf-8"?>
<sst xmlns="http://schemas.openxmlformats.org/spreadsheetml/2006/main" count="407" uniqueCount="97">
  <si>
    <t>صندوق سرمایه‌گذاری اختصاصی بازارگردانی مفید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</si>
  <si>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</si>
  <si>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</si>
  <si>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</si>
  <si>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</si>
  <si>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</si>
  <si>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</si>
  <si>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</si>
  <si>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</si>
  <si>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</si>
  <si>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</si>
  <si>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</si>
  <si>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</si>
  <si>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</si>
  <si>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</si>
  <si>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</si>
  <si>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</si>
  <si>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</si>
  <si>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</si>
  <si>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</si>
  <si>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</si>
  <si>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</si>
  <si>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</si>
  <si>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</si>
  <si>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</si>
  <si>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</si>
  <si>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</si>
  <si>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دولت4-ش.خ 0107</t>
  </si>
  <si>
    <t>بله</t>
  </si>
  <si>
    <t>1399/05/21</t>
  </si>
  <si>
    <t>1401/07/21</t>
  </si>
  <si>
    <t>0.00%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</si>
  <si>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</si>
  <si>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</si>
  <si>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</si>
  <si>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</si>
  <si>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</si>
  <si>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</si>
  <si>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</si>
  <si>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</si>
  <si>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</si>
  <si>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</si>
  <si>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</si>
  <si>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</si>
  <si>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</si>
  <si>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ملت باجه کارگزاری مفید</t>
  </si>
  <si>
    <t>8568491984</t>
  </si>
  <si>
    <t>قرض الحسنه</t>
  </si>
  <si>
    <t>1397/11/10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</si>
  <si>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</si>
  <si>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</si>
  <si>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</si>
  <si>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</si>
  <si>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</si>
  <si>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</si>
  <si>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</si>
  <si>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</si>
  <si>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</si>
  <si>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</si>
  <si>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</si>
  <si>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</si>
  <si>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</si>
  <si>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</si>
  <si>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</si>
  <si>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</si>
  <si>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</si>
  <si>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</si>
  <si>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</si>
  <si>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</si>
  <si>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</si>
  <si>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اسنادخزانه-م18بودجه97-000525</t>
  </si>
  <si>
    <t>اسنادخزانه-م1بودجه98-990423</t>
  </si>
  <si>
    <t>اسنادخزانه-م3بودجه97-990721</t>
  </si>
  <si>
    <t>اسنادخزانه-م3بودجه98-990521</t>
  </si>
  <si>
    <t>اسنادخزانه-م12بودجه98-001111</t>
  </si>
  <si>
    <t>اسنادخزانه-م4بودجه97-991022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</si>
  <si>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</si>
  <si>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</si>
  <si>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</si>
  <si>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</si>
  <si>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</si>
  <si>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</si>
  <si>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</si>
  <si>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</si>
  <si>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</si>
  <si>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</si>
  <si>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</si>
  <si>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</si>
  <si>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</si>
  <si>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</si>
  <si>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</si>
  <si>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</si>
  <si>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1399/10/01</t>
  </si>
  <si>
    <t>سایر درآمدهای تنزیل سود سهام</t>
  </si>
  <si>
    <t>از ابتدای سال مالی</t>
  </si>
  <si>
    <t>تا پایان ماه</t>
  </si>
  <si>
    <t>سایر درامدها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</si>
</sst>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476250</xdr:colOff>
      <xdr:row>39</xdr:row>
      <xdr:rowOff>77248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39F23-6443-47FA-999C-F83E7EF7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36000" y="0"/>
          <a:ext cx="7112000" cy="750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CB3F-475D-4087-B515-8A9C872AD573}">
  <dimension ref="A1"/>
  <sheetViews>
    <sheetView rightToLeft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I16" sqref="I16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2.5" x14ac:dyDescent="0.5">
      <c r="A6" s="19" t="s">
        <v>59</v>
      </c>
      <c r="C6" s="20" t="s">
        <v>57</v>
      </c>
      <c r="D6" s="20" t="s">
        <v>57</v>
      </c>
      <c r="E6" s="20" t="s">
        <v>57</v>
      </c>
      <c r="F6" s="20" t="s">
        <v>57</v>
      </c>
      <c r="G6" s="20" t="s">
        <v>57</v>
      </c>
      <c r="H6" s="20" t="s">
        <v>57</v>
      </c>
      <c r="I6" s="20" t="s">
        <v>57</v>
      </c>
      <c r="K6" s="20" t="s">
        <v>58</v>
      </c>
      <c r="L6" s="20" t="s">
        <v>58</v>
      </c>
      <c r="M6" s="20" t="s">
        <v>58</v>
      </c>
      <c r="N6" s="20" t="s">
        <v>58</v>
      </c>
      <c r="O6" s="20" t="s">
        <v>58</v>
      </c>
      <c r="P6" s="20" t="s">
        <v>58</v>
      </c>
      <c r="Q6" s="20" t="s">
        <v>58</v>
      </c>
    </row>
    <row r="7" spans="1:17" ht="22.5" x14ac:dyDescent="0.5">
      <c r="A7" s="20" t="s">
        <v>59</v>
      </c>
      <c r="C7" s="20" t="s">
        <v>81</v>
      </c>
      <c r="E7" s="20" t="s">
        <v>78</v>
      </c>
      <c r="G7" s="20" t="s">
        <v>79</v>
      </c>
      <c r="I7" s="20" t="s">
        <v>82</v>
      </c>
      <c r="K7" s="20" t="s">
        <v>81</v>
      </c>
      <c r="M7" s="20" t="s">
        <v>78</v>
      </c>
      <c r="O7" s="20" t="s">
        <v>79</v>
      </c>
      <c r="Q7" s="20" t="s">
        <v>82</v>
      </c>
    </row>
    <row r="8" spans="1:17" x14ac:dyDescent="0.5">
      <c r="A8" s="1" t="s">
        <v>27</v>
      </c>
      <c r="C8" s="6">
        <v>1177995860</v>
      </c>
      <c r="D8" s="6"/>
      <c r="E8" s="6">
        <v>-14950515938</v>
      </c>
      <c r="F8" s="6"/>
      <c r="G8" s="6">
        <v>2076606295</v>
      </c>
      <c r="H8" s="6"/>
      <c r="I8" s="6">
        <v>-11695913783</v>
      </c>
      <c r="J8" s="6"/>
      <c r="K8" s="6">
        <v>20477305704</v>
      </c>
      <c r="L8" s="6"/>
      <c r="M8" s="6">
        <v>0</v>
      </c>
      <c r="N8" s="6"/>
      <c r="O8" s="6">
        <v>7042397982</v>
      </c>
      <c r="P8" s="6"/>
      <c r="Q8" s="6">
        <v>27519703686</v>
      </c>
    </row>
    <row r="9" spans="1:17" x14ac:dyDescent="0.5">
      <c r="A9" s="1" t="s">
        <v>70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64956875</v>
      </c>
      <c r="P9" s="6"/>
      <c r="Q9" s="6">
        <v>64956875</v>
      </c>
    </row>
    <row r="10" spans="1:17" x14ac:dyDescent="0.5">
      <c r="A10" s="1" t="s">
        <v>71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32255439</v>
      </c>
      <c r="P10" s="6"/>
      <c r="Q10" s="6">
        <v>32255439</v>
      </c>
    </row>
    <row r="11" spans="1:17" x14ac:dyDescent="0.5">
      <c r="A11" s="1" t="s">
        <v>72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1489578269</v>
      </c>
      <c r="P11" s="6"/>
      <c r="Q11" s="6">
        <v>1489578269</v>
      </c>
    </row>
    <row r="12" spans="1:17" x14ac:dyDescent="0.5">
      <c r="A12" s="1" t="s">
        <v>73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761228749</v>
      </c>
      <c r="P12" s="6"/>
      <c r="Q12" s="6">
        <v>761228749</v>
      </c>
    </row>
    <row r="13" spans="1:17" x14ac:dyDescent="0.5">
      <c r="A13" s="1" t="s">
        <v>74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1029006713</v>
      </c>
      <c r="P13" s="6"/>
      <c r="Q13" s="6">
        <v>1029006713</v>
      </c>
    </row>
    <row r="14" spans="1:17" x14ac:dyDescent="0.5">
      <c r="A14" s="1" t="s">
        <v>75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774536543</v>
      </c>
      <c r="P14" s="6"/>
      <c r="Q14" s="6">
        <v>774536543</v>
      </c>
    </row>
    <row r="15" spans="1:17" x14ac:dyDescent="0.5">
      <c r="A15" s="1" t="s">
        <v>76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300686883</v>
      </c>
      <c r="P15" s="6"/>
      <c r="Q15" s="6">
        <v>300686883</v>
      </c>
    </row>
    <row r="16" spans="1:17" ht="22.5" thickBot="1" x14ac:dyDescent="0.55000000000000004">
      <c r="C16" s="5">
        <f>SUM(C8:C15)</f>
        <v>1177995860</v>
      </c>
      <c r="E16" s="12">
        <f>SUM(E8:E15)</f>
        <v>-14950515938</v>
      </c>
      <c r="G16" s="5">
        <f>SUM(G8:G15)</f>
        <v>2076606295</v>
      </c>
      <c r="I16" s="12">
        <f>SUM(I8:I15)</f>
        <v>-11695913783</v>
      </c>
      <c r="K16" s="5">
        <f>SUM(K8:K15)</f>
        <v>20477305704</v>
      </c>
      <c r="M16" s="5">
        <f>SUM(M8:M15)</f>
        <v>0</v>
      </c>
      <c r="O16" s="5">
        <f>SUM(O8:O15)</f>
        <v>11494647453</v>
      </c>
      <c r="Q16" s="5">
        <f>SUM(Q8:Q15)</f>
        <v>31971953157</v>
      </c>
    </row>
    <row r="17" ht="22.5" thickTop="1" x14ac:dyDescent="0.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26" sqref="I26"/>
    </sheetView>
  </sheetViews>
  <sheetFormatPr defaultRowHeight="21.75" x14ac:dyDescent="0.5"/>
  <cols>
    <col min="1" max="1" width="18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2.5" x14ac:dyDescent="0.5">
      <c r="A6" s="20" t="s">
        <v>83</v>
      </c>
      <c r="B6" s="20" t="s">
        <v>83</v>
      </c>
      <c r="C6" s="20" t="s">
        <v>83</v>
      </c>
      <c r="E6" s="20" t="s">
        <v>57</v>
      </c>
      <c r="F6" s="20" t="s">
        <v>57</v>
      </c>
      <c r="G6" s="20" t="s">
        <v>57</v>
      </c>
      <c r="I6" s="20" t="s">
        <v>58</v>
      </c>
      <c r="J6" s="20" t="s">
        <v>58</v>
      </c>
      <c r="K6" s="20" t="s">
        <v>58</v>
      </c>
    </row>
    <row r="7" spans="1:11" ht="22.5" x14ac:dyDescent="0.5">
      <c r="A7" s="20" t="s">
        <v>84</v>
      </c>
      <c r="C7" s="20" t="s">
        <v>35</v>
      </c>
      <c r="E7" s="20" t="s">
        <v>85</v>
      </c>
      <c r="G7" s="20" t="s">
        <v>86</v>
      </c>
      <c r="I7" s="20" t="s">
        <v>85</v>
      </c>
      <c r="K7" s="20" t="s">
        <v>86</v>
      </c>
    </row>
    <row r="8" spans="1:11" x14ac:dyDescent="0.5">
      <c r="A8" s="1" t="s">
        <v>41</v>
      </c>
      <c r="C8" s="1" t="s">
        <v>42</v>
      </c>
      <c r="E8" s="3">
        <v>150903179</v>
      </c>
      <c r="G8" s="8">
        <f>E8/$E$9</f>
        <v>1</v>
      </c>
      <c r="I8" s="3">
        <v>3195199310</v>
      </c>
      <c r="K8" s="8">
        <f>I8/$I$9</f>
        <v>1</v>
      </c>
    </row>
    <row r="9" spans="1:11" ht="22.5" thickBot="1" x14ac:dyDescent="0.55000000000000004">
      <c r="E9" s="5">
        <f>SUM(E8)</f>
        <v>150903179</v>
      </c>
      <c r="G9" s="15">
        <f>SUM(G8)</f>
        <v>1</v>
      </c>
      <c r="I9" s="5">
        <f>SUM(I8)</f>
        <v>3195199310</v>
      </c>
      <c r="K9" s="15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15" sqref="K15"/>
    </sheetView>
  </sheetViews>
  <sheetFormatPr defaultRowHeight="21.75" x14ac:dyDescent="0.5"/>
  <cols>
    <col min="1" max="1" width="25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8" t="s">
        <v>0</v>
      </c>
      <c r="B2" s="18"/>
      <c r="C2" s="18"/>
      <c r="D2" s="18"/>
      <c r="E2" s="18"/>
    </row>
    <row r="3" spans="1:5" ht="22.5" x14ac:dyDescent="0.5">
      <c r="A3" s="18" t="s">
        <v>55</v>
      </c>
      <c r="B3" s="18"/>
      <c r="C3" s="18"/>
      <c r="D3" s="18"/>
      <c r="E3" s="18"/>
    </row>
    <row r="4" spans="1:5" ht="22.5" x14ac:dyDescent="0.5">
      <c r="A4" s="18" t="s">
        <v>2</v>
      </c>
      <c r="B4" s="18"/>
      <c r="C4" s="18"/>
      <c r="D4" s="18"/>
      <c r="E4" s="18"/>
    </row>
    <row r="5" spans="1:5" ht="22.5" x14ac:dyDescent="0.5">
      <c r="E5" s="17" t="s">
        <v>94</v>
      </c>
    </row>
    <row r="6" spans="1:5" ht="22.5" x14ac:dyDescent="0.5">
      <c r="A6" s="19" t="s">
        <v>87</v>
      </c>
      <c r="C6" s="20" t="s">
        <v>57</v>
      </c>
      <c r="E6" s="16" t="s">
        <v>95</v>
      </c>
    </row>
    <row r="7" spans="1:5" ht="22.5" x14ac:dyDescent="0.5">
      <c r="A7" s="20" t="s">
        <v>87</v>
      </c>
      <c r="C7" s="20" t="s">
        <v>38</v>
      </c>
      <c r="E7" s="20" t="s">
        <v>38</v>
      </c>
    </row>
    <row r="8" spans="1:5" x14ac:dyDescent="0.5">
      <c r="A8" s="1" t="s">
        <v>93</v>
      </c>
      <c r="C8" s="3">
        <v>36810521735</v>
      </c>
      <c r="E8" s="3">
        <v>42151795536</v>
      </c>
    </row>
    <row r="9" spans="1:5" x14ac:dyDescent="0.5">
      <c r="A9" s="1" t="s">
        <v>88</v>
      </c>
      <c r="C9" s="3">
        <v>0</v>
      </c>
      <c r="E9" s="3">
        <v>9737399147</v>
      </c>
    </row>
    <row r="10" spans="1:5" ht="23.25" thickBot="1" x14ac:dyDescent="0.6">
      <c r="A10" s="2" t="s">
        <v>64</v>
      </c>
      <c r="C10" s="5">
        <f>SUM(C8:C9)</f>
        <v>36810521735</v>
      </c>
      <c r="E10" s="5">
        <f>SUM(E8:E9)</f>
        <v>51889194683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C6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workbookViewId="0">
      <selection activeCell="N19" sqref="N19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2.5" x14ac:dyDescent="0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x14ac:dyDescent="0.5">
      <c r="Y5" s="3"/>
    </row>
    <row r="6" spans="1:25" ht="22.5" x14ac:dyDescent="0.5">
      <c r="A6" s="19" t="s">
        <v>3</v>
      </c>
      <c r="C6" s="20" t="s">
        <v>92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2.5" x14ac:dyDescent="0.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2.5" x14ac:dyDescent="0.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">
      <c r="A9" s="1" t="s">
        <v>15</v>
      </c>
      <c r="C9" s="6">
        <v>30459009</v>
      </c>
      <c r="D9" s="6"/>
      <c r="E9" s="6">
        <v>312448838218</v>
      </c>
      <c r="F9" s="6"/>
      <c r="G9" s="6">
        <v>307097828945.38397</v>
      </c>
      <c r="H9" s="6"/>
      <c r="I9" s="6">
        <v>13850176</v>
      </c>
      <c r="J9" s="6"/>
      <c r="K9" s="6">
        <v>139568705769</v>
      </c>
      <c r="L9" s="6"/>
      <c r="M9" s="6">
        <v>-14387925</v>
      </c>
      <c r="N9" s="6"/>
      <c r="O9" s="6">
        <v>153721673094</v>
      </c>
      <c r="P9" s="6"/>
      <c r="Q9" s="6">
        <v>29921260</v>
      </c>
      <c r="R9" s="6"/>
      <c r="S9" s="6">
        <v>10320</v>
      </c>
      <c r="T9" s="6"/>
      <c r="U9" s="6">
        <v>305422203680</v>
      </c>
      <c r="V9" s="6"/>
      <c r="W9" s="6">
        <v>308552724773.56799</v>
      </c>
      <c r="X9" s="6"/>
      <c r="Y9" s="8">
        <v>0.10799888103312437</v>
      </c>
    </row>
    <row r="10" spans="1:25" x14ac:dyDescent="0.5">
      <c r="A10" s="1" t="s">
        <v>16</v>
      </c>
      <c r="C10" s="6">
        <v>90000</v>
      </c>
      <c r="D10" s="6"/>
      <c r="E10" s="6">
        <v>2602656555</v>
      </c>
      <c r="F10" s="6"/>
      <c r="G10" s="6">
        <v>2592393612.3000002</v>
      </c>
      <c r="H10" s="6"/>
      <c r="I10" s="6">
        <v>4185500</v>
      </c>
      <c r="J10" s="6"/>
      <c r="K10" s="6">
        <v>118478028054</v>
      </c>
      <c r="L10" s="6"/>
      <c r="M10" s="6">
        <v>-4190000</v>
      </c>
      <c r="N10" s="6"/>
      <c r="O10" s="6">
        <v>122639757896</v>
      </c>
      <c r="P10" s="6"/>
      <c r="Q10" s="6">
        <v>85500</v>
      </c>
      <c r="R10" s="6"/>
      <c r="S10" s="6">
        <v>25712</v>
      </c>
      <c r="T10" s="6"/>
      <c r="U10" s="6">
        <v>2165099154</v>
      </c>
      <c r="V10" s="6"/>
      <c r="W10" s="6">
        <v>2197870373.52</v>
      </c>
      <c r="X10" s="6"/>
      <c r="Y10" s="8">
        <v>7.6929329070163854E-4</v>
      </c>
    </row>
    <row r="11" spans="1:25" x14ac:dyDescent="0.5">
      <c r="A11" s="1" t="s">
        <v>17</v>
      </c>
      <c r="C11" s="6">
        <v>10975965</v>
      </c>
      <c r="D11" s="6"/>
      <c r="E11" s="6">
        <v>2211416496814</v>
      </c>
      <c r="F11" s="6"/>
      <c r="G11" s="6">
        <v>2323290373222.1299</v>
      </c>
      <c r="H11" s="6"/>
      <c r="I11" s="6">
        <v>3222410</v>
      </c>
      <c r="J11" s="6"/>
      <c r="K11" s="6">
        <v>675530254473</v>
      </c>
      <c r="L11" s="6"/>
      <c r="M11" s="6">
        <v>-2685007</v>
      </c>
      <c r="N11" s="6"/>
      <c r="O11" s="6">
        <v>566975714133</v>
      </c>
      <c r="P11" s="6"/>
      <c r="Q11" s="6">
        <v>11513368</v>
      </c>
      <c r="R11" s="6"/>
      <c r="S11" s="6">
        <v>194861</v>
      </c>
      <c r="T11" s="6"/>
      <c r="U11" s="6">
        <v>2341281940227</v>
      </c>
      <c r="V11" s="6"/>
      <c r="W11" s="6">
        <v>2242973569077.5601</v>
      </c>
      <c r="X11" s="6"/>
      <c r="Y11" s="8">
        <v>0.78508020250029253</v>
      </c>
    </row>
    <row r="12" spans="1:25" ht="22.5" thickBot="1" x14ac:dyDescent="0.55000000000000004">
      <c r="A12" s="4"/>
      <c r="E12" s="5">
        <f>SUM(E9:E11)</f>
        <v>2526467991587</v>
      </c>
      <c r="G12" s="5">
        <f>SUM(G9:G11)</f>
        <v>2632980595779.814</v>
      </c>
      <c r="K12" s="5">
        <f>SUM(K9:K11)</f>
        <v>933576988296</v>
      </c>
      <c r="O12" s="5">
        <f>SUM(O9:O11)</f>
        <v>843337145123</v>
      </c>
      <c r="U12" s="5">
        <f>SUM(U9:U11)</f>
        <v>2648869243061</v>
      </c>
      <c r="W12" s="5">
        <f>SUM(W9:W11)</f>
        <v>2553724164224.6479</v>
      </c>
      <c r="Y12" s="9">
        <f>SUM(Y9:Y11)</f>
        <v>0.89384837682411855</v>
      </c>
    </row>
    <row r="13" spans="1:25" ht="22.5" thickTop="1" x14ac:dyDescent="0.5">
      <c r="G13" s="10"/>
      <c r="W13" s="3"/>
    </row>
    <row r="14" spans="1:25" x14ac:dyDescent="0.5">
      <c r="G14" s="3"/>
      <c r="W14" s="3"/>
      <c r="Y14" s="3"/>
    </row>
    <row r="15" spans="1:25" x14ac:dyDescent="0.5">
      <c r="G15" s="3"/>
      <c r="Y15" s="8"/>
    </row>
    <row r="16" spans="1:25" x14ac:dyDescent="0.5">
      <c r="Y16" s="8"/>
    </row>
    <row r="17" spans="25:25" x14ac:dyDescent="0.5">
      <c r="Y17" s="8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D1" workbookViewId="0">
      <selection activeCell="AE22" sqref="AE22"/>
    </sheetView>
  </sheetViews>
  <sheetFormatPr defaultRowHeight="21.75" x14ac:dyDescent="0.5"/>
  <cols>
    <col min="1" max="1" width="25.710937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6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5.1406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2.5" x14ac:dyDescent="0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2.5" x14ac:dyDescent="0.5">
      <c r="A6" s="20" t="s">
        <v>19</v>
      </c>
      <c r="B6" s="20" t="s">
        <v>19</v>
      </c>
      <c r="C6" s="20" t="s">
        <v>19</v>
      </c>
      <c r="D6" s="20" t="s">
        <v>19</v>
      </c>
      <c r="E6" s="20" t="s">
        <v>19</v>
      </c>
      <c r="F6" s="20" t="s">
        <v>19</v>
      </c>
      <c r="G6" s="20" t="s">
        <v>19</v>
      </c>
      <c r="H6" s="20" t="s">
        <v>19</v>
      </c>
      <c r="I6" s="20" t="s">
        <v>19</v>
      </c>
      <c r="J6" s="20" t="s">
        <v>19</v>
      </c>
      <c r="K6" s="20" t="s">
        <v>19</v>
      </c>
      <c r="L6" s="20" t="s">
        <v>19</v>
      </c>
      <c r="M6" s="20" t="s">
        <v>19</v>
      </c>
      <c r="O6" s="20" t="s">
        <v>92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2.5" x14ac:dyDescent="0.5">
      <c r="A7" s="19" t="s">
        <v>20</v>
      </c>
      <c r="C7" s="19" t="s">
        <v>21</v>
      </c>
      <c r="E7" s="19" t="s">
        <v>22</v>
      </c>
      <c r="G7" s="19" t="s">
        <v>23</v>
      </c>
      <c r="I7" s="19" t="s">
        <v>24</v>
      </c>
      <c r="K7" s="19" t="s">
        <v>25</v>
      </c>
      <c r="M7" s="19" t="s">
        <v>18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26</v>
      </c>
      <c r="AG7" s="19" t="s">
        <v>8</v>
      </c>
      <c r="AI7" s="19" t="s">
        <v>9</v>
      </c>
      <c r="AK7" s="19" t="s">
        <v>13</v>
      </c>
    </row>
    <row r="8" spans="1:37" ht="22.5" x14ac:dyDescent="0.5">
      <c r="A8" s="20" t="s">
        <v>20</v>
      </c>
      <c r="C8" s="20" t="s">
        <v>21</v>
      </c>
      <c r="E8" s="20" t="s">
        <v>22</v>
      </c>
      <c r="G8" s="20" t="s">
        <v>23</v>
      </c>
      <c r="I8" s="20" t="s">
        <v>24</v>
      </c>
      <c r="K8" s="20" t="s">
        <v>25</v>
      </c>
      <c r="M8" s="20" t="s">
        <v>18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26</v>
      </c>
      <c r="AG8" s="20" t="s">
        <v>8</v>
      </c>
      <c r="AI8" s="20" t="s">
        <v>9</v>
      </c>
      <c r="AK8" s="20" t="s">
        <v>13</v>
      </c>
    </row>
    <row r="9" spans="1:37" x14ac:dyDescent="0.5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16</v>
      </c>
      <c r="M9" s="3">
        <v>16</v>
      </c>
      <c r="O9" s="3">
        <v>150000</v>
      </c>
      <c r="Q9" s="3">
        <v>142435296562</v>
      </c>
      <c r="S9" s="3">
        <v>157385812500</v>
      </c>
      <c r="U9" s="3">
        <v>0</v>
      </c>
      <c r="W9" s="3">
        <v>0</v>
      </c>
      <c r="Y9" s="3">
        <v>150000</v>
      </c>
      <c r="AA9" s="3">
        <v>144511902857</v>
      </c>
      <c r="AC9" s="3">
        <v>0</v>
      </c>
      <c r="AE9" s="3">
        <v>0</v>
      </c>
      <c r="AG9" s="3">
        <v>0</v>
      </c>
      <c r="AI9" s="3">
        <v>0</v>
      </c>
      <c r="AK9" s="1" t="s">
        <v>31</v>
      </c>
    </row>
    <row r="10" spans="1:37" ht="22.5" thickBot="1" x14ac:dyDescent="0.55000000000000004">
      <c r="Q10" s="5">
        <f>SUM(Q9)</f>
        <v>142435296562</v>
      </c>
      <c r="S10" s="5">
        <f>SUM(S9)</f>
        <v>157385812500</v>
      </c>
      <c r="W10" s="5">
        <f>SUM(W9)</f>
        <v>0</v>
      </c>
      <c r="AA10" s="5">
        <f>SUM(AA9)</f>
        <v>144511902857</v>
      </c>
      <c r="AE10" s="10">
        <f>SUM(AE9)</f>
        <v>0</v>
      </c>
      <c r="AG10" s="5">
        <f>SUM(AG9)</f>
        <v>0</v>
      </c>
      <c r="AI10" s="5">
        <f>SUM(AI9)</f>
        <v>0</v>
      </c>
      <c r="AK10" s="11" t="s">
        <v>31</v>
      </c>
    </row>
    <row r="11" spans="1:37" ht="22.5" thickTop="1" x14ac:dyDescent="0.5">
      <c r="Q11" s="3"/>
      <c r="S11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ignoredErrors>
    <ignoredError sqref="AK9:AK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M15" sqref="M15"/>
    </sheetView>
  </sheetViews>
  <sheetFormatPr defaultRowHeight="21.75" x14ac:dyDescent="0.5"/>
  <cols>
    <col min="1" max="1" width="23.85546875" style="1" bestFit="1" customWidth="1"/>
    <col min="2" max="2" width="1" style="1" customWidth="1"/>
    <col min="3" max="3" width="25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16384" width="9.140625" style="1"/>
  </cols>
  <sheetData>
    <row r="2" spans="1:19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2.5" x14ac:dyDescent="0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x14ac:dyDescent="0.5">
      <c r="S5" s="3"/>
    </row>
    <row r="6" spans="1:19" ht="22.5" x14ac:dyDescent="0.5">
      <c r="A6" s="19" t="s">
        <v>33</v>
      </c>
      <c r="C6" s="20" t="s">
        <v>34</v>
      </c>
      <c r="D6" s="20" t="s">
        <v>34</v>
      </c>
      <c r="E6" s="20" t="s">
        <v>34</v>
      </c>
      <c r="F6" s="20" t="s">
        <v>34</v>
      </c>
      <c r="G6" s="20" t="s">
        <v>34</v>
      </c>
      <c r="H6" s="20" t="s">
        <v>34</v>
      </c>
      <c r="I6" s="20" t="s">
        <v>34</v>
      </c>
      <c r="K6" s="20" t="s">
        <v>92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2.5" x14ac:dyDescent="0.5">
      <c r="A7" s="20" t="s">
        <v>33</v>
      </c>
      <c r="C7" s="20" t="s">
        <v>35</v>
      </c>
      <c r="E7" s="20" t="s">
        <v>36</v>
      </c>
      <c r="G7" s="20" t="s">
        <v>37</v>
      </c>
      <c r="I7" s="20" t="s">
        <v>25</v>
      </c>
      <c r="K7" s="20" t="s">
        <v>38</v>
      </c>
      <c r="M7" s="20" t="s">
        <v>39</v>
      </c>
      <c r="O7" s="20" t="s">
        <v>40</v>
      </c>
      <c r="Q7" s="20" t="s">
        <v>38</v>
      </c>
      <c r="S7" s="20" t="s">
        <v>32</v>
      </c>
    </row>
    <row r="8" spans="1:19" x14ac:dyDescent="0.5">
      <c r="A8" s="1" t="s">
        <v>41</v>
      </c>
      <c r="C8" s="1" t="s">
        <v>42</v>
      </c>
      <c r="E8" s="1" t="s">
        <v>43</v>
      </c>
      <c r="G8" s="1" t="s">
        <v>44</v>
      </c>
      <c r="I8" s="1">
        <v>0</v>
      </c>
      <c r="K8" s="3">
        <v>89800755315</v>
      </c>
      <c r="M8" s="3">
        <v>703488644914</v>
      </c>
      <c r="O8" s="3">
        <v>656788132315</v>
      </c>
      <c r="Q8" s="3">
        <v>136501267914</v>
      </c>
      <c r="S8" s="8">
        <v>4.7777844791787712E-2</v>
      </c>
    </row>
    <row r="9" spans="1:19" x14ac:dyDescent="0.5">
      <c r="A9" s="1" t="s">
        <v>45</v>
      </c>
      <c r="C9" s="1" t="s">
        <v>46</v>
      </c>
      <c r="E9" s="1" t="s">
        <v>47</v>
      </c>
      <c r="G9" s="1" t="s">
        <v>48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1.7500879487027632E-7</v>
      </c>
    </row>
    <row r="10" spans="1:19" x14ac:dyDescent="0.5">
      <c r="A10" s="1" t="s">
        <v>49</v>
      </c>
      <c r="C10" s="1" t="s">
        <v>50</v>
      </c>
      <c r="E10" s="1" t="s">
        <v>43</v>
      </c>
      <c r="G10" s="1" t="s">
        <v>51</v>
      </c>
      <c r="I10" s="1">
        <v>0</v>
      </c>
      <c r="K10" s="3">
        <v>480000</v>
      </c>
      <c r="M10" s="3">
        <v>0</v>
      </c>
      <c r="O10" s="3">
        <v>0</v>
      </c>
      <c r="Q10" s="3">
        <v>480000</v>
      </c>
      <c r="S10" s="8">
        <v>1.6800844307546526E-7</v>
      </c>
    </row>
    <row r="11" spans="1:19" x14ac:dyDescent="0.5">
      <c r="A11" s="1" t="s">
        <v>52</v>
      </c>
      <c r="C11" s="1" t="s">
        <v>53</v>
      </c>
      <c r="E11" s="1" t="s">
        <v>43</v>
      </c>
      <c r="G11" s="1" t="s">
        <v>54</v>
      </c>
      <c r="I11" s="1">
        <v>0</v>
      </c>
      <c r="K11" s="3">
        <v>138452700691</v>
      </c>
      <c r="M11" s="3">
        <v>82999344644</v>
      </c>
      <c r="O11" s="3">
        <v>74804479718</v>
      </c>
      <c r="Q11" s="3">
        <v>146647565617</v>
      </c>
      <c r="S11" s="8">
        <v>5.1329227458581879E-2</v>
      </c>
    </row>
    <row r="12" spans="1:19" ht="22.5" thickBot="1" x14ac:dyDescent="0.55000000000000004">
      <c r="K12" s="5">
        <f>SUM(K8:K11)</f>
        <v>228254436006</v>
      </c>
      <c r="M12" s="5">
        <f>SUM(M8:M11)</f>
        <v>786487989558</v>
      </c>
      <c r="O12" s="5">
        <f>SUM(O8:O11)</f>
        <v>731592612033</v>
      </c>
      <c r="Q12" s="5">
        <f>SUM(Q8:Q11)</f>
        <v>283149813531</v>
      </c>
      <c r="S12" s="9">
        <f>SUM(S8:S11)</f>
        <v>9.9107415267607538E-2</v>
      </c>
    </row>
    <row r="13" spans="1:19" ht="22.5" thickTop="1" x14ac:dyDescent="0.5">
      <c r="K13" s="3"/>
      <c r="Q13" s="3"/>
    </row>
    <row r="14" spans="1:19" x14ac:dyDescent="0.5">
      <c r="S14" s="3"/>
    </row>
    <row r="15" spans="1:19" x14ac:dyDescent="0.5">
      <c r="Q15" s="3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4"/>
  <sheetViews>
    <sheetView rightToLeft="1" workbookViewId="0">
      <selection activeCell="C17" sqref="C17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9.140625" style="1" customWidth="1"/>
    <col min="10" max="10" width="17.85546875" style="1" bestFit="1" customWidth="1"/>
    <col min="11" max="16384" width="9.140625" style="1"/>
  </cols>
  <sheetData>
    <row r="2" spans="1:10" ht="22.5" x14ac:dyDescent="0.5">
      <c r="A2" s="18" t="s">
        <v>0</v>
      </c>
      <c r="B2" s="18"/>
      <c r="C2" s="18"/>
      <c r="D2" s="18"/>
      <c r="E2" s="18"/>
      <c r="F2" s="18"/>
      <c r="G2" s="18"/>
    </row>
    <row r="3" spans="1:10" ht="22.5" x14ac:dyDescent="0.5">
      <c r="A3" s="18" t="s">
        <v>55</v>
      </c>
      <c r="B3" s="18"/>
      <c r="C3" s="18"/>
      <c r="D3" s="18"/>
      <c r="E3" s="18"/>
      <c r="F3" s="18"/>
      <c r="G3" s="18"/>
    </row>
    <row r="4" spans="1:10" ht="22.5" x14ac:dyDescent="0.5">
      <c r="A4" s="18" t="s">
        <v>2</v>
      </c>
      <c r="B4" s="18"/>
      <c r="C4" s="18"/>
      <c r="D4" s="18"/>
      <c r="E4" s="18"/>
      <c r="F4" s="18"/>
      <c r="G4" s="18"/>
    </row>
    <row r="6" spans="1:10" ht="22.5" x14ac:dyDescent="0.5">
      <c r="A6" s="20" t="s">
        <v>59</v>
      </c>
      <c r="C6" s="20" t="s">
        <v>38</v>
      </c>
      <c r="E6" s="20" t="s">
        <v>80</v>
      </c>
      <c r="G6" s="20" t="s">
        <v>13</v>
      </c>
    </row>
    <row r="7" spans="1:10" x14ac:dyDescent="0.5">
      <c r="A7" s="1" t="s">
        <v>89</v>
      </c>
      <c r="C7" s="6">
        <v>-169496274728</v>
      </c>
      <c r="E7" s="8">
        <f>C7/$C$11</f>
        <v>1.1751742173507118</v>
      </c>
      <c r="G7" s="8">
        <v>-5.9326677550297108E-2</v>
      </c>
      <c r="J7" s="3"/>
    </row>
    <row r="8" spans="1:10" x14ac:dyDescent="0.5">
      <c r="A8" s="1" t="s">
        <v>90</v>
      </c>
      <c r="C8" s="6">
        <v>-11695913783</v>
      </c>
      <c r="E8" s="8">
        <f t="shared" ref="E8:E10" si="0">C8/$C$11</f>
        <v>8.1091672062972256E-2</v>
      </c>
      <c r="G8" s="8">
        <v>-4.0937755521389691E-3</v>
      </c>
      <c r="J8" s="3"/>
    </row>
    <row r="9" spans="1:10" x14ac:dyDescent="0.5">
      <c r="A9" s="1" t="s">
        <v>91</v>
      </c>
      <c r="C9" s="6">
        <v>150903179</v>
      </c>
      <c r="E9" s="8">
        <f t="shared" si="0"/>
        <v>-1.0462620819345007E-3</v>
      </c>
      <c r="G9" s="8">
        <v>5.281876699776718E-5</v>
      </c>
      <c r="J9" s="3"/>
    </row>
    <row r="10" spans="1:10" x14ac:dyDescent="0.5">
      <c r="A10" s="1" t="s">
        <v>96</v>
      </c>
      <c r="C10" s="6">
        <v>36810521735</v>
      </c>
      <c r="E10" s="8">
        <f t="shared" si="0"/>
        <v>-0.25521962733174947</v>
      </c>
      <c r="G10" s="8">
        <v>1.2884330094776925E-2</v>
      </c>
    </row>
    <row r="11" spans="1:10" ht="22.5" thickBot="1" x14ac:dyDescent="0.55000000000000004">
      <c r="C11" s="12">
        <f>SUM(C7:C10)</f>
        <v>-144230763597</v>
      </c>
      <c r="E11" s="9">
        <f>SUM(E7:E10)</f>
        <v>1</v>
      </c>
      <c r="G11" s="9">
        <f>SUM(G7:G10)</f>
        <v>-5.0483304240661386E-2</v>
      </c>
    </row>
    <row r="12" spans="1:10" ht="22.5" thickTop="1" x14ac:dyDescent="0.5">
      <c r="E12" s="7"/>
    </row>
    <row r="13" spans="1:10" x14ac:dyDescent="0.5">
      <c r="G13" s="3"/>
    </row>
    <row r="14" spans="1:10" x14ac:dyDescent="0.5">
      <c r="C14" s="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S8" sqref="S8"/>
    </sheetView>
  </sheetViews>
  <sheetFormatPr defaultRowHeight="21.75" x14ac:dyDescent="0.5"/>
  <cols>
    <col min="1" max="1" width="2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4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2.5" x14ac:dyDescent="0.5">
      <c r="A6" s="20" t="s">
        <v>56</v>
      </c>
      <c r="B6" s="20" t="s">
        <v>56</v>
      </c>
      <c r="C6" s="20" t="s">
        <v>56</v>
      </c>
      <c r="D6" s="20" t="s">
        <v>56</v>
      </c>
      <c r="E6" s="20" t="s">
        <v>56</v>
      </c>
      <c r="F6" s="20" t="s">
        <v>56</v>
      </c>
      <c r="G6" s="20" t="s">
        <v>56</v>
      </c>
      <c r="I6" s="20" t="s">
        <v>57</v>
      </c>
      <c r="J6" s="20" t="s">
        <v>57</v>
      </c>
      <c r="K6" s="20" t="s">
        <v>57</v>
      </c>
      <c r="L6" s="20" t="s">
        <v>57</v>
      </c>
      <c r="M6" s="20" t="s">
        <v>57</v>
      </c>
      <c r="O6" s="20" t="s">
        <v>58</v>
      </c>
      <c r="P6" s="20" t="s">
        <v>58</v>
      </c>
      <c r="Q6" s="20" t="s">
        <v>58</v>
      </c>
      <c r="R6" s="20" t="s">
        <v>58</v>
      </c>
      <c r="S6" s="20" t="s">
        <v>58</v>
      </c>
    </row>
    <row r="7" spans="1:19" ht="22.5" x14ac:dyDescent="0.5">
      <c r="A7" s="20" t="s">
        <v>59</v>
      </c>
      <c r="C7" s="20" t="s">
        <v>60</v>
      </c>
      <c r="E7" s="20" t="s">
        <v>24</v>
      </c>
      <c r="G7" s="20" t="s">
        <v>25</v>
      </c>
      <c r="I7" s="20" t="s">
        <v>61</v>
      </c>
      <c r="K7" s="20" t="s">
        <v>62</v>
      </c>
      <c r="M7" s="20" t="s">
        <v>63</v>
      </c>
      <c r="O7" s="20" t="s">
        <v>61</v>
      </c>
      <c r="Q7" s="20" t="s">
        <v>62</v>
      </c>
      <c r="S7" s="20" t="s">
        <v>63</v>
      </c>
    </row>
    <row r="8" spans="1:19" x14ac:dyDescent="0.5">
      <c r="A8" s="1" t="s">
        <v>27</v>
      </c>
      <c r="C8" s="1" t="s">
        <v>64</v>
      </c>
      <c r="E8" s="1" t="s">
        <v>30</v>
      </c>
      <c r="G8" s="3">
        <v>16</v>
      </c>
      <c r="I8" s="3">
        <v>1177995860</v>
      </c>
      <c r="K8" s="1" t="s">
        <v>64</v>
      </c>
      <c r="M8" s="3">
        <v>1177995860</v>
      </c>
      <c r="O8" s="3">
        <v>20477305704</v>
      </c>
      <c r="Q8" s="1" t="s">
        <v>64</v>
      </c>
      <c r="S8" s="3">
        <v>20477305704</v>
      </c>
    </row>
    <row r="9" spans="1:19" x14ac:dyDescent="0.5">
      <c r="A9" s="1" t="s">
        <v>41</v>
      </c>
      <c r="C9" s="3">
        <v>30</v>
      </c>
      <c r="E9" s="1" t="s">
        <v>64</v>
      </c>
      <c r="G9" s="1">
        <v>0</v>
      </c>
      <c r="I9" s="3">
        <v>150903179</v>
      </c>
      <c r="K9" s="3">
        <v>0</v>
      </c>
      <c r="M9" s="3">
        <v>150903179</v>
      </c>
      <c r="O9" s="3">
        <v>3195199310</v>
      </c>
      <c r="Q9" s="3">
        <v>0</v>
      </c>
      <c r="S9" s="3">
        <v>3195199310</v>
      </c>
    </row>
    <row r="10" spans="1:19" ht="22.5" thickBot="1" x14ac:dyDescent="0.55000000000000004">
      <c r="A10" s="4"/>
      <c r="I10" s="5">
        <f>SUM(I8:I9)</f>
        <v>1328899039</v>
      </c>
      <c r="K10" s="5">
        <f>SUM(K9)</f>
        <v>0</v>
      </c>
      <c r="M10" s="5">
        <f>SUM(M8:M9)</f>
        <v>1328899039</v>
      </c>
      <c r="O10" s="5">
        <f>SUM(O8:O9)</f>
        <v>23672505014</v>
      </c>
      <c r="Q10" s="5">
        <f>SUM(Q9)</f>
        <v>0</v>
      </c>
      <c r="S10" s="5">
        <f>SUM(S8:S9)</f>
        <v>23672505014</v>
      </c>
    </row>
    <row r="11" spans="1:19" ht="22.5" thickTop="1" x14ac:dyDescent="0.5"/>
    <row r="12" spans="1:19" x14ac:dyDescent="0.5">
      <c r="O12" s="14"/>
      <c r="S12" s="3"/>
    </row>
    <row r="14" spans="1:19" x14ac:dyDescent="0.5">
      <c r="S1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4"/>
  <sheetViews>
    <sheetView rightToLeft="1" workbookViewId="0">
      <selection activeCell="Q11" sqref="Q11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17.85546875" style="1" bestFit="1" customWidth="1"/>
    <col min="20" max="16384" width="9.140625" style="1"/>
  </cols>
  <sheetData>
    <row r="2" spans="1:20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0" ht="22.5" x14ac:dyDescent="0.5">
      <c r="A6" s="19" t="s">
        <v>3</v>
      </c>
      <c r="C6" s="20" t="s">
        <v>57</v>
      </c>
      <c r="D6" s="20" t="s">
        <v>57</v>
      </c>
      <c r="E6" s="20" t="s">
        <v>57</v>
      </c>
      <c r="F6" s="20" t="s">
        <v>57</v>
      </c>
      <c r="G6" s="20" t="s">
        <v>57</v>
      </c>
      <c r="H6" s="20" t="s">
        <v>57</v>
      </c>
      <c r="I6" s="20" t="s">
        <v>57</v>
      </c>
      <c r="K6" s="20" t="s">
        <v>58</v>
      </c>
      <c r="L6" s="20" t="s">
        <v>58</v>
      </c>
      <c r="M6" s="20" t="s">
        <v>58</v>
      </c>
      <c r="N6" s="20" t="s">
        <v>58</v>
      </c>
      <c r="O6" s="20" t="s">
        <v>58</v>
      </c>
      <c r="P6" s="20" t="s">
        <v>58</v>
      </c>
      <c r="Q6" s="20" t="s">
        <v>58</v>
      </c>
    </row>
    <row r="7" spans="1:20" ht="22.5" x14ac:dyDescent="0.5">
      <c r="A7" s="20" t="s">
        <v>3</v>
      </c>
      <c r="C7" s="20" t="s">
        <v>7</v>
      </c>
      <c r="E7" s="20" t="s">
        <v>65</v>
      </c>
      <c r="G7" s="20" t="s">
        <v>66</v>
      </c>
      <c r="I7" s="20" t="s">
        <v>67</v>
      </c>
      <c r="K7" s="20" t="s">
        <v>7</v>
      </c>
      <c r="M7" s="20" t="s">
        <v>65</v>
      </c>
      <c r="O7" s="20" t="s">
        <v>66</v>
      </c>
      <c r="Q7" s="20" t="s">
        <v>67</v>
      </c>
    </row>
    <row r="8" spans="1:20" x14ac:dyDescent="0.5">
      <c r="A8" s="1" t="s">
        <v>16</v>
      </c>
      <c r="C8" s="6">
        <v>85500</v>
      </c>
      <c r="D8" s="6"/>
      <c r="E8" s="6">
        <v>2197870373</v>
      </c>
      <c r="F8" s="6"/>
      <c r="G8" s="6">
        <v>2154836211</v>
      </c>
      <c r="H8" s="6"/>
      <c r="I8" s="6">
        <v>43034162</v>
      </c>
      <c r="J8" s="6"/>
      <c r="K8" s="6">
        <v>85500</v>
      </c>
      <c r="L8" s="6"/>
      <c r="M8" s="6">
        <v>2197870373</v>
      </c>
      <c r="N8" s="6"/>
      <c r="O8" s="6">
        <v>2165099154</v>
      </c>
      <c r="P8" s="6"/>
      <c r="Q8" s="6">
        <v>32771219</v>
      </c>
      <c r="S8" s="6"/>
      <c r="T8" s="6"/>
    </row>
    <row r="9" spans="1:20" x14ac:dyDescent="0.5">
      <c r="A9" s="1" t="s">
        <v>17</v>
      </c>
      <c r="C9" s="6">
        <v>11513368</v>
      </c>
      <c r="D9" s="6"/>
      <c r="E9" s="6">
        <v>2242973569078</v>
      </c>
      <c r="F9" s="6"/>
      <c r="G9" s="6">
        <v>2450491648802</v>
      </c>
      <c r="H9" s="6"/>
      <c r="I9" s="6">
        <v>-207518079724</v>
      </c>
      <c r="J9" s="6"/>
      <c r="K9" s="6">
        <v>11513368</v>
      </c>
      <c r="L9" s="6"/>
      <c r="M9" s="6">
        <v>2242973569078</v>
      </c>
      <c r="N9" s="6"/>
      <c r="O9" s="6">
        <v>2351466400820</v>
      </c>
      <c r="P9" s="6"/>
      <c r="Q9" s="6">
        <v>-108492831742</v>
      </c>
      <c r="S9" s="6"/>
      <c r="T9" s="6"/>
    </row>
    <row r="10" spans="1:20" x14ac:dyDescent="0.5">
      <c r="A10" s="1" t="s">
        <v>15</v>
      </c>
      <c r="C10" s="6">
        <v>29921260</v>
      </c>
      <c r="D10" s="6"/>
      <c r="E10" s="6">
        <v>308552724773</v>
      </c>
      <c r="F10" s="6"/>
      <c r="G10" s="6">
        <v>300071194407</v>
      </c>
      <c r="H10" s="6"/>
      <c r="I10" s="6">
        <v>8481530366</v>
      </c>
      <c r="J10" s="6"/>
      <c r="K10" s="6">
        <v>29921260</v>
      </c>
      <c r="L10" s="6"/>
      <c r="M10" s="6">
        <v>308552724773</v>
      </c>
      <c r="N10" s="6"/>
      <c r="O10" s="6">
        <v>305422203680</v>
      </c>
      <c r="P10" s="6"/>
      <c r="Q10" s="6">
        <v>3130521093</v>
      </c>
      <c r="S10" s="6"/>
      <c r="T10" s="6"/>
    </row>
    <row r="11" spans="1:20" x14ac:dyDescent="0.5">
      <c r="A11" s="1" t="s">
        <v>27</v>
      </c>
      <c r="C11" s="6">
        <v>0</v>
      </c>
      <c r="D11" s="6"/>
      <c r="E11" s="6">
        <v>0</v>
      </c>
      <c r="F11" s="6"/>
      <c r="G11" s="6">
        <v>14950515938</v>
      </c>
      <c r="H11" s="6"/>
      <c r="I11" s="6">
        <v>-14950515938</v>
      </c>
      <c r="J11" s="6"/>
      <c r="K11" s="13">
        <v>0</v>
      </c>
      <c r="L11" s="6"/>
      <c r="M11" s="6">
        <v>0</v>
      </c>
      <c r="N11" s="6"/>
      <c r="O11" s="6">
        <v>0</v>
      </c>
      <c r="P11" s="6"/>
      <c r="Q11" s="6">
        <v>0</v>
      </c>
      <c r="S11" s="6"/>
      <c r="T11" s="6"/>
    </row>
    <row r="12" spans="1:20" ht="22.5" thickBot="1" x14ac:dyDescent="0.55000000000000004">
      <c r="C12" s="6"/>
      <c r="D12" s="6"/>
      <c r="E12" s="12">
        <f>SUM(E8:E11)</f>
        <v>2553724164224</v>
      </c>
      <c r="F12" s="6"/>
      <c r="G12" s="12">
        <f>SUM(G8:G11)</f>
        <v>2767668195358</v>
      </c>
      <c r="H12" s="6"/>
      <c r="I12" s="12">
        <f>SUM(I8:I11)</f>
        <v>-213944031134</v>
      </c>
      <c r="J12" s="6"/>
      <c r="K12" s="13"/>
      <c r="L12" s="6"/>
      <c r="M12" s="12">
        <f>SUM(M8:M11)</f>
        <v>2553724164224</v>
      </c>
      <c r="N12" s="6"/>
      <c r="O12" s="12">
        <f>SUM(O8:O11)</f>
        <v>2659053703654</v>
      </c>
      <c r="P12" s="6"/>
      <c r="Q12" s="12">
        <f>SUM(Q8:Q11)</f>
        <v>-105329539430</v>
      </c>
      <c r="S12" s="6"/>
      <c r="T12" s="6"/>
    </row>
    <row r="13" spans="1:20" ht="22.5" thickTop="1" x14ac:dyDescent="0.5">
      <c r="C13" s="6"/>
      <c r="D13" s="6"/>
      <c r="E13" s="6"/>
      <c r="F13" s="6">
        <f t="shared" ref="F13" si="0">SUM(F8:F10)</f>
        <v>0</v>
      </c>
      <c r="G13" s="6"/>
      <c r="H13" s="6"/>
      <c r="I13" s="6"/>
      <c r="J13" s="6"/>
      <c r="K13" s="13"/>
      <c r="L13" s="6"/>
      <c r="M13" s="6"/>
      <c r="N13" s="6"/>
      <c r="O13" s="6"/>
      <c r="P13" s="6"/>
      <c r="Q13" s="6"/>
    </row>
    <row r="14" spans="1:20" x14ac:dyDescent="0.5">
      <c r="G14" s="3"/>
      <c r="I14" s="3"/>
      <c r="Q14" s="14"/>
    </row>
  </sheetData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4"/>
  <sheetViews>
    <sheetView rightToLeft="1" workbookViewId="0">
      <selection activeCell="O23" sqref="O23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5703125" style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2.5" x14ac:dyDescent="0.5">
      <c r="A6" s="19" t="s">
        <v>3</v>
      </c>
      <c r="C6" s="20" t="s">
        <v>57</v>
      </c>
      <c r="D6" s="20" t="s">
        <v>57</v>
      </c>
      <c r="E6" s="20" t="s">
        <v>57</v>
      </c>
      <c r="F6" s="20" t="s">
        <v>57</v>
      </c>
      <c r="G6" s="20" t="s">
        <v>57</v>
      </c>
      <c r="H6" s="20" t="s">
        <v>57</v>
      </c>
      <c r="I6" s="20" t="s">
        <v>57</v>
      </c>
      <c r="K6" s="20" t="s">
        <v>58</v>
      </c>
      <c r="L6" s="20" t="s">
        <v>58</v>
      </c>
      <c r="M6" s="20" t="s">
        <v>58</v>
      </c>
      <c r="N6" s="20" t="s">
        <v>58</v>
      </c>
      <c r="O6" s="20" t="s">
        <v>58</v>
      </c>
      <c r="P6" s="20" t="s">
        <v>58</v>
      </c>
      <c r="Q6" s="20" t="s">
        <v>58</v>
      </c>
    </row>
    <row r="7" spans="1:17" ht="22.5" x14ac:dyDescent="0.5">
      <c r="A7" s="20" t="s">
        <v>3</v>
      </c>
      <c r="C7" s="20" t="s">
        <v>7</v>
      </c>
      <c r="E7" s="20" t="s">
        <v>65</v>
      </c>
      <c r="G7" s="20" t="s">
        <v>66</v>
      </c>
      <c r="I7" s="20" t="s">
        <v>68</v>
      </c>
      <c r="K7" s="20" t="s">
        <v>7</v>
      </c>
      <c r="M7" s="20" t="s">
        <v>65</v>
      </c>
      <c r="O7" s="20" t="s">
        <v>66</v>
      </c>
      <c r="Q7" s="20" t="s">
        <v>68</v>
      </c>
    </row>
    <row r="8" spans="1:17" x14ac:dyDescent="0.5">
      <c r="A8" s="1" t="s">
        <v>16</v>
      </c>
      <c r="C8" s="6">
        <v>4190000</v>
      </c>
      <c r="D8" s="6"/>
      <c r="E8" s="6">
        <v>122639757896</v>
      </c>
      <c r="F8" s="6"/>
      <c r="G8" s="6">
        <v>118915585455</v>
      </c>
      <c r="H8" s="6"/>
      <c r="I8" s="6">
        <v>3724172441</v>
      </c>
      <c r="J8" s="6"/>
      <c r="K8" s="6">
        <v>19795675</v>
      </c>
      <c r="L8" s="6"/>
      <c r="M8" s="6">
        <v>644895723363</v>
      </c>
      <c r="N8" s="6"/>
      <c r="O8" s="6">
        <v>623889132788</v>
      </c>
      <c r="P8" s="6"/>
      <c r="Q8" s="6">
        <v>21006590575</v>
      </c>
    </row>
    <row r="9" spans="1:17" x14ac:dyDescent="0.5">
      <c r="A9" s="1" t="s">
        <v>17</v>
      </c>
      <c r="C9" s="6">
        <v>2685007</v>
      </c>
      <c r="D9" s="6"/>
      <c r="E9" s="6">
        <v>566975714133</v>
      </c>
      <c r="F9" s="6"/>
      <c r="G9" s="6">
        <v>548328978893</v>
      </c>
      <c r="H9" s="6"/>
      <c r="I9" s="6">
        <v>18646735240</v>
      </c>
      <c r="J9" s="6"/>
      <c r="K9" s="6">
        <v>27724287</v>
      </c>
      <c r="L9" s="6"/>
      <c r="M9" s="6">
        <v>5678477825728</v>
      </c>
      <c r="N9" s="6"/>
      <c r="O9" s="6">
        <v>5485173469532</v>
      </c>
      <c r="P9" s="6"/>
      <c r="Q9" s="6">
        <v>193304356196</v>
      </c>
    </row>
    <row r="10" spans="1:17" x14ac:dyDescent="0.5">
      <c r="A10" s="1" t="s">
        <v>15</v>
      </c>
      <c r="C10" s="6">
        <v>14387925</v>
      </c>
      <c r="D10" s="6"/>
      <c r="E10" s="6">
        <v>153721673094</v>
      </c>
      <c r="F10" s="6"/>
      <c r="G10" s="6">
        <v>146595340307</v>
      </c>
      <c r="H10" s="6"/>
      <c r="I10" s="6">
        <v>7126332787</v>
      </c>
      <c r="J10" s="6"/>
      <c r="K10" s="6">
        <v>32692904</v>
      </c>
      <c r="L10" s="6"/>
      <c r="M10" s="6">
        <v>343252245923</v>
      </c>
      <c r="N10" s="6"/>
      <c r="O10" s="6">
        <v>338220833608</v>
      </c>
      <c r="P10" s="6"/>
      <c r="Q10" s="6">
        <v>5031412315</v>
      </c>
    </row>
    <row r="11" spans="1:17" x14ac:dyDescent="0.5">
      <c r="A11" s="1" t="s">
        <v>69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14363472</v>
      </c>
      <c r="L11" s="6"/>
      <c r="M11" s="6">
        <v>480328491211</v>
      </c>
      <c r="N11" s="6"/>
      <c r="O11" s="6">
        <v>496583519359</v>
      </c>
      <c r="P11" s="6"/>
      <c r="Q11" s="6">
        <v>-16255028148</v>
      </c>
    </row>
    <row r="12" spans="1:17" x14ac:dyDescent="0.5">
      <c r="A12" s="1" t="s">
        <v>27</v>
      </c>
      <c r="C12" s="6">
        <v>150000</v>
      </c>
      <c r="D12" s="6"/>
      <c r="E12" s="6">
        <v>144511902857</v>
      </c>
      <c r="F12" s="6"/>
      <c r="G12" s="6">
        <v>142435296562</v>
      </c>
      <c r="H12" s="6"/>
      <c r="I12" s="6">
        <v>2076606295</v>
      </c>
      <c r="J12" s="6"/>
      <c r="K12" s="6">
        <v>500000</v>
      </c>
      <c r="L12" s="6"/>
      <c r="M12" s="6">
        <v>481826719857</v>
      </c>
      <c r="N12" s="6"/>
      <c r="O12" s="6">
        <v>474784321875</v>
      </c>
      <c r="P12" s="6"/>
      <c r="Q12" s="6">
        <v>7042397982</v>
      </c>
    </row>
    <row r="13" spans="1:17" x14ac:dyDescent="0.5">
      <c r="A13" s="1" t="s">
        <v>70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4000</v>
      </c>
      <c r="L13" s="6"/>
      <c r="M13" s="6">
        <v>3496047529</v>
      </c>
      <c r="N13" s="6"/>
      <c r="O13" s="6">
        <v>3431090654</v>
      </c>
      <c r="P13" s="6"/>
      <c r="Q13" s="6">
        <v>64956875</v>
      </c>
    </row>
    <row r="14" spans="1:17" x14ac:dyDescent="0.5">
      <c r="A14" s="1" t="s">
        <v>71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3500</v>
      </c>
      <c r="L14" s="6"/>
      <c r="M14" s="6">
        <v>3500000000</v>
      </c>
      <c r="N14" s="6"/>
      <c r="O14" s="6">
        <v>3467744561</v>
      </c>
      <c r="P14" s="6"/>
      <c r="Q14" s="6">
        <v>32255439</v>
      </c>
    </row>
    <row r="15" spans="1:17" x14ac:dyDescent="0.5">
      <c r="A15" s="1" t="s">
        <v>72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38857</v>
      </c>
      <c r="L15" s="6"/>
      <c r="M15" s="6">
        <v>38857000000</v>
      </c>
      <c r="N15" s="6"/>
      <c r="O15" s="6">
        <v>37367421731</v>
      </c>
      <c r="P15" s="6"/>
      <c r="Q15" s="6">
        <v>1489578269</v>
      </c>
    </row>
    <row r="16" spans="1:17" x14ac:dyDescent="0.5">
      <c r="A16" s="1" t="s">
        <v>73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40000</v>
      </c>
      <c r="L16" s="6"/>
      <c r="M16" s="6">
        <v>40000000000</v>
      </c>
      <c r="N16" s="6"/>
      <c r="O16" s="6">
        <v>39238771251</v>
      </c>
      <c r="P16" s="6"/>
      <c r="Q16" s="6">
        <v>761228749</v>
      </c>
    </row>
    <row r="17" spans="1:17" x14ac:dyDescent="0.5">
      <c r="A17" s="1" t="s">
        <v>74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30806</v>
      </c>
      <c r="L17" s="6"/>
      <c r="M17" s="6">
        <v>25334987616</v>
      </c>
      <c r="N17" s="6"/>
      <c r="O17" s="6">
        <v>24305980903</v>
      </c>
      <c r="P17" s="6"/>
      <c r="Q17" s="6">
        <v>1029006713</v>
      </c>
    </row>
    <row r="18" spans="1:17" x14ac:dyDescent="0.5">
      <c r="A18" s="1" t="s">
        <v>75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19052</v>
      </c>
      <c r="L18" s="6"/>
      <c r="M18" s="6">
        <v>18450179816</v>
      </c>
      <c r="N18" s="6"/>
      <c r="O18" s="6">
        <v>17675643273</v>
      </c>
      <c r="P18" s="6"/>
      <c r="Q18" s="6">
        <v>774536543</v>
      </c>
    </row>
    <row r="19" spans="1:17" x14ac:dyDescent="0.5">
      <c r="A19" s="1" t="s">
        <v>76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14000</v>
      </c>
      <c r="L19" s="6"/>
      <c r="M19" s="6">
        <v>12583789172</v>
      </c>
      <c r="N19" s="6"/>
      <c r="O19" s="6">
        <v>12283102289</v>
      </c>
      <c r="P19" s="6"/>
      <c r="Q19" s="6">
        <v>300686883</v>
      </c>
    </row>
    <row r="20" spans="1:17" ht="22.5" thickBot="1" x14ac:dyDescent="0.55000000000000004">
      <c r="E20" s="5">
        <f>SUM(E8:E19)</f>
        <v>987849047980</v>
      </c>
      <c r="G20" s="5">
        <f>SUM(G8:G19)</f>
        <v>956275201217</v>
      </c>
      <c r="I20" s="5">
        <f>SUM(I8:I19)</f>
        <v>31573846763</v>
      </c>
      <c r="M20" s="5">
        <f>SUM(M8:M19)</f>
        <v>7771003010215</v>
      </c>
      <c r="O20" s="5">
        <f>SUM(O8:O19)</f>
        <v>7556421031824</v>
      </c>
      <c r="Q20" s="5">
        <f>SUM(Q8:Q19)</f>
        <v>214581978391</v>
      </c>
    </row>
    <row r="21" spans="1:17" ht="22.5" thickTop="1" x14ac:dyDescent="0.5">
      <c r="Q21" s="6"/>
    </row>
    <row r="22" spans="1:17" x14ac:dyDescent="0.5">
      <c r="F22" s="6">
        <f t="shared" ref="F22:J22" si="0">SUM(F8:F11)</f>
        <v>0</v>
      </c>
      <c r="G22" s="6"/>
      <c r="H22" s="6"/>
      <c r="I22" s="6"/>
      <c r="J22" s="6">
        <f t="shared" si="0"/>
        <v>0</v>
      </c>
      <c r="K22" s="6"/>
      <c r="L22" s="6">
        <f t="shared" ref="L22" si="1">SUM(L12:L19)</f>
        <v>0</v>
      </c>
      <c r="M22" s="6"/>
      <c r="N22" s="6"/>
      <c r="O22" s="6"/>
      <c r="P22" s="6"/>
      <c r="Q22" s="6"/>
    </row>
    <row r="23" spans="1:17" x14ac:dyDescent="0.5">
      <c r="G23" s="3"/>
      <c r="I23" s="3"/>
      <c r="M23" s="3"/>
      <c r="O23" s="3"/>
      <c r="Q23" s="3"/>
    </row>
    <row r="24" spans="1:17" x14ac:dyDescent="0.5">
      <c r="M2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I12" sqref="I12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2.5" x14ac:dyDescent="0.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2.5" x14ac:dyDescent="0.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2.5" x14ac:dyDescent="0.5">
      <c r="A6" s="19" t="s">
        <v>3</v>
      </c>
      <c r="C6" s="20" t="s">
        <v>57</v>
      </c>
      <c r="D6" s="20" t="s">
        <v>57</v>
      </c>
      <c r="E6" s="20" t="s">
        <v>57</v>
      </c>
      <c r="F6" s="20" t="s">
        <v>57</v>
      </c>
      <c r="G6" s="20" t="s">
        <v>57</v>
      </c>
      <c r="H6" s="20" t="s">
        <v>57</v>
      </c>
      <c r="I6" s="20" t="s">
        <v>57</v>
      </c>
      <c r="J6" s="20" t="s">
        <v>57</v>
      </c>
      <c r="K6" s="20" t="s">
        <v>57</v>
      </c>
      <c r="M6" s="20" t="s">
        <v>58</v>
      </c>
      <c r="N6" s="20" t="s">
        <v>58</v>
      </c>
      <c r="O6" s="20" t="s">
        <v>58</v>
      </c>
      <c r="P6" s="20" t="s">
        <v>58</v>
      </c>
      <c r="Q6" s="20" t="s">
        <v>58</v>
      </c>
      <c r="R6" s="20" t="s">
        <v>58</v>
      </c>
      <c r="S6" s="20" t="s">
        <v>58</v>
      </c>
      <c r="T6" s="20" t="s">
        <v>58</v>
      </c>
      <c r="U6" s="20" t="s">
        <v>58</v>
      </c>
    </row>
    <row r="7" spans="1:21" ht="22.5" x14ac:dyDescent="0.5">
      <c r="A7" s="20" t="s">
        <v>3</v>
      </c>
      <c r="C7" s="20" t="s">
        <v>77</v>
      </c>
      <c r="E7" s="20" t="s">
        <v>78</v>
      </c>
      <c r="G7" s="20" t="s">
        <v>79</v>
      </c>
      <c r="I7" s="20" t="s">
        <v>38</v>
      </c>
      <c r="K7" s="20" t="s">
        <v>80</v>
      </c>
      <c r="M7" s="20" t="s">
        <v>77</v>
      </c>
      <c r="O7" s="20" t="s">
        <v>78</v>
      </c>
      <c r="Q7" s="20" t="s">
        <v>79</v>
      </c>
      <c r="S7" s="20" t="s">
        <v>38</v>
      </c>
      <c r="U7" s="20" t="s">
        <v>80</v>
      </c>
    </row>
    <row r="8" spans="1:21" x14ac:dyDescent="0.5">
      <c r="A8" s="1" t="s">
        <v>16</v>
      </c>
      <c r="C8" s="6">
        <v>0</v>
      </c>
      <c r="D8" s="6"/>
      <c r="E8" s="6">
        <v>43034162</v>
      </c>
      <c r="F8" s="6"/>
      <c r="G8" s="6">
        <v>3724172441</v>
      </c>
      <c r="H8" s="6"/>
      <c r="I8" s="6">
        <v>3767206603</v>
      </c>
      <c r="J8" s="6"/>
      <c r="K8" s="8">
        <f>I8/$I$12</f>
        <v>-2.2225896168192746E-2</v>
      </c>
      <c r="L8" s="6"/>
      <c r="M8" s="6">
        <v>0</v>
      </c>
      <c r="N8" s="6"/>
      <c r="O8" s="6">
        <v>32771219</v>
      </c>
      <c r="P8" s="6"/>
      <c r="Q8" s="6">
        <v>21006590575</v>
      </c>
      <c r="R8" s="6"/>
      <c r="S8" s="6">
        <v>21039361794</v>
      </c>
      <c r="T8" s="6"/>
      <c r="U8" s="8">
        <f>S8/$S$12</f>
        <v>0.21521928297938528</v>
      </c>
    </row>
    <row r="9" spans="1:21" x14ac:dyDescent="0.5">
      <c r="A9" s="1" t="s">
        <v>17</v>
      </c>
      <c r="C9" s="6">
        <v>0</v>
      </c>
      <c r="D9" s="6"/>
      <c r="E9" s="6">
        <v>-207518079724</v>
      </c>
      <c r="F9" s="6"/>
      <c r="G9" s="6">
        <v>18646735240</v>
      </c>
      <c r="H9" s="6"/>
      <c r="I9" s="6">
        <v>-188871344484</v>
      </c>
      <c r="J9" s="6"/>
      <c r="K9" s="8">
        <f t="shared" ref="K9:K11" si="0">I9/$I$12</f>
        <v>1.1143097085000377</v>
      </c>
      <c r="L9" s="6"/>
      <c r="M9" s="6">
        <v>0</v>
      </c>
      <c r="N9" s="6"/>
      <c r="O9" s="6">
        <v>-108492831742</v>
      </c>
      <c r="P9" s="6"/>
      <c r="Q9" s="6">
        <v>193304356196</v>
      </c>
      <c r="R9" s="6"/>
      <c r="S9" s="6">
        <v>84811524454</v>
      </c>
      <c r="T9" s="6"/>
      <c r="U9" s="8">
        <f t="shared" ref="U9:U11" si="1">S9/$S$12</f>
        <v>0.86756792625638901</v>
      </c>
    </row>
    <row r="10" spans="1:21" x14ac:dyDescent="0.5">
      <c r="A10" s="1" t="s">
        <v>15</v>
      </c>
      <c r="C10" s="6">
        <v>0</v>
      </c>
      <c r="D10" s="6"/>
      <c r="E10" s="6">
        <v>8481530366</v>
      </c>
      <c r="F10" s="6"/>
      <c r="G10" s="6">
        <v>7126332787</v>
      </c>
      <c r="H10" s="6"/>
      <c r="I10" s="6">
        <v>15607863153</v>
      </c>
      <c r="J10" s="6"/>
      <c r="K10" s="8">
        <f t="shared" si="0"/>
        <v>-9.2083812331845039E-2</v>
      </c>
      <c r="L10" s="6"/>
      <c r="M10" s="6">
        <v>0</v>
      </c>
      <c r="N10" s="6"/>
      <c r="O10" s="6">
        <v>3130521093</v>
      </c>
      <c r="P10" s="6"/>
      <c r="Q10" s="6">
        <v>5031412315</v>
      </c>
      <c r="R10" s="6"/>
      <c r="S10" s="6">
        <v>8161933408</v>
      </c>
      <c r="T10" s="6"/>
      <c r="U10" s="8">
        <f t="shared" si="1"/>
        <v>8.3491385004662966E-2</v>
      </c>
    </row>
    <row r="11" spans="1:21" x14ac:dyDescent="0.5">
      <c r="A11" s="1" t="s">
        <v>69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8">
        <f t="shared" si="0"/>
        <v>0</v>
      </c>
      <c r="L11" s="6"/>
      <c r="M11" s="6">
        <v>0</v>
      </c>
      <c r="N11" s="6"/>
      <c r="O11" s="6">
        <v>0</v>
      </c>
      <c r="P11" s="6"/>
      <c r="Q11" s="6">
        <v>-16255028148</v>
      </c>
      <c r="R11" s="6"/>
      <c r="S11" s="6">
        <v>-16255028148</v>
      </c>
      <c r="T11" s="6"/>
      <c r="U11" s="8">
        <f t="shared" si="1"/>
        <v>-0.16627859424043731</v>
      </c>
    </row>
    <row r="12" spans="1:21" ht="22.5" thickBot="1" x14ac:dyDescent="0.55000000000000004">
      <c r="C12" s="12">
        <f>SUM(C8:C11)</f>
        <v>0</v>
      </c>
      <c r="D12" s="6"/>
      <c r="E12" s="12">
        <f>SUM(E8:E11)</f>
        <v>-198993515196</v>
      </c>
      <c r="F12" s="6"/>
      <c r="G12" s="12">
        <f>SUM(G8:G11)</f>
        <v>29497240468</v>
      </c>
      <c r="H12" s="6"/>
      <c r="I12" s="12">
        <f>SUM(I8:I11)</f>
        <v>-169496274728</v>
      </c>
      <c r="J12" s="6"/>
      <c r="K12" s="9">
        <f>SUM(K8:K11)</f>
        <v>1</v>
      </c>
      <c r="L12" s="6"/>
      <c r="M12" s="12">
        <f>SUM(M8:M11)</f>
        <v>0</v>
      </c>
      <c r="N12" s="6"/>
      <c r="O12" s="12">
        <f>SUM(O8:O11)</f>
        <v>-105329539430</v>
      </c>
      <c r="P12" s="6"/>
      <c r="Q12" s="12">
        <f>SUM(Q8:Q11)</f>
        <v>203087330938</v>
      </c>
      <c r="R12" s="6"/>
      <c r="S12" s="12">
        <f>SUM(S8:S11)</f>
        <v>97757791508</v>
      </c>
      <c r="T12" s="6"/>
      <c r="U12" s="9">
        <f>SUM(U8:U11)</f>
        <v>0.99999999999999989</v>
      </c>
    </row>
    <row r="13" spans="1:21" ht="22.5" thickTop="1" x14ac:dyDescent="0.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2021-01-24T12:19:54Z</dcterms:created>
  <dcterms:modified xsi:type="dcterms:W3CDTF">2021-01-28T06:48:54Z</dcterms:modified>
</cp:coreProperties>
</file>