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تارنما\"/>
    </mc:Choice>
  </mc:AlternateContent>
  <xr:revisionPtr revIDLastSave="0" documentId="13_ncr:1_{3F402D03-B311-4EFB-A3A3-A78DAD153E92}" xr6:coauthVersionLast="46" xr6:coauthVersionMax="46" xr10:uidLastSave="{00000000-0000-0000-0000-000000000000}"/>
  <bookViews>
    <workbookView xWindow="-120" yWindow="-120" windowWidth="29040" windowHeight="15840" tabRatio="783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C10" i="15" l="1"/>
  <c r="E24" i="12"/>
  <c r="S13" i="11"/>
  <c r="Q24" i="12"/>
  <c r="G10" i="15"/>
  <c r="E10" i="14"/>
  <c r="C10" i="14"/>
  <c r="K8" i="13"/>
  <c r="K9" i="13" s="1"/>
  <c r="G8" i="13"/>
  <c r="G9" i="13" s="1"/>
  <c r="E9" i="13"/>
  <c r="I9" i="13"/>
  <c r="M24" i="12"/>
  <c r="C24" i="12"/>
  <c r="G24" i="12"/>
  <c r="K24" i="12"/>
  <c r="O24" i="12"/>
  <c r="U13" i="11"/>
  <c r="K13" i="11"/>
  <c r="C13" i="11"/>
  <c r="E13" i="11"/>
  <c r="G13" i="11"/>
  <c r="I13" i="11"/>
  <c r="M13" i="11"/>
  <c r="O13" i="11"/>
  <c r="Q13" i="11"/>
  <c r="E22" i="10"/>
  <c r="G22" i="10"/>
  <c r="I22" i="10"/>
  <c r="M22" i="10"/>
  <c r="O22" i="10"/>
  <c r="Q22" i="10"/>
  <c r="M14" i="9"/>
  <c r="E19" i="9"/>
  <c r="G19" i="9"/>
  <c r="I19" i="9"/>
  <c r="M19" i="9"/>
  <c r="O19" i="9"/>
  <c r="Q19" i="9"/>
  <c r="K10" i="7"/>
  <c r="I10" i="7"/>
  <c r="M10" i="7"/>
  <c r="O10" i="7"/>
  <c r="Q10" i="7"/>
  <c r="S10" i="7"/>
  <c r="K12" i="6"/>
  <c r="M12" i="6"/>
  <c r="O12" i="6"/>
  <c r="Q12" i="6"/>
  <c r="AK18" i="3"/>
  <c r="AE18" i="3"/>
  <c r="W18" i="3"/>
  <c r="AA18" i="3"/>
  <c r="AI18" i="3"/>
  <c r="AG18" i="3"/>
  <c r="Q18" i="3"/>
  <c r="S18" i="3"/>
  <c r="Y13" i="1"/>
  <c r="E9" i="15" l="1"/>
  <c r="E8" i="15"/>
  <c r="E7" i="15"/>
  <c r="I24" i="12"/>
  <c r="S12" i="6"/>
  <c r="G10" i="1"/>
  <c r="G13" i="1" s="1"/>
  <c r="W13" i="1"/>
  <c r="E13" i="1"/>
  <c r="K13" i="1"/>
  <c r="O13" i="1"/>
  <c r="U13" i="1"/>
  <c r="E10" i="15" l="1"/>
</calcChain>
</file>

<file path=xl/sharedStrings.xml><?xml version="1.0" encoding="utf-8"?>
<sst xmlns="http://schemas.openxmlformats.org/spreadsheetml/2006/main" count="460" uniqueCount="123">
  <si>
    <t>صندوق سرمایه‌گذاری اختصاصی بازارگردانی مفید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</si>
  <si>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</si>
  <si>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</si>
  <si>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</si>
  <si>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</si>
  <si>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</si>
  <si>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</si>
  <si>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</si>
  <si>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</si>
  <si>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</si>
  <si>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</si>
  <si>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</si>
  <si>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</si>
  <si>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</si>
  <si>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</si>
  <si>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</si>
  <si>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 پشتوانه طلای مفید</t>
  </si>
  <si>
    <t>صندوق س.توسعه اندوخته آینده-س</t>
  </si>
  <si>
    <t>شرکت ارتباطات سیار ایران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</si>
  <si>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</si>
  <si>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</si>
  <si>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</si>
  <si>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</si>
  <si>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</si>
  <si>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</si>
  <si>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</si>
  <si>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</si>
  <si>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</si>
  <si>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اسنادخزانه-م11بودجه98-001013</t>
  </si>
  <si>
    <t>بله</t>
  </si>
  <si>
    <t>1398/07/09</t>
  </si>
  <si>
    <t>1400/10/13</t>
  </si>
  <si>
    <t>اسنادخزانه-م9بودجه98-000923</t>
  </si>
  <si>
    <t>1398/07/23</t>
  </si>
  <si>
    <t>1400/09/23</t>
  </si>
  <si>
    <t>اسنادخزانه-م8بودجه98-000817</t>
  </si>
  <si>
    <t>1398/09/16</t>
  </si>
  <si>
    <t>1400/08/17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</si>
  <si>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</si>
  <si>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</si>
  <si>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</si>
  <si>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</si>
  <si>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</si>
  <si>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</si>
  <si>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اسنادخزانه-م23بودجه97-000824</t>
  </si>
  <si>
    <t>1398/03/19</t>
  </si>
  <si>
    <t>1400/08/24</t>
  </si>
  <si>
    <t>اسنادخزانه-م20بودجه98-020806</t>
  </si>
  <si>
    <t>1399/02/20</t>
  </si>
  <si>
    <t>1402/08/06</t>
  </si>
  <si>
    <t>اسنادخزانه-م12بودجه98-001111</t>
  </si>
  <si>
    <t>1398/09/13</t>
  </si>
  <si>
    <t>1400/11/11</t>
  </si>
  <si>
    <t>اسنادخزانه-م13بودجه97-000518</t>
  </si>
  <si>
    <t>1397/11/02</t>
  </si>
  <si>
    <t>1400/05/18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</si>
  <si>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</si>
  <si>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</si>
  <si>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</si>
  <si>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</si>
  <si>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</si>
  <si>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</si>
  <si>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</si>
  <si>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</si>
  <si>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</si>
  <si>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</si>
  <si>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</si>
  <si>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</si>
  <si>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</si>
  <si>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ملت باجه کارگزاری مفید</t>
  </si>
  <si>
    <t>8568491984</t>
  </si>
  <si>
    <t>قرض الحسنه</t>
  </si>
  <si>
    <t>1397/11/10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</si>
  <si>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</si>
  <si>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</si>
  <si>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</si>
  <si>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</si>
  <si>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</si>
  <si>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</si>
  <si>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</si>
  <si>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</si>
  <si>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</si>
  <si>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</si>
  <si>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</si>
  <si>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</si>
  <si>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</si>
  <si>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</si>
  <si>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</si>
  <si>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0107</t>
  </si>
  <si>
    <t/>
  </si>
  <si>
    <t>1401/07/21</t>
  </si>
  <si>
    <t>بهای فروش</t>
  </si>
  <si>
    <t>ارزش دفتری</t>
  </si>
  <si>
    <t>سود و زیان ناشی از تغییر قیمت</t>
  </si>
  <si>
    <t>سود و زیان ناشی از فروش</t>
  </si>
  <si>
    <t>غلتک سازان سپاهان</t>
  </si>
  <si>
    <t>اسنادخزانه-م1بودجه98-990423</t>
  </si>
  <si>
    <t>اسنادخزانه-م18بودجه97-000525</t>
  </si>
  <si>
    <t>اسنادخزانه-م3بودجه97-990721</t>
  </si>
  <si>
    <t>اسنادخزانه-م3بودجه98-990521</t>
  </si>
  <si>
    <t>اسنادخزانه-م4بودجه97-991022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</si>
  <si>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</si>
  <si>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</si>
  <si>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</si>
  <si>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</si>
  <si>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</si>
  <si>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</si>
  <si>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</si>
  <si>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</si>
  <si>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</si>
  <si>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</si>
  <si>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</si>
  <si>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</si>
  <si>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</si>
  <si>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</si>
  <si>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</si>
  <si>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</si>
  <si>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1399/11/01</t>
  </si>
  <si>
    <t>صندوق س.توسعه اندوخته آینده</t>
  </si>
  <si>
    <t xml:space="preserve">صندوق س.توسعه اندوخته آینده </t>
  </si>
  <si>
    <t xml:space="preserve">از ابتدای سال مالی </t>
  </si>
  <si>
    <t>تاپایان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</si>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</sst>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10" fontId="2" fillId="0" borderId="0" xfId="2" applyNumberFormat="1" applyFont="1"/>
    <xf numFmtId="37" fontId="2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1" applyNumberFormat="1" applyFont="1"/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543937</xdr:colOff>
      <xdr:row>39</xdr:row>
      <xdr:rowOff>1037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A92D54-9DA6-4CF1-8EBA-21934A74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36863" y="0"/>
          <a:ext cx="7249537" cy="7430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19AC-DD41-472F-93E4-540B37EE7B23}">
  <dimension ref="A1"/>
  <sheetViews>
    <sheetView rightToLeft="1" tabSelected="1" view="pageBreakPreview" zoomScale="115" zoomScaleNormal="100" zoomScaleSheetLayoutView="115" workbookViewId="0"/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7"/>
  <sheetViews>
    <sheetView rightToLeft="1" workbookViewId="0">
      <selection activeCell="K19" sqref="K19"/>
    </sheetView>
  </sheetViews>
  <sheetFormatPr defaultRowHeight="21.75" x14ac:dyDescent="0.5"/>
  <cols>
    <col min="1" max="1" width="31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2.5" x14ac:dyDescent="0.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2.5" x14ac:dyDescent="0.5">
      <c r="A6" s="20" t="s">
        <v>83</v>
      </c>
      <c r="C6" s="21" t="s">
        <v>81</v>
      </c>
      <c r="D6" s="21" t="s">
        <v>81</v>
      </c>
      <c r="E6" s="21" t="s">
        <v>81</v>
      </c>
      <c r="F6" s="21" t="s">
        <v>81</v>
      </c>
      <c r="G6" s="21" t="s">
        <v>81</v>
      </c>
      <c r="H6" s="21" t="s">
        <v>81</v>
      </c>
      <c r="I6" s="21" t="s">
        <v>81</v>
      </c>
      <c r="K6" s="21" t="s">
        <v>82</v>
      </c>
      <c r="L6" s="21" t="s">
        <v>82</v>
      </c>
      <c r="M6" s="21" t="s">
        <v>82</v>
      </c>
      <c r="N6" s="21" t="s">
        <v>82</v>
      </c>
      <c r="O6" s="21" t="s">
        <v>82</v>
      </c>
      <c r="P6" s="21" t="s">
        <v>82</v>
      </c>
      <c r="Q6" s="21" t="s">
        <v>82</v>
      </c>
    </row>
    <row r="7" spans="1:17" ht="22.5" x14ac:dyDescent="0.5">
      <c r="A7" s="21" t="s">
        <v>83</v>
      </c>
      <c r="C7" s="21" t="s">
        <v>106</v>
      </c>
      <c r="E7" s="21" t="s">
        <v>103</v>
      </c>
      <c r="G7" s="21" t="s">
        <v>104</v>
      </c>
      <c r="I7" s="21" t="s">
        <v>107</v>
      </c>
      <c r="K7" s="21" t="s">
        <v>106</v>
      </c>
      <c r="M7" s="21" t="s">
        <v>103</v>
      </c>
      <c r="O7" s="21" t="s">
        <v>104</v>
      </c>
      <c r="Q7" s="21" t="s">
        <v>107</v>
      </c>
    </row>
    <row r="8" spans="1:17" x14ac:dyDescent="0.5">
      <c r="A8" s="5" t="s">
        <v>47</v>
      </c>
      <c r="B8" s="5"/>
      <c r="C8" s="9">
        <v>0</v>
      </c>
      <c r="D8" s="9"/>
      <c r="E8" s="9">
        <v>0</v>
      </c>
      <c r="F8" s="9"/>
      <c r="G8" s="9">
        <v>15340871</v>
      </c>
      <c r="H8" s="9"/>
      <c r="I8" s="9">
        <v>15340871</v>
      </c>
      <c r="J8" s="9"/>
      <c r="K8" s="9">
        <v>0</v>
      </c>
      <c r="L8" s="9"/>
      <c r="M8" s="9">
        <v>0</v>
      </c>
      <c r="N8" s="9"/>
      <c r="O8" s="9">
        <v>15340871</v>
      </c>
      <c r="P8" s="9"/>
      <c r="Q8" s="9">
        <v>15340871</v>
      </c>
    </row>
    <row r="9" spans="1:17" x14ac:dyDescent="0.5">
      <c r="A9" s="5" t="s">
        <v>50</v>
      </c>
      <c r="B9" s="5"/>
      <c r="C9" s="9">
        <v>0</v>
      </c>
      <c r="D9" s="9"/>
      <c r="E9" s="9">
        <v>0</v>
      </c>
      <c r="F9" s="9"/>
      <c r="G9" s="9">
        <v>15629457</v>
      </c>
      <c r="H9" s="9"/>
      <c r="I9" s="9">
        <v>15629457</v>
      </c>
      <c r="J9" s="9"/>
      <c r="K9" s="9">
        <v>0</v>
      </c>
      <c r="L9" s="9"/>
      <c r="M9" s="9">
        <v>0</v>
      </c>
      <c r="N9" s="9"/>
      <c r="O9" s="9">
        <v>1044636170</v>
      </c>
      <c r="P9" s="9"/>
      <c r="Q9" s="9">
        <v>1044636170</v>
      </c>
    </row>
    <row r="10" spans="1:17" x14ac:dyDescent="0.5">
      <c r="A10" s="5" t="s">
        <v>88</v>
      </c>
      <c r="B10" s="5"/>
      <c r="C10" s="9">
        <v>0</v>
      </c>
      <c r="D10" s="9"/>
      <c r="E10" s="9">
        <v>0</v>
      </c>
      <c r="F10" s="9"/>
      <c r="G10" s="9">
        <v>0</v>
      </c>
      <c r="H10" s="9"/>
      <c r="I10" s="9">
        <v>0</v>
      </c>
      <c r="J10" s="9"/>
      <c r="K10" s="9">
        <v>20477305704</v>
      </c>
      <c r="L10" s="9"/>
      <c r="M10" s="9">
        <v>0</v>
      </c>
      <c r="N10" s="9"/>
      <c r="O10" s="9">
        <v>7042397982</v>
      </c>
      <c r="P10" s="9"/>
      <c r="Q10" s="9">
        <v>27519703686</v>
      </c>
    </row>
    <row r="11" spans="1:17" x14ac:dyDescent="0.5">
      <c r="A11" s="5" t="s">
        <v>96</v>
      </c>
      <c r="B11" s="5"/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32255439</v>
      </c>
      <c r="P11" s="9"/>
      <c r="Q11" s="9">
        <v>32255439</v>
      </c>
    </row>
    <row r="12" spans="1:17" x14ac:dyDescent="0.5">
      <c r="A12" s="5" t="s">
        <v>97</v>
      </c>
      <c r="B12" s="5"/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64956875</v>
      </c>
      <c r="P12" s="9"/>
      <c r="Q12" s="9">
        <v>64956875</v>
      </c>
    </row>
    <row r="13" spans="1:17" x14ac:dyDescent="0.5">
      <c r="A13" s="5" t="s">
        <v>98</v>
      </c>
      <c r="B13" s="5"/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1489578269</v>
      </c>
      <c r="P13" s="9"/>
      <c r="Q13" s="9">
        <v>1489578269</v>
      </c>
    </row>
    <row r="14" spans="1:17" x14ac:dyDescent="0.5">
      <c r="A14" s="5" t="s">
        <v>99</v>
      </c>
      <c r="B14" s="5"/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761228749</v>
      </c>
      <c r="P14" s="9"/>
      <c r="Q14" s="9">
        <v>761228749</v>
      </c>
    </row>
    <row r="15" spans="1:17" x14ac:dyDescent="0.5">
      <c r="A15" s="5" t="s">
        <v>100</v>
      </c>
      <c r="B15" s="5"/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774536543</v>
      </c>
      <c r="P15" s="9"/>
      <c r="Q15" s="9">
        <v>774536543</v>
      </c>
    </row>
    <row r="16" spans="1:17" x14ac:dyDescent="0.5">
      <c r="A16" s="5" t="s">
        <v>101</v>
      </c>
      <c r="B16" s="5"/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300686883</v>
      </c>
      <c r="P16" s="9"/>
      <c r="Q16" s="9">
        <v>300686883</v>
      </c>
    </row>
    <row r="17" spans="1:17" x14ac:dyDescent="0.5">
      <c r="A17" s="5" t="s">
        <v>32</v>
      </c>
      <c r="B17" s="5"/>
      <c r="C17" s="9">
        <v>0</v>
      </c>
      <c r="D17" s="9"/>
      <c r="E17" s="9">
        <v>-10768389</v>
      </c>
      <c r="F17" s="9"/>
      <c r="G17" s="9">
        <v>0</v>
      </c>
      <c r="H17" s="9"/>
      <c r="I17" s="9">
        <v>-10768389</v>
      </c>
      <c r="J17" s="9"/>
      <c r="K17" s="9">
        <v>0</v>
      </c>
      <c r="L17" s="9"/>
      <c r="M17" s="9">
        <v>-10768389</v>
      </c>
      <c r="N17" s="9"/>
      <c r="O17" s="9">
        <v>0</v>
      </c>
      <c r="P17" s="9"/>
      <c r="Q17" s="9">
        <v>-10768389</v>
      </c>
    </row>
    <row r="18" spans="1:17" x14ac:dyDescent="0.5">
      <c r="A18" s="5" t="s">
        <v>44</v>
      </c>
      <c r="B18" s="5"/>
      <c r="C18" s="9">
        <v>0</v>
      </c>
      <c r="D18" s="9"/>
      <c r="E18" s="9">
        <v>-464603</v>
      </c>
      <c r="F18" s="9"/>
      <c r="G18" s="9">
        <v>0</v>
      </c>
      <c r="H18" s="9"/>
      <c r="I18" s="9">
        <v>-464603</v>
      </c>
      <c r="J18" s="9"/>
      <c r="K18" s="9">
        <v>0</v>
      </c>
      <c r="L18" s="9"/>
      <c r="M18" s="9">
        <v>-464603</v>
      </c>
      <c r="N18" s="9"/>
      <c r="O18" s="9">
        <v>0</v>
      </c>
      <c r="P18" s="9"/>
      <c r="Q18" s="9">
        <v>-464603</v>
      </c>
    </row>
    <row r="19" spans="1:17" x14ac:dyDescent="0.5">
      <c r="A19" s="5" t="s">
        <v>53</v>
      </c>
      <c r="B19" s="5"/>
      <c r="C19" s="9">
        <v>0</v>
      </c>
      <c r="D19" s="9"/>
      <c r="E19" s="9">
        <v>763971</v>
      </c>
      <c r="F19" s="9"/>
      <c r="G19" s="9">
        <v>0</v>
      </c>
      <c r="H19" s="9"/>
      <c r="I19" s="9">
        <v>763971</v>
      </c>
      <c r="J19" s="9"/>
      <c r="K19" s="9">
        <v>0</v>
      </c>
      <c r="L19" s="9"/>
      <c r="M19" s="9">
        <v>763971</v>
      </c>
      <c r="N19" s="9"/>
      <c r="O19" s="9">
        <v>0</v>
      </c>
      <c r="P19" s="9"/>
      <c r="Q19" s="9">
        <v>763971</v>
      </c>
    </row>
    <row r="20" spans="1:17" x14ac:dyDescent="0.5">
      <c r="A20" s="5" t="s">
        <v>41</v>
      </c>
      <c r="B20" s="5"/>
      <c r="C20" s="9">
        <v>0</v>
      </c>
      <c r="D20" s="9"/>
      <c r="E20" s="9">
        <v>-275498668</v>
      </c>
      <c r="F20" s="9"/>
      <c r="G20" s="9">
        <v>0</v>
      </c>
      <c r="H20" s="9"/>
      <c r="I20" s="9">
        <v>-275498668</v>
      </c>
      <c r="J20" s="9"/>
      <c r="K20" s="9">
        <v>0</v>
      </c>
      <c r="L20" s="9"/>
      <c r="M20" s="9">
        <v>-275498668</v>
      </c>
      <c r="N20" s="9"/>
      <c r="O20" s="9">
        <v>0</v>
      </c>
      <c r="P20" s="9"/>
      <c r="Q20" s="9">
        <v>-275498668</v>
      </c>
    </row>
    <row r="21" spans="1:17" x14ac:dyDescent="0.5">
      <c r="A21" s="5" t="s">
        <v>28</v>
      </c>
      <c r="B21" s="5"/>
      <c r="C21" s="9">
        <v>0</v>
      </c>
      <c r="D21" s="9"/>
      <c r="E21" s="9">
        <v>-53550146</v>
      </c>
      <c r="F21" s="9"/>
      <c r="G21" s="9">
        <v>0</v>
      </c>
      <c r="H21" s="9"/>
      <c r="I21" s="9">
        <v>-53550146</v>
      </c>
      <c r="J21" s="9"/>
      <c r="K21" s="9">
        <v>0</v>
      </c>
      <c r="L21" s="9"/>
      <c r="M21" s="9">
        <v>-53550146</v>
      </c>
      <c r="N21" s="9"/>
      <c r="O21" s="9">
        <v>0</v>
      </c>
      <c r="P21" s="9"/>
      <c r="Q21" s="9">
        <v>-53550146</v>
      </c>
    </row>
    <row r="22" spans="1:17" x14ac:dyDescent="0.5">
      <c r="A22" s="5" t="s">
        <v>38</v>
      </c>
      <c r="B22" s="5"/>
      <c r="C22" s="9">
        <v>0</v>
      </c>
      <c r="D22" s="9"/>
      <c r="E22" s="9">
        <v>-236159574</v>
      </c>
      <c r="F22" s="9"/>
      <c r="G22" s="9">
        <v>0</v>
      </c>
      <c r="H22" s="9"/>
      <c r="I22" s="9">
        <v>-236159574</v>
      </c>
      <c r="J22" s="9"/>
      <c r="K22" s="9">
        <v>0</v>
      </c>
      <c r="L22" s="9"/>
      <c r="M22" s="9">
        <v>-236159574</v>
      </c>
      <c r="N22" s="9"/>
      <c r="O22" s="9">
        <v>0</v>
      </c>
      <c r="P22" s="9"/>
      <c r="Q22" s="9">
        <v>-236159574</v>
      </c>
    </row>
    <row r="23" spans="1:17" x14ac:dyDescent="0.5">
      <c r="A23" s="5" t="s">
        <v>35</v>
      </c>
      <c r="B23" s="5"/>
      <c r="C23" s="9">
        <v>0</v>
      </c>
      <c r="D23" s="9"/>
      <c r="E23" s="9">
        <v>7066838</v>
      </c>
      <c r="F23" s="9"/>
      <c r="G23" s="9">
        <v>0</v>
      </c>
      <c r="H23" s="9"/>
      <c r="I23" s="9">
        <v>7066838</v>
      </c>
      <c r="J23" s="9"/>
      <c r="K23" s="9">
        <v>0</v>
      </c>
      <c r="L23" s="9"/>
      <c r="M23" s="9">
        <v>7066838</v>
      </c>
      <c r="N23" s="9"/>
      <c r="O23" s="9">
        <v>0</v>
      </c>
      <c r="P23" s="9"/>
      <c r="Q23" s="9">
        <v>7066838</v>
      </c>
    </row>
    <row r="24" spans="1:17" ht="22.5" thickBot="1" x14ac:dyDescent="0.55000000000000004">
      <c r="A24" s="5"/>
      <c r="B24" s="5"/>
      <c r="C24" s="11">
        <f>SUM(C8:C23)</f>
        <v>0</v>
      </c>
      <c r="D24" s="5"/>
      <c r="E24" s="14">
        <f>SUM(E8:E23)</f>
        <v>-568610571</v>
      </c>
      <c r="F24" s="5"/>
      <c r="G24" s="14">
        <f>SUM(G8:G23)</f>
        <v>30970328</v>
      </c>
      <c r="H24" s="5"/>
      <c r="I24" s="14">
        <f>SUM(I8:I23)</f>
        <v>-537640243</v>
      </c>
      <c r="J24" s="5"/>
      <c r="K24" s="14">
        <f>SUM(K8:K23)</f>
        <v>20477305704</v>
      </c>
      <c r="L24" s="5"/>
      <c r="M24" s="14">
        <f>SUM(M8:M23)</f>
        <v>-568610571</v>
      </c>
      <c r="N24" s="5"/>
      <c r="O24" s="14">
        <f>SUM(O8:O23)</f>
        <v>11525617781</v>
      </c>
      <c r="P24" s="5"/>
      <c r="Q24" s="14">
        <f>SUM(Q8:Q23)</f>
        <v>31434312914</v>
      </c>
    </row>
    <row r="25" spans="1:17" ht="22.5" thickTop="1" x14ac:dyDescent="0.5"/>
    <row r="26" spans="1:17" x14ac:dyDescent="0.5">
      <c r="Q26" s="7"/>
    </row>
    <row r="27" spans="1:17" x14ac:dyDescent="0.5">
      <c r="I27" s="3"/>
      <c r="Q27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8" sqref="E8"/>
    </sheetView>
  </sheetViews>
  <sheetFormatPr defaultRowHeight="21.75" x14ac:dyDescent="0.5"/>
  <cols>
    <col min="1" max="1" width="18.425781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2.5" x14ac:dyDescent="0.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22.5" x14ac:dyDescent="0.5">
      <c r="A6" s="21" t="s">
        <v>108</v>
      </c>
      <c r="B6" s="21" t="s">
        <v>108</v>
      </c>
      <c r="C6" s="21" t="s">
        <v>108</v>
      </c>
      <c r="E6" s="21" t="s">
        <v>81</v>
      </c>
      <c r="F6" s="21" t="s">
        <v>81</v>
      </c>
      <c r="G6" s="21" t="s">
        <v>81</v>
      </c>
      <c r="I6" s="21" t="s">
        <v>82</v>
      </c>
      <c r="J6" s="21" t="s">
        <v>82</v>
      </c>
      <c r="K6" s="21" t="s">
        <v>82</v>
      </c>
    </row>
    <row r="7" spans="1:11" ht="22.5" x14ac:dyDescent="0.5">
      <c r="A7" s="21" t="s">
        <v>109</v>
      </c>
      <c r="C7" s="21" t="s">
        <v>59</v>
      </c>
      <c r="E7" s="21" t="s">
        <v>110</v>
      </c>
      <c r="G7" s="21" t="s">
        <v>111</v>
      </c>
      <c r="I7" s="21" t="s">
        <v>110</v>
      </c>
      <c r="K7" s="21" t="s">
        <v>111</v>
      </c>
    </row>
    <row r="8" spans="1:11" s="5" customFormat="1" x14ac:dyDescent="0.5">
      <c r="A8" s="5" t="s">
        <v>65</v>
      </c>
      <c r="C8" s="5" t="s">
        <v>66</v>
      </c>
      <c r="E8" s="13">
        <v>879040790</v>
      </c>
      <c r="G8" s="10">
        <f>E8/$E$9</f>
        <v>1</v>
      </c>
      <c r="I8" s="13">
        <v>4074240100</v>
      </c>
      <c r="K8" s="10">
        <f>I8/$I$9</f>
        <v>1</v>
      </c>
    </row>
    <row r="9" spans="1:11" s="5" customFormat="1" ht="22.5" thickBot="1" x14ac:dyDescent="0.55000000000000004">
      <c r="E9" s="11">
        <f>SUM(E8)</f>
        <v>879040790</v>
      </c>
      <c r="G9" s="12">
        <f>SUM(G8)</f>
        <v>1</v>
      </c>
      <c r="I9" s="11">
        <f>SUM(I8)</f>
        <v>4074240100</v>
      </c>
      <c r="K9" s="12">
        <f>SUM(K8)</f>
        <v>1</v>
      </c>
    </row>
    <row r="10" spans="1:11" ht="22.5" thickTop="1" x14ac:dyDescent="0.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A18" sqref="A18"/>
    </sheetView>
  </sheetViews>
  <sheetFormatPr defaultRowHeight="21.75" x14ac:dyDescent="0.5"/>
  <cols>
    <col min="1" max="1" width="35.5703125" style="1" bestFit="1" customWidth="1"/>
    <col min="2" max="2" width="1" style="1" customWidth="1"/>
    <col min="3" max="3" width="14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22" t="s">
        <v>0</v>
      </c>
      <c r="B2" s="22"/>
      <c r="C2" s="22"/>
      <c r="D2" s="22"/>
      <c r="E2" s="22"/>
    </row>
    <row r="3" spans="1:5" ht="22.5" x14ac:dyDescent="0.5">
      <c r="A3" s="22" t="s">
        <v>79</v>
      </c>
      <c r="B3" s="22"/>
      <c r="C3" s="22"/>
      <c r="D3" s="22"/>
      <c r="E3" s="22"/>
    </row>
    <row r="4" spans="1:5" ht="22.5" x14ac:dyDescent="0.5">
      <c r="A4" s="22" t="s">
        <v>2</v>
      </c>
      <c r="B4" s="22"/>
      <c r="C4" s="22"/>
      <c r="D4" s="22"/>
      <c r="E4" s="22"/>
    </row>
    <row r="5" spans="1:5" ht="22.5" x14ac:dyDescent="0.5">
      <c r="C5" s="20" t="s">
        <v>81</v>
      </c>
      <c r="E5" s="4" t="s">
        <v>120</v>
      </c>
    </row>
    <row r="6" spans="1:5" ht="22.5" x14ac:dyDescent="0.5">
      <c r="A6" s="20" t="s">
        <v>112</v>
      </c>
      <c r="C6" s="21"/>
      <c r="E6" s="21" t="s">
        <v>121</v>
      </c>
    </row>
    <row r="7" spans="1:5" ht="22.5" x14ac:dyDescent="0.55000000000000004">
      <c r="A7" s="21" t="s">
        <v>112</v>
      </c>
      <c r="C7" s="21" t="s">
        <v>62</v>
      </c>
      <c r="D7" s="5"/>
      <c r="E7" s="17" t="s">
        <v>62</v>
      </c>
    </row>
    <row r="8" spans="1:5" x14ac:dyDescent="0.5">
      <c r="A8" s="1" t="s">
        <v>122</v>
      </c>
      <c r="C8" s="13">
        <v>0</v>
      </c>
      <c r="D8" s="5"/>
      <c r="E8" s="13">
        <v>42151795536</v>
      </c>
    </row>
    <row r="9" spans="1:5" x14ac:dyDescent="0.5">
      <c r="A9" s="1" t="s">
        <v>113</v>
      </c>
      <c r="C9" s="13">
        <v>0</v>
      </c>
      <c r="D9" s="5"/>
      <c r="E9" s="13">
        <v>9737399147</v>
      </c>
    </row>
    <row r="10" spans="1:5" ht="23.25" thickBot="1" x14ac:dyDescent="0.6">
      <c r="A10" s="2" t="s">
        <v>89</v>
      </c>
      <c r="C10" s="11">
        <f>SUM(C8:C9)</f>
        <v>0</v>
      </c>
      <c r="D10" s="5"/>
      <c r="E10" s="11">
        <f>SUM(E8:E9)</f>
        <v>51889194683</v>
      </c>
    </row>
    <row r="11" spans="1:5" ht="22.5" thickTop="1" x14ac:dyDescent="0.5"/>
  </sheetData>
  <mergeCells count="7">
    <mergeCell ref="A4:E4"/>
    <mergeCell ref="A3:E3"/>
    <mergeCell ref="A2:E2"/>
    <mergeCell ref="A6:A7"/>
    <mergeCell ref="C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workbookViewId="0">
      <selection activeCell="A23" sqref="A23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9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0.7109375" style="1" bestFit="1" customWidth="1"/>
    <col min="20" max="20" width="1" style="1" customWidth="1"/>
    <col min="21" max="21" width="19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16384" width="9.140625" style="1"/>
  </cols>
  <sheetData>
    <row r="2" spans="1:25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1:25" ht="22.5" x14ac:dyDescent="0.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5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5" x14ac:dyDescent="0.5">
      <c r="Y5" s="3"/>
    </row>
    <row r="6" spans="1:25" ht="22.5" x14ac:dyDescent="0.5">
      <c r="A6" s="20" t="s">
        <v>3</v>
      </c>
      <c r="C6" s="21" t="s">
        <v>117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2.5" x14ac:dyDescent="0.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2.5" x14ac:dyDescent="0.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x14ac:dyDescent="0.5">
      <c r="A9" s="5" t="s">
        <v>15</v>
      </c>
      <c r="B9" s="5"/>
      <c r="C9" s="9">
        <v>29921260</v>
      </c>
      <c r="D9" s="9"/>
      <c r="E9" s="9">
        <v>305422203680</v>
      </c>
      <c r="F9" s="9"/>
      <c r="G9" s="9">
        <v>308552724773.56799</v>
      </c>
      <c r="H9" s="9"/>
      <c r="I9" s="9">
        <v>15265363</v>
      </c>
      <c r="J9" s="9"/>
      <c r="K9" s="9">
        <v>151622967048</v>
      </c>
      <c r="L9" s="9"/>
      <c r="M9" s="9">
        <v>-7596057</v>
      </c>
      <c r="N9" s="9"/>
      <c r="O9" s="9">
        <v>81209877986</v>
      </c>
      <c r="P9" s="9"/>
      <c r="Q9" s="9">
        <v>37590566</v>
      </c>
      <c r="R9" s="9"/>
      <c r="S9" s="9">
        <v>9500</v>
      </c>
      <c r="T9" s="9"/>
      <c r="U9" s="9">
        <v>379462641103</v>
      </c>
      <c r="V9" s="9"/>
      <c r="W9" s="9">
        <v>356838973113.47998</v>
      </c>
      <c r="X9" s="9"/>
      <c r="Y9" s="10">
        <v>0.11443043880712209</v>
      </c>
    </row>
    <row r="10" spans="1:25" x14ac:dyDescent="0.5">
      <c r="A10" s="5" t="s">
        <v>16</v>
      </c>
      <c r="B10" s="5"/>
      <c r="C10" s="9">
        <v>85500</v>
      </c>
      <c r="D10" s="9"/>
      <c r="E10" s="9">
        <v>2165099154</v>
      </c>
      <c r="F10" s="9"/>
      <c r="G10" s="9">
        <f>2197870373.52-2</f>
        <v>2197870371.52</v>
      </c>
      <c r="H10" s="9"/>
      <c r="I10" s="9">
        <v>2984500</v>
      </c>
      <c r="J10" s="9"/>
      <c r="K10" s="9">
        <v>79889710672</v>
      </c>
      <c r="L10" s="9"/>
      <c r="M10" s="9">
        <v>-2980000</v>
      </c>
      <c r="N10" s="9"/>
      <c r="O10" s="9">
        <v>81806840000</v>
      </c>
      <c r="P10" s="9"/>
      <c r="Q10" s="9">
        <v>90000</v>
      </c>
      <c r="R10" s="9"/>
      <c r="S10" s="9">
        <v>29570</v>
      </c>
      <c r="T10" s="9"/>
      <c r="U10" s="9">
        <v>2643386124</v>
      </c>
      <c r="V10" s="9"/>
      <c r="W10" s="9">
        <v>2660687901</v>
      </c>
      <c r="X10" s="9"/>
      <c r="Y10" s="10">
        <v>8.5322430278210318E-4</v>
      </c>
    </row>
    <row r="11" spans="1:25" x14ac:dyDescent="0.5">
      <c r="A11" s="5" t="s">
        <v>118</v>
      </c>
      <c r="B11" s="5"/>
      <c r="C11" s="9">
        <v>11513368</v>
      </c>
      <c r="D11" s="9"/>
      <c r="E11" s="9">
        <v>2341281940227</v>
      </c>
      <c r="F11" s="9"/>
      <c r="G11" s="9">
        <v>2242973569077.5601</v>
      </c>
      <c r="H11" s="9"/>
      <c r="I11" s="9">
        <v>4843690</v>
      </c>
      <c r="J11" s="9"/>
      <c r="K11" s="9">
        <v>982087069416</v>
      </c>
      <c r="L11" s="9"/>
      <c r="M11" s="9">
        <v>-4836939</v>
      </c>
      <c r="N11" s="9"/>
      <c r="O11" s="9">
        <v>989009916346</v>
      </c>
      <c r="P11" s="9"/>
      <c r="Q11" s="9">
        <v>11520119</v>
      </c>
      <c r="R11" s="9"/>
      <c r="S11" s="9">
        <v>200432</v>
      </c>
      <c r="T11" s="9"/>
      <c r="U11" s="9">
        <v>2339990398024</v>
      </c>
      <c r="V11" s="9"/>
      <c r="W11" s="9">
        <v>2308452103791.29</v>
      </c>
      <c r="X11" s="9"/>
      <c r="Y11" s="10">
        <v>0.74027000161233969</v>
      </c>
    </row>
    <row r="12" spans="1:25" x14ac:dyDescent="0.5">
      <c r="A12" s="5" t="s">
        <v>18</v>
      </c>
      <c r="B12" s="5"/>
      <c r="C12" s="9">
        <v>0</v>
      </c>
      <c r="D12" s="9"/>
      <c r="E12" s="9">
        <v>0</v>
      </c>
      <c r="F12" s="9"/>
      <c r="G12" s="9">
        <v>0</v>
      </c>
      <c r="H12" s="9"/>
      <c r="I12" s="9">
        <v>5837133</v>
      </c>
      <c r="J12" s="9"/>
      <c r="K12" s="9">
        <v>155050689440</v>
      </c>
      <c r="L12" s="9"/>
      <c r="M12" s="9">
        <v>-2045195</v>
      </c>
      <c r="N12" s="9"/>
      <c r="O12" s="9">
        <v>55615020235</v>
      </c>
      <c r="P12" s="9"/>
      <c r="Q12" s="9">
        <v>3791938</v>
      </c>
      <c r="R12" s="9"/>
      <c r="S12" s="9">
        <v>26480</v>
      </c>
      <c r="T12" s="9"/>
      <c r="U12" s="9">
        <v>100087205338</v>
      </c>
      <c r="V12" s="9"/>
      <c r="W12" s="9">
        <v>100334206246.138</v>
      </c>
      <c r="X12" s="9"/>
      <c r="Y12" s="10">
        <v>3.2174981190910008E-2</v>
      </c>
    </row>
    <row r="13" spans="1:25" ht="22.5" thickBot="1" x14ac:dyDescent="0.55000000000000004">
      <c r="A13" s="5"/>
      <c r="B13" s="5"/>
      <c r="C13" s="5"/>
      <c r="D13" s="5"/>
      <c r="E13" s="11">
        <f>SUM(E9:E12)</f>
        <v>2648869243061</v>
      </c>
      <c r="F13" s="5"/>
      <c r="G13" s="11">
        <f>SUM(G9:G12)</f>
        <v>2553724164222.6479</v>
      </c>
      <c r="H13" s="5"/>
      <c r="I13" s="5"/>
      <c r="J13" s="5"/>
      <c r="K13" s="11">
        <f>SUM(K9:K12)</f>
        <v>1368650436576</v>
      </c>
      <c r="L13" s="5"/>
      <c r="M13" s="5"/>
      <c r="N13" s="5"/>
      <c r="O13" s="11">
        <f>SUM(O9:O12)</f>
        <v>1207641654567</v>
      </c>
      <c r="P13" s="5"/>
      <c r="Q13" s="5"/>
      <c r="R13" s="5"/>
      <c r="S13" s="5"/>
      <c r="T13" s="5"/>
      <c r="U13" s="11">
        <f>SUM(U9:U12)</f>
        <v>2822183630589</v>
      </c>
      <c r="V13" s="5"/>
      <c r="W13" s="11">
        <f>SUM(W9:W12)</f>
        <v>2768285971051.9082</v>
      </c>
      <c r="X13" s="5"/>
      <c r="Y13" s="12">
        <f>SUM(Y9:Y12)</f>
        <v>0.88772864591315392</v>
      </c>
    </row>
    <row r="14" spans="1:25" ht="22.5" thickTop="1" x14ac:dyDescent="0.5">
      <c r="Q14" s="7"/>
      <c r="W14" s="3"/>
    </row>
    <row r="15" spans="1:25" x14ac:dyDescent="0.5">
      <c r="G15" s="3"/>
      <c r="Q15" s="7"/>
      <c r="W15" s="3"/>
      <c r="Y15" s="3"/>
    </row>
    <row r="16" spans="1:25" x14ac:dyDescent="0.5">
      <c r="G16" s="3"/>
      <c r="Q16" s="7"/>
      <c r="W16" s="3"/>
    </row>
    <row r="17" spans="17:17" x14ac:dyDescent="0.5">
      <c r="Q17" s="7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22"/>
  <sheetViews>
    <sheetView rightToLeft="1" zoomScaleNormal="100" workbookViewId="0">
      <selection activeCell="W23" sqref="W23"/>
    </sheetView>
  </sheetViews>
  <sheetFormatPr defaultRowHeight="21.75" x14ac:dyDescent="0.5"/>
  <cols>
    <col min="1" max="1" width="28.140625" style="5" bestFit="1" customWidth="1"/>
    <col min="2" max="2" width="1" style="5" customWidth="1"/>
    <col min="3" max="3" width="21.85546875" style="5" bestFit="1" customWidth="1"/>
    <col min="4" max="4" width="1" style="5" customWidth="1"/>
    <col min="5" max="5" width="19.28515625" style="5" bestFit="1" customWidth="1"/>
    <col min="6" max="6" width="1" style="5" customWidth="1"/>
    <col min="7" max="7" width="12.28515625" style="5" bestFit="1" customWidth="1"/>
    <col min="8" max="8" width="1" style="5" customWidth="1"/>
    <col min="9" max="9" width="15" style="5" bestFit="1" customWidth="1"/>
    <col min="10" max="10" width="1" style="5" customWidth="1"/>
    <col min="11" max="11" width="9.140625" style="5" bestFit="1" customWidth="1"/>
    <col min="12" max="12" width="1" style="5" customWidth="1"/>
    <col min="13" max="13" width="9.28515625" style="5" bestFit="1" customWidth="1"/>
    <col min="14" max="14" width="1" style="5" customWidth="1"/>
    <col min="15" max="15" width="6" style="5" bestFit="1" customWidth="1"/>
    <col min="16" max="16" width="1" style="5" customWidth="1"/>
    <col min="17" max="17" width="15.140625" style="5" bestFit="1" customWidth="1"/>
    <col min="18" max="18" width="1" style="5" customWidth="1"/>
    <col min="19" max="19" width="19.85546875" style="5" bestFit="1" customWidth="1"/>
    <col min="20" max="20" width="1" style="5" customWidth="1"/>
    <col min="21" max="21" width="7.28515625" style="5" bestFit="1" customWidth="1"/>
    <col min="22" max="22" width="1" style="5" customWidth="1"/>
    <col min="23" max="23" width="19.42578125" style="5" customWidth="1"/>
    <col min="24" max="24" width="1" style="5" customWidth="1"/>
    <col min="25" max="25" width="7.28515625" style="5" bestFit="1" customWidth="1"/>
    <col min="26" max="26" width="1" style="5" customWidth="1"/>
    <col min="27" max="27" width="17.5703125" style="5" customWidth="1"/>
    <col min="28" max="28" width="1" style="5" customWidth="1"/>
    <col min="29" max="29" width="7.28515625" style="5" bestFit="1" customWidth="1"/>
    <col min="30" max="30" width="1" style="5" customWidth="1"/>
    <col min="31" max="31" width="18.5703125" style="5" bestFit="1" customWidth="1"/>
    <col min="32" max="32" width="1" style="5" customWidth="1"/>
    <col min="33" max="33" width="15.42578125" style="5" bestFit="1" customWidth="1"/>
    <col min="34" max="34" width="1" style="5" customWidth="1"/>
    <col min="35" max="35" width="19.85546875" style="5" bestFit="1" customWidth="1"/>
    <col min="36" max="36" width="1" style="5" customWidth="1"/>
    <col min="37" max="37" width="30" style="5" bestFit="1" customWidth="1"/>
    <col min="38" max="38" width="1" style="5" customWidth="1"/>
    <col min="39" max="39" width="18.42578125" style="5" bestFit="1" customWidth="1"/>
    <col min="40" max="16384" width="9.140625" style="5"/>
  </cols>
  <sheetData>
    <row r="2" spans="1:39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</row>
    <row r="3" spans="1:39" ht="22.5" x14ac:dyDescent="0.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r="4" spans="1:39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6" spans="1:39" ht="22.5" x14ac:dyDescent="0.5">
      <c r="A6" s="21" t="s">
        <v>20</v>
      </c>
      <c r="B6" s="21" t="s">
        <v>20</v>
      </c>
      <c r="C6" s="21" t="s">
        <v>20</v>
      </c>
      <c r="D6" s="21" t="s">
        <v>20</v>
      </c>
      <c r="E6" s="21" t="s">
        <v>20</v>
      </c>
      <c r="F6" s="21" t="s">
        <v>20</v>
      </c>
      <c r="G6" s="21" t="s">
        <v>20</v>
      </c>
      <c r="H6" s="21" t="s">
        <v>20</v>
      </c>
      <c r="I6" s="21" t="s">
        <v>20</v>
      </c>
      <c r="J6" s="21" t="s">
        <v>20</v>
      </c>
      <c r="K6" s="21" t="s">
        <v>20</v>
      </c>
      <c r="L6" s="21" t="s">
        <v>20</v>
      </c>
      <c r="M6" s="21" t="s">
        <v>20</v>
      </c>
      <c r="O6" s="21" t="s">
        <v>117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9" ht="22.5" x14ac:dyDescent="0.5">
      <c r="A7" s="20" t="s">
        <v>21</v>
      </c>
      <c r="C7" s="20" t="s">
        <v>22</v>
      </c>
      <c r="E7" s="20" t="s">
        <v>23</v>
      </c>
      <c r="G7" s="20" t="s">
        <v>24</v>
      </c>
      <c r="I7" s="20" t="s">
        <v>25</v>
      </c>
      <c r="K7" s="20" t="s">
        <v>26</v>
      </c>
      <c r="M7" s="20" t="s">
        <v>19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27</v>
      </c>
      <c r="AG7" s="20" t="s">
        <v>8</v>
      </c>
      <c r="AI7" s="20" t="s">
        <v>9</v>
      </c>
      <c r="AK7" s="20" t="s">
        <v>13</v>
      </c>
    </row>
    <row r="8" spans="1:39" ht="22.5" x14ac:dyDescent="0.5">
      <c r="A8" s="21" t="s">
        <v>21</v>
      </c>
      <c r="C8" s="21" t="s">
        <v>22</v>
      </c>
      <c r="E8" s="21" t="s">
        <v>23</v>
      </c>
      <c r="G8" s="21" t="s">
        <v>24</v>
      </c>
      <c r="I8" s="21" t="s">
        <v>25</v>
      </c>
      <c r="K8" s="21" t="s">
        <v>26</v>
      </c>
      <c r="M8" s="21" t="s">
        <v>19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27</v>
      </c>
      <c r="AG8" s="21" t="s">
        <v>8</v>
      </c>
      <c r="AI8" s="21" t="s">
        <v>9</v>
      </c>
      <c r="AK8" s="21" t="s">
        <v>13</v>
      </c>
    </row>
    <row r="9" spans="1:39" x14ac:dyDescent="0.5">
      <c r="A9" s="5" t="s">
        <v>28</v>
      </c>
      <c r="C9" s="5" t="s">
        <v>29</v>
      </c>
      <c r="E9" s="5" t="s">
        <v>29</v>
      </c>
      <c r="G9" s="5" t="s">
        <v>30</v>
      </c>
      <c r="I9" s="5" t="s">
        <v>31</v>
      </c>
      <c r="K9" s="13">
        <v>0</v>
      </c>
      <c r="M9" s="13">
        <v>0</v>
      </c>
      <c r="O9" s="13">
        <v>0</v>
      </c>
      <c r="Q9" s="13">
        <v>0</v>
      </c>
      <c r="S9" s="13">
        <v>0</v>
      </c>
      <c r="U9" s="13">
        <v>22121</v>
      </c>
      <c r="W9" s="13">
        <v>18798558156</v>
      </c>
      <c r="Y9" s="13">
        <v>0</v>
      </c>
      <c r="AA9" s="13">
        <v>0</v>
      </c>
      <c r="AC9" s="13">
        <v>22121</v>
      </c>
      <c r="AE9" s="13">
        <v>848000</v>
      </c>
      <c r="AG9" s="13">
        <v>18798558156</v>
      </c>
      <c r="AI9" s="13">
        <v>18745008009</v>
      </c>
      <c r="AK9" s="10">
        <v>6.0111132850691924E-3</v>
      </c>
      <c r="AM9" s="10"/>
    </row>
    <row r="10" spans="1:39" x14ac:dyDescent="0.5">
      <c r="A10" s="5" t="s">
        <v>32</v>
      </c>
      <c r="C10" s="5" t="s">
        <v>29</v>
      </c>
      <c r="E10" s="5" t="s">
        <v>29</v>
      </c>
      <c r="G10" s="5" t="s">
        <v>33</v>
      </c>
      <c r="I10" s="5" t="s">
        <v>34</v>
      </c>
      <c r="K10" s="13">
        <v>0</v>
      </c>
      <c r="M10" s="13">
        <v>0</v>
      </c>
      <c r="O10" s="13">
        <v>0</v>
      </c>
      <c r="Q10" s="13">
        <v>0</v>
      </c>
      <c r="S10" s="13">
        <v>0</v>
      </c>
      <c r="U10" s="13">
        <v>10395</v>
      </c>
      <c r="W10" s="13">
        <v>8948339454</v>
      </c>
      <c r="Y10" s="13">
        <v>0</v>
      </c>
      <c r="AA10" s="13">
        <v>0</v>
      </c>
      <c r="AC10" s="13">
        <v>10395</v>
      </c>
      <c r="AE10" s="13">
        <v>860419</v>
      </c>
      <c r="AG10" s="13">
        <v>8948339454</v>
      </c>
      <c r="AI10" s="13">
        <v>8937571064</v>
      </c>
      <c r="AK10" s="10">
        <v>2.8660831797599471E-3</v>
      </c>
      <c r="AM10" s="10"/>
    </row>
    <row r="11" spans="1:39" x14ac:dyDescent="0.5">
      <c r="A11" s="5" t="s">
        <v>35</v>
      </c>
      <c r="C11" s="5" t="s">
        <v>29</v>
      </c>
      <c r="E11" s="5" t="s">
        <v>29</v>
      </c>
      <c r="G11" s="5" t="s">
        <v>36</v>
      </c>
      <c r="I11" s="5" t="s">
        <v>37</v>
      </c>
      <c r="K11" s="13">
        <v>0</v>
      </c>
      <c r="M11" s="13">
        <v>0</v>
      </c>
      <c r="O11" s="13">
        <v>0</v>
      </c>
      <c r="Q11" s="13">
        <v>0</v>
      </c>
      <c r="S11" s="13">
        <v>0</v>
      </c>
      <c r="U11" s="13">
        <v>4224</v>
      </c>
      <c r="W11" s="13">
        <v>3683695674</v>
      </c>
      <c r="Y11" s="13">
        <v>0</v>
      </c>
      <c r="AA11" s="13">
        <v>0</v>
      </c>
      <c r="AC11" s="13">
        <v>4224</v>
      </c>
      <c r="AE11" s="13">
        <v>874394</v>
      </c>
      <c r="AG11" s="13">
        <v>3683695673</v>
      </c>
      <c r="AI11" s="13">
        <v>3690762511</v>
      </c>
      <c r="AK11" s="10">
        <v>1.1835466568622169E-3</v>
      </c>
      <c r="AM11" s="10"/>
    </row>
    <row r="12" spans="1:39" x14ac:dyDescent="0.5">
      <c r="A12" s="5" t="s">
        <v>38</v>
      </c>
      <c r="C12" s="5" t="s">
        <v>29</v>
      </c>
      <c r="E12" s="5" t="s">
        <v>29</v>
      </c>
      <c r="G12" s="5" t="s">
        <v>39</v>
      </c>
      <c r="I12" s="5" t="s">
        <v>40</v>
      </c>
      <c r="K12" s="13">
        <v>0</v>
      </c>
      <c r="M12" s="13">
        <v>0</v>
      </c>
      <c r="O12" s="13">
        <v>0</v>
      </c>
      <c r="Q12" s="13">
        <v>0</v>
      </c>
      <c r="S12" s="13">
        <v>0</v>
      </c>
      <c r="U12" s="13">
        <v>12822</v>
      </c>
      <c r="W12" s="13">
        <v>9020011339</v>
      </c>
      <c r="Y12" s="13">
        <v>0</v>
      </c>
      <c r="AA12" s="13">
        <v>0</v>
      </c>
      <c r="AC12" s="13">
        <v>12822</v>
      </c>
      <c r="AE12" s="13">
        <v>685558</v>
      </c>
      <c r="AG12" s="13">
        <v>9020011338</v>
      </c>
      <c r="AI12" s="13">
        <v>8783851763</v>
      </c>
      <c r="AK12" s="10">
        <v>2.8167887685775672E-3</v>
      </c>
      <c r="AM12" s="10"/>
    </row>
    <row r="13" spans="1:39" x14ac:dyDescent="0.5">
      <c r="A13" s="5" t="s">
        <v>41</v>
      </c>
      <c r="C13" s="5" t="s">
        <v>29</v>
      </c>
      <c r="E13" s="5" t="s">
        <v>29</v>
      </c>
      <c r="G13" s="5" t="s">
        <v>42</v>
      </c>
      <c r="I13" s="5" t="s">
        <v>43</v>
      </c>
      <c r="K13" s="13">
        <v>0</v>
      </c>
      <c r="M13" s="13">
        <v>0</v>
      </c>
      <c r="O13" s="13">
        <v>0</v>
      </c>
      <c r="Q13" s="13">
        <v>0</v>
      </c>
      <c r="S13" s="13">
        <v>0</v>
      </c>
      <c r="U13" s="13">
        <v>15668</v>
      </c>
      <c r="W13" s="13">
        <v>10899343531</v>
      </c>
      <c r="Y13" s="13">
        <v>0</v>
      </c>
      <c r="AA13" s="13">
        <v>0</v>
      </c>
      <c r="AC13" s="13">
        <v>15668</v>
      </c>
      <c r="AE13" s="13">
        <v>678552</v>
      </c>
      <c r="AG13" s="13">
        <v>10899343529</v>
      </c>
      <c r="AI13" s="13">
        <v>10623844862</v>
      </c>
      <c r="AK13" s="10">
        <v>3.4068342326553582E-3</v>
      </c>
      <c r="AM13" s="10"/>
    </row>
    <row r="14" spans="1:39" x14ac:dyDescent="0.5">
      <c r="A14" s="5" t="s">
        <v>44</v>
      </c>
      <c r="C14" s="5" t="s">
        <v>29</v>
      </c>
      <c r="E14" s="5" t="s">
        <v>29</v>
      </c>
      <c r="G14" s="5" t="s">
        <v>45</v>
      </c>
      <c r="I14" s="5" t="s">
        <v>46</v>
      </c>
      <c r="K14" s="13">
        <v>0</v>
      </c>
      <c r="M14" s="13">
        <v>0</v>
      </c>
      <c r="O14" s="13">
        <v>0</v>
      </c>
      <c r="Q14" s="13">
        <v>0</v>
      </c>
      <c r="S14" s="13">
        <v>0</v>
      </c>
      <c r="U14" s="13">
        <v>1110</v>
      </c>
      <c r="W14" s="13">
        <v>965531023</v>
      </c>
      <c r="Y14" s="13">
        <v>0</v>
      </c>
      <c r="AA14" s="13">
        <v>0</v>
      </c>
      <c r="AC14" s="13">
        <v>1110</v>
      </c>
      <c r="AE14" s="13">
        <v>870060</v>
      </c>
      <c r="AG14" s="13">
        <v>965531023</v>
      </c>
      <c r="AI14" s="13">
        <v>965066419</v>
      </c>
      <c r="AK14" s="10">
        <v>3.0947565183433214E-4</v>
      </c>
      <c r="AM14" s="10"/>
    </row>
    <row r="15" spans="1:39" x14ac:dyDescent="0.5">
      <c r="A15" s="5" t="s">
        <v>47</v>
      </c>
      <c r="C15" s="5" t="s">
        <v>29</v>
      </c>
      <c r="E15" s="5" t="s">
        <v>29</v>
      </c>
      <c r="G15" s="5" t="s">
        <v>48</v>
      </c>
      <c r="I15" s="5" t="s">
        <v>49</v>
      </c>
      <c r="K15" s="13">
        <v>0</v>
      </c>
      <c r="M15" s="13">
        <v>0</v>
      </c>
      <c r="O15" s="13">
        <v>0</v>
      </c>
      <c r="Q15" s="13">
        <v>0</v>
      </c>
      <c r="S15" s="13">
        <v>0</v>
      </c>
      <c r="U15" s="13">
        <v>43641</v>
      </c>
      <c r="W15" s="13">
        <v>26266480397</v>
      </c>
      <c r="Y15" s="13">
        <v>43641</v>
      </c>
      <c r="AA15" s="13">
        <v>26281821268</v>
      </c>
      <c r="AC15" s="13">
        <v>0</v>
      </c>
      <c r="AE15" s="13">
        <v>0</v>
      </c>
      <c r="AG15" s="13">
        <v>0</v>
      </c>
      <c r="AI15" s="13">
        <v>0</v>
      </c>
      <c r="AK15" s="10">
        <v>0</v>
      </c>
      <c r="AM15" s="10"/>
    </row>
    <row r="16" spans="1:39" x14ac:dyDescent="0.5">
      <c r="A16" s="5" t="s">
        <v>50</v>
      </c>
      <c r="C16" s="5" t="s">
        <v>29</v>
      </c>
      <c r="E16" s="5" t="s">
        <v>29</v>
      </c>
      <c r="G16" s="5" t="s">
        <v>51</v>
      </c>
      <c r="I16" s="5" t="s">
        <v>52</v>
      </c>
      <c r="K16" s="13">
        <v>0</v>
      </c>
      <c r="M16" s="13">
        <v>0</v>
      </c>
      <c r="O16" s="13">
        <v>0</v>
      </c>
      <c r="Q16" s="13">
        <v>0</v>
      </c>
      <c r="S16" s="13">
        <v>0</v>
      </c>
      <c r="U16" s="13">
        <v>21225</v>
      </c>
      <c r="W16" s="13">
        <v>17799445248</v>
      </c>
      <c r="Y16" s="13">
        <v>21225</v>
      </c>
      <c r="AA16" s="13">
        <v>17815074705</v>
      </c>
      <c r="AC16" s="13">
        <v>0</v>
      </c>
      <c r="AE16" s="13">
        <v>0</v>
      </c>
      <c r="AG16" s="13">
        <v>0</v>
      </c>
      <c r="AI16" s="13">
        <v>0</v>
      </c>
      <c r="AK16" s="10">
        <v>0</v>
      </c>
      <c r="AM16" s="10"/>
    </row>
    <row r="17" spans="1:39" x14ac:dyDescent="0.5">
      <c r="A17" s="5" t="s">
        <v>53</v>
      </c>
      <c r="C17" s="5" t="s">
        <v>29</v>
      </c>
      <c r="E17" s="5" t="s">
        <v>29</v>
      </c>
      <c r="G17" s="5" t="s">
        <v>54</v>
      </c>
      <c r="I17" s="5" t="s">
        <v>55</v>
      </c>
      <c r="K17" s="13">
        <v>0</v>
      </c>
      <c r="M17" s="13">
        <v>0</v>
      </c>
      <c r="O17" s="13">
        <v>0</v>
      </c>
      <c r="Q17" s="13">
        <v>0</v>
      </c>
      <c r="S17" s="13">
        <v>0</v>
      </c>
      <c r="U17" s="13">
        <v>450</v>
      </c>
      <c r="W17" s="13">
        <v>410292244</v>
      </c>
      <c r="Y17" s="13">
        <v>0</v>
      </c>
      <c r="AA17" s="13">
        <v>0</v>
      </c>
      <c r="AC17" s="13">
        <v>450</v>
      </c>
      <c r="AE17" s="13">
        <v>914121</v>
      </c>
      <c r="AG17" s="13">
        <v>410292244</v>
      </c>
      <c r="AI17" s="13">
        <v>411056218</v>
      </c>
      <c r="AK17" s="10">
        <v>1.3181672111016159E-4</v>
      </c>
      <c r="AM17" s="10"/>
    </row>
    <row r="18" spans="1:39" ht="22.5" thickBot="1" x14ac:dyDescent="0.55000000000000004">
      <c r="Q18" s="11">
        <f>SUM(Q9:Q17)</f>
        <v>0</v>
      </c>
      <c r="S18" s="11">
        <f>SUM(S9:S17)</f>
        <v>0</v>
      </c>
      <c r="W18" s="11">
        <f>SUM(W9:W17)</f>
        <v>96791697066</v>
      </c>
      <c r="AA18" s="11">
        <f>SUM(AA9:AA17)</f>
        <v>44096895973</v>
      </c>
      <c r="AE18" s="11">
        <f>SUM(AE9:AE17)</f>
        <v>5731104</v>
      </c>
      <c r="AG18" s="11">
        <f>SUM(AG9:AG17)</f>
        <v>52725771417</v>
      </c>
      <c r="AI18" s="11">
        <f>SUM(AI9:AI17)</f>
        <v>52157160846</v>
      </c>
      <c r="AK18" s="12">
        <f>SUM(AK9:AK17)</f>
        <v>1.6725658495868774E-2</v>
      </c>
    </row>
    <row r="19" spans="1:39" ht="22.5" thickTop="1" x14ac:dyDescent="0.5">
      <c r="AM19" s="13"/>
    </row>
    <row r="20" spans="1:39" x14ac:dyDescent="0.5">
      <c r="AG20" s="13"/>
      <c r="AI20" s="13"/>
      <c r="AK20" s="13"/>
    </row>
    <row r="21" spans="1:39" x14ac:dyDescent="0.5">
      <c r="AG21" s="13"/>
      <c r="AH21" s="13"/>
      <c r="AI21" s="13"/>
      <c r="AK21" s="10"/>
    </row>
    <row r="22" spans="1:39" x14ac:dyDescent="0.5">
      <c r="AK22" s="1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6"/>
  <sheetViews>
    <sheetView rightToLeft="1" workbookViewId="0">
      <selection activeCell="K21" sqref="K21"/>
    </sheetView>
  </sheetViews>
  <sheetFormatPr defaultRowHeight="21.75" x14ac:dyDescent="0.5"/>
  <cols>
    <col min="1" max="1" width="24.85546875" style="1" bestFit="1" customWidth="1"/>
    <col min="2" max="2" width="1" style="1" customWidth="1"/>
    <col min="3" max="3" width="25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21" ht="22.5" x14ac:dyDescent="0.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21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21" ht="22.5" x14ac:dyDescent="0.5">
      <c r="A6" s="20" t="s">
        <v>57</v>
      </c>
      <c r="C6" s="21" t="s">
        <v>58</v>
      </c>
      <c r="D6" s="21" t="s">
        <v>58</v>
      </c>
      <c r="E6" s="21" t="s">
        <v>58</v>
      </c>
      <c r="F6" s="21" t="s">
        <v>58</v>
      </c>
      <c r="G6" s="21" t="s">
        <v>58</v>
      </c>
      <c r="H6" s="21" t="s">
        <v>58</v>
      </c>
      <c r="I6" s="21" t="s">
        <v>58</v>
      </c>
      <c r="K6" s="21" t="s">
        <v>117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21" ht="22.5" x14ac:dyDescent="0.5">
      <c r="A7" s="21" t="s">
        <v>57</v>
      </c>
      <c r="C7" s="21" t="s">
        <v>59</v>
      </c>
      <c r="E7" s="21" t="s">
        <v>60</v>
      </c>
      <c r="G7" s="21" t="s">
        <v>61</v>
      </c>
      <c r="I7" s="21" t="s">
        <v>26</v>
      </c>
      <c r="K7" s="21" t="s">
        <v>62</v>
      </c>
      <c r="M7" s="21" t="s">
        <v>63</v>
      </c>
      <c r="O7" s="21" t="s">
        <v>64</v>
      </c>
      <c r="Q7" s="21" t="s">
        <v>62</v>
      </c>
      <c r="S7" s="21" t="s">
        <v>56</v>
      </c>
    </row>
    <row r="8" spans="1:21" x14ac:dyDescent="0.5">
      <c r="A8" s="1" t="s">
        <v>65</v>
      </c>
      <c r="C8" s="5">
        <v>8537212257</v>
      </c>
      <c r="D8" s="5"/>
      <c r="E8" s="5" t="s">
        <v>67</v>
      </c>
      <c r="F8" s="5"/>
      <c r="G8" s="5" t="s">
        <v>68</v>
      </c>
      <c r="H8" s="5"/>
      <c r="I8" s="5">
        <v>0</v>
      </c>
      <c r="J8" s="5"/>
      <c r="K8" s="13">
        <v>136501267914</v>
      </c>
      <c r="L8" s="5"/>
      <c r="M8" s="13">
        <v>1154995769531</v>
      </c>
      <c r="N8" s="5"/>
      <c r="O8" s="13">
        <v>1127005847912</v>
      </c>
      <c r="P8" s="5"/>
      <c r="Q8" s="13">
        <v>164491189533</v>
      </c>
      <c r="R8" s="5"/>
      <c r="S8" s="10">
        <v>5.2748719776695339E-2</v>
      </c>
      <c r="U8" s="8"/>
    </row>
    <row r="9" spans="1:21" x14ac:dyDescent="0.5">
      <c r="A9" s="1" t="s">
        <v>69</v>
      </c>
      <c r="C9" s="5" t="s">
        <v>70</v>
      </c>
      <c r="D9" s="5"/>
      <c r="E9" s="5" t="s">
        <v>71</v>
      </c>
      <c r="F9" s="5"/>
      <c r="G9" s="5" t="s">
        <v>72</v>
      </c>
      <c r="H9" s="5"/>
      <c r="I9" s="5">
        <v>0</v>
      </c>
      <c r="J9" s="5"/>
      <c r="K9" s="13">
        <v>500000</v>
      </c>
      <c r="L9" s="5"/>
      <c r="M9" s="13">
        <v>0</v>
      </c>
      <c r="N9" s="5"/>
      <c r="O9" s="13">
        <v>500000</v>
      </c>
      <c r="P9" s="5"/>
      <c r="Q9" s="13">
        <v>0</v>
      </c>
      <c r="R9" s="5"/>
      <c r="S9" s="10">
        <v>0</v>
      </c>
      <c r="U9" s="8"/>
    </row>
    <row r="10" spans="1:21" x14ac:dyDescent="0.5">
      <c r="A10" s="1" t="s">
        <v>73</v>
      </c>
      <c r="C10" s="5" t="s">
        <v>74</v>
      </c>
      <c r="D10" s="5"/>
      <c r="E10" s="5" t="s">
        <v>67</v>
      </c>
      <c r="F10" s="5"/>
      <c r="G10" s="5" t="s">
        <v>75</v>
      </c>
      <c r="H10" s="5"/>
      <c r="I10" s="5">
        <v>0</v>
      </c>
      <c r="J10" s="5"/>
      <c r="K10" s="13">
        <v>480000</v>
      </c>
      <c r="L10" s="5"/>
      <c r="M10" s="13">
        <v>185052814369</v>
      </c>
      <c r="N10" s="5"/>
      <c r="O10" s="13">
        <v>132569569684</v>
      </c>
      <c r="P10" s="5"/>
      <c r="Q10" s="13">
        <v>52483724685</v>
      </c>
      <c r="R10" s="5"/>
      <c r="S10" s="10">
        <v>1.6830380363264928E-2</v>
      </c>
      <c r="U10" s="8"/>
    </row>
    <row r="11" spans="1:21" x14ac:dyDescent="0.5">
      <c r="A11" s="1" t="s">
        <v>76</v>
      </c>
      <c r="C11" s="5" t="s">
        <v>77</v>
      </c>
      <c r="D11" s="5"/>
      <c r="E11" s="5" t="s">
        <v>67</v>
      </c>
      <c r="F11" s="5"/>
      <c r="G11" s="5" t="s">
        <v>78</v>
      </c>
      <c r="H11" s="5"/>
      <c r="I11" s="5">
        <v>0</v>
      </c>
      <c r="J11" s="5"/>
      <c r="K11" s="13">
        <v>146647565617</v>
      </c>
      <c r="L11" s="5"/>
      <c r="M11" s="13">
        <v>50083103538</v>
      </c>
      <c r="N11" s="5"/>
      <c r="O11" s="13">
        <v>115871114847</v>
      </c>
      <c r="P11" s="5"/>
      <c r="Q11" s="13">
        <v>80859554308</v>
      </c>
      <c r="R11" s="5"/>
      <c r="S11" s="10">
        <v>2.5929887087390076E-2</v>
      </c>
      <c r="U11" s="8"/>
    </row>
    <row r="12" spans="1:21" ht="22.5" thickBot="1" x14ac:dyDescent="0.55000000000000004">
      <c r="K12" s="6">
        <f>SUM(K8:K11)</f>
        <v>283149813531</v>
      </c>
      <c r="M12" s="6">
        <f>SUM(M8:M11)</f>
        <v>1390131687438</v>
      </c>
      <c r="O12" s="6">
        <f>SUM(O8:O11)</f>
        <v>1375447032443</v>
      </c>
      <c r="Q12" s="6">
        <f>SUM(Q8:Q11)</f>
        <v>297834468526</v>
      </c>
      <c r="S12" s="12">
        <f>SUM(S8:S11)</f>
        <v>9.550898722735035E-2</v>
      </c>
    </row>
    <row r="13" spans="1:21" ht="22.5" thickTop="1" x14ac:dyDescent="0.5">
      <c r="Q13" s="3"/>
      <c r="U13" s="3"/>
    </row>
    <row r="14" spans="1:21" x14ac:dyDescent="0.5">
      <c r="S14" s="8"/>
    </row>
    <row r="15" spans="1:21" x14ac:dyDescent="0.5">
      <c r="K15" s="3"/>
      <c r="Q15" s="3"/>
      <c r="S15" s="3"/>
    </row>
    <row r="16" spans="1:21" x14ac:dyDescent="0.5">
      <c r="K16" s="3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rightToLeft="1" workbookViewId="0">
      <selection activeCell="K14" sqref="K14"/>
    </sheetView>
  </sheetViews>
  <sheetFormatPr defaultRowHeight="21.75" x14ac:dyDescent="0.5"/>
  <cols>
    <col min="1" max="1" width="28" style="1" bestFit="1" customWidth="1"/>
    <col min="2" max="2" width="1" style="1" customWidth="1"/>
    <col min="3" max="3" width="19.7109375" style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16" style="1" bestFit="1" customWidth="1"/>
    <col min="10" max="16384" width="9.140625" style="1"/>
  </cols>
  <sheetData>
    <row r="2" spans="1:9" ht="22.5" x14ac:dyDescent="0.5">
      <c r="A2" s="22" t="s">
        <v>0</v>
      </c>
      <c r="B2" s="22"/>
      <c r="C2" s="22"/>
      <c r="D2" s="22"/>
      <c r="E2" s="22"/>
      <c r="F2" s="22"/>
      <c r="G2" s="22"/>
    </row>
    <row r="3" spans="1:9" ht="22.5" x14ac:dyDescent="0.5">
      <c r="A3" s="22" t="s">
        <v>79</v>
      </c>
      <c r="B3" s="22"/>
      <c r="C3" s="22"/>
      <c r="D3" s="22"/>
      <c r="E3" s="22"/>
      <c r="F3" s="22"/>
      <c r="G3" s="22"/>
    </row>
    <row r="4" spans="1:9" ht="22.5" x14ac:dyDescent="0.5">
      <c r="A4" s="22" t="s">
        <v>2</v>
      </c>
      <c r="B4" s="22"/>
      <c r="C4" s="22"/>
      <c r="D4" s="22"/>
      <c r="E4" s="22"/>
      <c r="F4" s="22"/>
      <c r="G4" s="22"/>
    </row>
    <row r="6" spans="1:9" ht="22.5" x14ac:dyDescent="0.5">
      <c r="A6" s="21" t="s">
        <v>83</v>
      </c>
      <c r="C6" s="21" t="s">
        <v>62</v>
      </c>
      <c r="E6" s="21" t="s">
        <v>105</v>
      </c>
      <c r="G6" s="21" t="s">
        <v>13</v>
      </c>
    </row>
    <row r="7" spans="1:9" x14ac:dyDescent="0.5">
      <c r="A7" s="5" t="s">
        <v>114</v>
      </c>
      <c r="C7" s="13">
        <v>53553024820</v>
      </c>
      <c r="D7" s="5"/>
      <c r="E7" s="10">
        <f>C7/$C$10</f>
        <v>0.99366538292828621</v>
      </c>
      <c r="F7" s="5"/>
      <c r="G7" s="10">
        <v>1.7173281483613273E-2</v>
      </c>
      <c r="I7" s="7"/>
    </row>
    <row r="8" spans="1:9" x14ac:dyDescent="0.5">
      <c r="A8" s="5" t="s">
        <v>115</v>
      </c>
      <c r="C8" s="9">
        <v>-537640243</v>
      </c>
      <c r="D8" s="5"/>
      <c r="E8" s="10">
        <f t="shared" ref="E8:E9" si="0">C8/$C$10</f>
        <v>-9.9758043496869994E-3</v>
      </c>
      <c r="F8" s="5"/>
      <c r="G8" s="10">
        <v>-1.7240944296743454E-4</v>
      </c>
      <c r="I8" s="7"/>
    </row>
    <row r="9" spans="1:9" x14ac:dyDescent="0.5">
      <c r="A9" s="5" t="s">
        <v>116</v>
      </c>
      <c r="C9" s="13">
        <v>879040790</v>
      </c>
      <c r="D9" s="5"/>
      <c r="E9" s="10">
        <f t="shared" si="0"/>
        <v>1.6310421421400736E-2</v>
      </c>
      <c r="F9" s="5"/>
      <c r="G9" s="10">
        <v>2.8188911780404236E-4</v>
      </c>
      <c r="I9" s="3"/>
    </row>
    <row r="10" spans="1:9" ht="22.5" thickBot="1" x14ac:dyDescent="0.55000000000000004">
      <c r="C10" s="6">
        <f>SUM(C7:C9)</f>
        <v>53894425367</v>
      </c>
      <c r="E10" s="12">
        <f>SUM(E7:E9)</f>
        <v>0.99999999999999989</v>
      </c>
      <c r="F10" s="5"/>
      <c r="G10" s="12">
        <f>SUM(G7:G9)</f>
        <v>1.7282761158449879E-2</v>
      </c>
      <c r="I10" s="7"/>
    </row>
    <row r="11" spans="1:9" ht="22.5" thickTop="1" x14ac:dyDescent="0.5">
      <c r="I11" s="7"/>
    </row>
    <row r="12" spans="1:9" x14ac:dyDescent="0.5">
      <c r="G12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S8" sqref="S8"/>
    </sheetView>
  </sheetViews>
  <sheetFormatPr defaultRowHeight="21.75" x14ac:dyDescent="0.5"/>
  <cols>
    <col min="1" max="1" width="2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15" style="1" bestFit="1" customWidth="1"/>
    <col min="6" max="6" width="1" style="1" customWidth="1"/>
    <col min="7" max="7" width="9.140625" style="1" bestFit="1" customWidth="1"/>
    <col min="8" max="8" width="1" style="1" customWidth="1"/>
    <col min="9" max="9" width="14.140625" style="1" customWidth="1"/>
    <col min="10" max="10" width="1" style="1" customWidth="1"/>
    <col min="11" max="11" width="11.710937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8.5703125" style="1" customWidth="1"/>
    <col min="16" max="16" width="1" style="1" customWidth="1"/>
    <col min="17" max="17" width="11.7109375" style="1" bestFit="1" customWidth="1"/>
    <col min="18" max="18" width="1" style="1" customWidth="1"/>
    <col min="19" max="19" width="16.5703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ht="22.5" x14ac:dyDescent="0.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</row>
    <row r="6" spans="1:19" ht="22.5" x14ac:dyDescent="0.5">
      <c r="A6" s="21" t="s">
        <v>80</v>
      </c>
      <c r="B6" s="21" t="s">
        <v>80</v>
      </c>
      <c r="C6" s="21" t="s">
        <v>80</v>
      </c>
      <c r="D6" s="21" t="s">
        <v>80</v>
      </c>
      <c r="E6" s="21" t="s">
        <v>80</v>
      </c>
      <c r="F6" s="21" t="s">
        <v>80</v>
      </c>
      <c r="G6" s="21" t="s">
        <v>80</v>
      </c>
      <c r="I6" s="21" t="s">
        <v>81</v>
      </c>
      <c r="J6" s="21" t="s">
        <v>81</v>
      </c>
      <c r="K6" s="21" t="s">
        <v>81</v>
      </c>
      <c r="L6" s="21" t="s">
        <v>81</v>
      </c>
      <c r="M6" s="21" t="s">
        <v>81</v>
      </c>
      <c r="O6" s="21" t="s">
        <v>82</v>
      </c>
      <c r="P6" s="21" t="s">
        <v>82</v>
      </c>
      <c r="Q6" s="21" t="s">
        <v>82</v>
      </c>
      <c r="R6" s="21" t="s">
        <v>82</v>
      </c>
      <c r="S6" s="21" t="s">
        <v>82</v>
      </c>
    </row>
    <row r="7" spans="1:19" ht="22.5" x14ac:dyDescent="0.5">
      <c r="A7" s="21" t="s">
        <v>83</v>
      </c>
      <c r="C7" s="21" t="s">
        <v>84</v>
      </c>
      <c r="E7" s="21" t="s">
        <v>25</v>
      </c>
      <c r="G7" s="21" t="s">
        <v>26</v>
      </c>
      <c r="I7" s="21" t="s">
        <v>85</v>
      </c>
      <c r="K7" s="21" t="s">
        <v>86</v>
      </c>
      <c r="M7" s="21" t="s">
        <v>87</v>
      </c>
      <c r="O7" s="21" t="s">
        <v>85</v>
      </c>
      <c r="Q7" s="21" t="s">
        <v>86</v>
      </c>
      <c r="S7" s="21" t="s">
        <v>87</v>
      </c>
    </row>
    <row r="8" spans="1:19" s="5" customFormat="1" x14ac:dyDescent="0.5">
      <c r="A8" s="5" t="s">
        <v>88</v>
      </c>
      <c r="C8" s="5" t="s">
        <v>89</v>
      </c>
      <c r="E8" s="5" t="s">
        <v>90</v>
      </c>
      <c r="G8" s="13">
        <v>16</v>
      </c>
      <c r="I8" s="13">
        <v>0</v>
      </c>
      <c r="K8" s="13">
        <v>0</v>
      </c>
      <c r="M8" s="13">
        <v>0</v>
      </c>
      <c r="O8" s="13">
        <v>20477305704</v>
      </c>
      <c r="Q8" s="13">
        <v>0</v>
      </c>
      <c r="S8" s="13">
        <v>20477305704</v>
      </c>
    </row>
    <row r="9" spans="1:19" s="5" customFormat="1" x14ac:dyDescent="0.5">
      <c r="A9" s="5" t="s">
        <v>65</v>
      </c>
      <c r="C9" s="13">
        <v>30</v>
      </c>
      <c r="E9" s="5" t="s">
        <v>89</v>
      </c>
      <c r="G9" s="5">
        <v>0</v>
      </c>
      <c r="I9" s="13">
        <v>879040790</v>
      </c>
      <c r="K9" s="13">
        <v>0</v>
      </c>
      <c r="M9" s="13">
        <v>879040790</v>
      </c>
      <c r="O9" s="13">
        <v>4074240100</v>
      </c>
      <c r="Q9" s="13">
        <v>0</v>
      </c>
      <c r="S9" s="13">
        <v>4074240100</v>
      </c>
    </row>
    <row r="10" spans="1:19" s="5" customFormat="1" ht="22.5" thickBot="1" x14ac:dyDescent="0.55000000000000004">
      <c r="I10" s="11">
        <f>SUM(I8:I9)</f>
        <v>879040790</v>
      </c>
      <c r="K10" s="11">
        <f>SUM(K9)</f>
        <v>0</v>
      </c>
      <c r="M10" s="11">
        <f>SUM(M8:M9)</f>
        <v>879040790</v>
      </c>
      <c r="O10" s="11">
        <f>SUM(O8:O9)</f>
        <v>24551545804</v>
      </c>
      <c r="Q10" s="11">
        <f>SUM(Q9)</f>
        <v>0</v>
      </c>
      <c r="S10" s="11">
        <f>SUM(S8:S9)</f>
        <v>24551545804</v>
      </c>
    </row>
    <row r="11" spans="1:19" ht="22.5" thickTop="1" x14ac:dyDescent="0.5"/>
    <row r="12" spans="1:19" x14ac:dyDescent="0.5">
      <c r="M12" s="3"/>
      <c r="S12" s="3"/>
    </row>
    <row r="13" spans="1:19" x14ac:dyDescent="0.5">
      <c r="S13" s="16"/>
    </row>
    <row r="14" spans="1:19" x14ac:dyDescent="0.5">
      <c r="O14" s="16"/>
    </row>
    <row r="15" spans="1:19" x14ac:dyDescent="0.5">
      <c r="S1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9"/>
  <sheetViews>
    <sheetView rightToLeft="1" workbookViewId="0">
      <selection activeCell="Q12" sqref="Q12:Q18"/>
    </sheetView>
  </sheetViews>
  <sheetFormatPr defaultRowHeight="21.75" x14ac:dyDescent="0.5"/>
  <cols>
    <col min="1" max="1" width="28.140625" style="5" bestFit="1" customWidth="1"/>
    <col min="2" max="2" width="1" style="5" customWidth="1"/>
    <col min="3" max="3" width="12.42578125" style="5" bestFit="1" customWidth="1"/>
    <col min="4" max="4" width="1" style="5" customWidth="1"/>
    <col min="5" max="5" width="19" style="5" bestFit="1" customWidth="1"/>
    <col min="6" max="6" width="1" style="5" customWidth="1"/>
    <col min="7" max="7" width="19" style="5" bestFit="1" customWidth="1"/>
    <col min="8" max="8" width="1" style="5" customWidth="1"/>
    <col min="9" max="9" width="30.28515625" style="5" bestFit="1" customWidth="1"/>
    <col min="10" max="10" width="1" style="5" customWidth="1"/>
    <col min="11" max="11" width="12.42578125" style="5" bestFit="1" customWidth="1"/>
    <col min="12" max="12" width="1" style="5" customWidth="1"/>
    <col min="13" max="13" width="19" style="5" bestFit="1" customWidth="1"/>
    <col min="14" max="14" width="1" style="5" customWidth="1"/>
    <col min="15" max="15" width="19" style="5" bestFit="1" customWidth="1"/>
    <col min="16" max="16" width="1" style="5" customWidth="1"/>
    <col min="17" max="17" width="30.28515625" style="5" bestFit="1" customWidth="1"/>
    <col min="18" max="18" width="1" style="5" customWidth="1"/>
    <col min="19" max="19" width="16.5703125" style="5" bestFit="1" customWidth="1"/>
    <col min="20" max="16384" width="9.140625" style="5"/>
  </cols>
  <sheetData>
    <row r="2" spans="1:20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22.5" x14ac:dyDescent="0.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20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20" ht="22.5" x14ac:dyDescent="0.5">
      <c r="A6" s="20" t="s">
        <v>3</v>
      </c>
      <c r="C6" s="21" t="s">
        <v>81</v>
      </c>
      <c r="D6" s="21" t="s">
        <v>81</v>
      </c>
      <c r="E6" s="21" t="s">
        <v>81</v>
      </c>
      <c r="F6" s="21" t="s">
        <v>81</v>
      </c>
      <c r="G6" s="21" t="s">
        <v>81</v>
      </c>
      <c r="H6" s="21" t="s">
        <v>81</v>
      </c>
      <c r="I6" s="21" t="s">
        <v>81</v>
      </c>
      <c r="K6" s="21" t="s">
        <v>82</v>
      </c>
      <c r="L6" s="21" t="s">
        <v>82</v>
      </c>
      <c r="M6" s="21" t="s">
        <v>82</v>
      </c>
      <c r="N6" s="21" t="s">
        <v>82</v>
      </c>
      <c r="O6" s="21" t="s">
        <v>82</v>
      </c>
      <c r="P6" s="21" t="s">
        <v>82</v>
      </c>
      <c r="Q6" s="21" t="s">
        <v>82</v>
      </c>
    </row>
    <row r="7" spans="1:20" ht="22.5" x14ac:dyDescent="0.5">
      <c r="A7" s="21" t="s">
        <v>3</v>
      </c>
      <c r="C7" s="21" t="s">
        <v>7</v>
      </c>
      <c r="E7" s="21" t="s">
        <v>91</v>
      </c>
      <c r="G7" s="21" t="s">
        <v>92</v>
      </c>
      <c r="I7" s="21" t="s">
        <v>93</v>
      </c>
      <c r="K7" s="21" t="s">
        <v>7</v>
      </c>
      <c r="M7" s="21" t="s">
        <v>91</v>
      </c>
      <c r="O7" s="21" t="s">
        <v>92</v>
      </c>
      <c r="Q7" s="21" t="s">
        <v>93</v>
      </c>
    </row>
    <row r="8" spans="1:20" x14ac:dyDescent="0.5">
      <c r="A8" s="5" t="s">
        <v>119</v>
      </c>
      <c r="C8" s="9">
        <v>11520119</v>
      </c>
      <c r="D8" s="9"/>
      <c r="E8" s="9">
        <v>2308452103791</v>
      </c>
      <c r="F8" s="9"/>
      <c r="G8" s="9">
        <v>2238352976032</v>
      </c>
      <c r="H8" s="9"/>
      <c r="I8" s="9">
        <v>70099127759</v>
      </c>
      <c r="J8" s="9"/>
      <c r="K8" s="9">
        <v>11520119</v>
      </c>
      <c r="L8" s="9"/>
      <c r="M8" s="9">
        <v>2308452103792</v>
      </c>
      <c r="N8" s="9"/>
      <c r="O8" s="9">
        <v>2346845807775</v>
      </c>
      <c r="P8" s="9"/>
      <c r="Q8" s="9">
        <v>-38393703983</v>
      </c>
      <c r="S8" s="9"/>
      <c r="T8" s="9"/>
    </row>
    <row r="9" spans="1:20" x14ac:dyDescent="0.5">
      <c r="A9" s="5" t="s">
        <v>15</v>
      </c>
      <c r="C9" s="9">
        <v>37590566</v>
      </c>
      <c r="D9" s="9"/>
      <c r="E9" s="9">
        <v>356838973114</v>
      </c>
      <c r="F9" s="9"/>
      <c r="G9" s="9">
        <v>382593162196</v>
      </c>
      <c r="H9" s="9"/>
      <c r="I9" s="9">
        <v>-25754189082</v>
      </c>
      <c r="J9" s="9"/>
      <c r="K9" s="9">
        <v>37590566</v>
      </c>
      <c r="L9" s="9"/>
      <c r="M9" s="9">
        <v>356838973114</v>
      </c>
      <c r="N9" s="9"/>
      <c r="O9" s="9">
        <v>379462641103</v>
      </c>
      <c r="P9" s="9"/>
      <c r="Q9" s="9">
        <v>-22623667989</v>
      </c>
      <c r="S9" s="9"/>
      <c r="T9" s="9"/>
    </row>
    <row r="10" spans="1:20" x14ac:dyDescent="0.5">
      <c r="A10" s="5" t="s">
        <v>16</v>
      </c>
      <c r="C10" s="9">
        <v>90000</v>
      </c>
      <c r="D10" s="9"/>
      <c r="E10" s="9">
        <v>2660687901</v>
      </c>
      <c r="F10" s="9"/>
      <c r="G10" s="9">
        <v>2676157343</v>
      </c>
      <c r="H10" s="9"/>
      <c r="I10" s="9">
        <v>-15469442</v>
      </c>
      <c r="J10" s="9"/>
      <c r="K10" s="9">
        <v>90000</v>
      </c>
      <c r="L10" s="9"/>
      <c r="M10" s="9">
        <v>2660687900</v>
      </c>
      <c r="N10" s="9"/>
      <c r="O10" s="9">
        <v>2643386124</v>
      </c>
      <c r="P10" s="9"/>
      <c r="Q10" s="9">
        <v>17301776</v>
      </c>
      <c r="S10" s="9"/>
      <c r="T10" s="9"/>
    </row>
    <row r="11" spans="1:20" x14ac:dyDescent="0.5">
      <c r="A11" s="5" t="s">
        <v>18</v>
      </c>
      <c r="C11" s="9">
        <v>3791938</v>
      </c>
      <c r="D11" s="9"/>
      <c r="E11" s="9">
        <v>100334206246</v>
      </c>
      <c r="F11" s="9"/>
      <c r="G11" s="9">
        <v>100087205338</v>
      </c>
      <c r="H11" s="9"/>
      <c r="I11" s="9">
        <v>247000908</v>
      </c>
      <c r="J11" s="9"/>
      <c r="K11" s="9">
        <v>3791938</v>
      </c>
      <c r="L11" s="9"/>
      <c r="M11" s="9">
        <v>100334206246</v>
      </c>
      <c r="N11" s="9"/>
      <c r="O11" s="9">
        <v>100087205338</v>
      </c>
      <c r="P11" s="9"/>
      <c r="Q11" s="9">
        <v>247000908</v>
      </c>
      <c r="S11" s="9"/>
      <c r="T11" s="9"/>
    </row>
    <row r="12" spans="1:20" x14ac:dyDescent="0.5">
      <c r="A12" s="5" t="s">
        <v>32</v>
      </c>
      <c r="C12" s="9">
        <v>10395</v>
      </c>
      <c r="D12" s="9"/>
      <c r="E12" s="9">
        <v>8937571065</v>
      </c>
      <c r="F12" s="9"/>
      <c r="G12" s="9">
        <v>8948339454</v>
      </c>
      <c r="H12" s="9"/>
      <c r="I12" s="9">
        <v>-10768389</v>
      </c>
      <c r="J12" s="9"/>
      <c r="K12" s="9">
        <v>10395</v>
      </c>
      <c r="L12" s="9"/>
      <c r="M12" s="9">
        <v>8937571065</v>
      </c>
      <c r="N12" s="9"/>
      <c r="O12" s="9">
        <v>8948339454</v>
      </c>
      <c r="P12" s="9"/>
      <c r="Q12" s="9">
        <v>-10768389</v>
      </c>
      <c r="S12" s="9"/>
      <c r="T12" s="9"/>
    </row>
    <row r="13" spans="1:20" x14ac:dyDescent="0.5">
      <c r="A13" s="5" t="s">
        <v>44</v>
      </c>
      <c r="C13" s="9">
        <v>1110</v>
      </c>
      <c r="D13" s="9"/>
      <c r="E13" s="9">
        <v>965066420</v>
      </c>
      <c r="F13" s="9"/>
      <c r="G13" s="9">
        <v>965531023</v>
      </c>
      <c r="H13" s="9"/>
      <c r="I13" s="9">
        <v>-464603</v>
      </c>
      <c r="J13" s="9"/>
      <c r="K13" s="9">
        <v>1110</v>
      </c>
      <c r="L13" s="9"/>
      <c r="M13" s="9">
        <v>965066420</v>
      </c>
      <c r="N13" s="9"/>
      <c r="O13" s="9">
        <v>965531023</v>
      </c>
      <c r="P13" s="9"/>
      <c r="Q13" s="9">
        <v>-464603</v>
      </c>
      <c r="S13" s="9"/>
      <c r="T13" s="9"/>
    </row>
    <row r="14" spans="1:20" x14ac:dyDescent="0.5">
      <c r="A14" s="5" t="s">
        <v>53</v>
      </c>
      <c r="C14" s="9">
        <v>450</v>
      </c>
      <c r="D14" s="9"/>
      <c r="E14" s="9">
        <v>411056218</v>
      </c>
      <c r="F14" s="9"/>
      <c r="G14" s="9">
        <v>410292244</v>
      </c>
      <c r="H14" s="9"/>
      <c r="I14" s="9">
        <v>763974</v>
      </c>
      <c r="J14" s="9"/>
      <c r="K14" s="9">
        <v>450</v>
      </c>
      <c r="L14" s="9"/>
      <c r="M14" s="9">
        <f>411056218-3</f>
        <v>411056215</v>
      </c>
      <c r="N14" s="9"/>
      <c r="O14" s="9">
        <v>410292244</v>
      </c>
      <c r="P14" s="9"/>
      <c r="Q14" s="9">
        <v>763971</v>
      </c>
      <c r="S14" s="9"/>
      <c r="T14" s="9"/>
    </row>
    <row r="15" spans="1:20" x14ac:dyDescent="0.5">
      <c r="A15" s="5" t="s">
        <v>41</v>
      </c>
      <c r="C15" s="9">
        <v>15668</v>
      </c>
      <c r="D15" s="9"/>
      <c r="E15" s="9">
        <v>10623844861</v>
      </c>
      <c r="F15" s="9"/>
      <c r="G15" s="9">
        <v>10899343529</v>
      </c>
      <c r="H15" s="9"/>
      <c r="I15" s="9">
        <v>-275498668</v>
      </c>
      <c r="J15" s="9"/>
      <c r="K15" s="9">
        <v>15668</v>
      </c>
      <c r="L15" s="9"/>
      <c r="M15" s="9">
        <v>10623844861</v>
      </c>
      <c r="N15" s="9"/>
      <c r="O15" s="9">
        <v>10899343529</v>
      </c>
      <c r="P15" s="9"/>
      <c r="Q15" s="9">
        <v>-275498668</v>
      </c>
      <c r="S15" s="9"/>
      <c r="T15" s="9"/>
    </row>
    <row r="16" spans="1:20" x14ac:dyDescent="0.5">
      <c r="A16" s="5" t="s">
        <v>28</v>
      </c>
      <c r="C16" s="9">
        <v>22121</v>
      </c>
      <c r="D16" s="9"/>
      <c r="E16" s="9">
        <v>18745008007</v>
      </c>
      <c r="F16" s="9"/>
      <c r="G16" s="9">
        <v>18798558156</v>
      </c>
      <c r="H16" s="9"/>
      <c r="I16" s="9">
        <v>-53550149</v>
      </c>
      <c r="J16" s="9"/>
      <c r="K16" s="9">
        <v>22121</v>
      </c>
      <c r="L16" s="9"/>
      <c r="M16" s="9">
        <v>18745008010</v>
      </c>
      <c r="N16" s="9"/>
      <c r="O16" s="9">
        <v>18798558156</v>
      </c>
      <c r="P16" s="9"/>
      <c r="Q16" s="9">
        <v>-53550146</v>
      </c>
      <c r="S16" s="9"/>
      <c r="T16" s="9"/>
    </row>
    <row r="17" spans="1:20" x14ac:dyDescent="0.5">
      <c r="A17" s="5" t="s">
        <v>38</v>
      </c>
      <c r="C17" s="9">
        <v>12822</v>
      </c>
      <c r="D17" s="9"/>
      <c r="E17" s="9">
        <v>8783851764</v>
      </c>
      <c r="F17" s="9"/>
      <c r="G17" s="9">
        <v>9020011338</v>
      </c>
      <c r="H17" s="9"/>
      <c r="I17" s="9">
        <v>-236159574</v>
      </c>
      <c r="J17" s="9"/>
      <c r="K17" s="9">
        <v>12822</v>
      </c>
      <c r="L17" s="9"/>
      <c r="M17" s="9">
        <v>8783851764</v>
      </c>
      <c r="N17" s="9"/>
      <c r="O17" s="9">
        <v>9020011338</v>
      </c>
      <c r="P17" s="9"/>
      <c r="Q17" s="9">
        <v>-236159574</v>
      </c>
      <c r="S17" s="9"/>
      <c r="T17" s="9"/>
    </row>
    <row r="18" spans="1:20" x14ac:dyDescent="0.5">
      <c r="A18" s="5" t="s">
        <v>35</v>
      </c>
      <c r="C18" s="9">
        <v>4224</v>
      </c>
      <c r="D18" s="9"/>
      <c r="E18" s="9">
        <v>3690762511</v>
      </c>
      <c r="F18" s="9"/>
      <c r="G18" s="9">
        <v>3683695673</v>
      </c>
      <c r="H18" s="9"/>
      <c r="I18" s="9">
        <v>7066838</v>
      </c>
      <c r="J18" s="9"/>
      <c r="K18" s="9">
        <v>4224</v>
      </c>
      <c r="L18" s="9"/>
      <c r="M18" s="9">
        <v>3690762511</v>
      </c>
      <c r="N18" s="9"/>
      <c r="O18" s="9">
        <v>3683695673</v>
      </c>
      <c r="P18" s="9"/>
      <c r="Q18" s="9">
        <v>7066838</v>
      </c>
      <c r="S18" s="9"/>
      <c r="T18" s="9"/>
    </row>
    <row r="19" spans="1:20" ht="22.5" thickBot="1" x14ac:dyDescent="0.55000000000000004">
      <c r="E19" s="14">
        <f>SUM(E8:E18)</f>
        <v>2820443131898</v>
      </c>
      <c r="G19" s="14">
        <f>SUM(G8:G18)</f>
        <v>2776435272326</v>
      </c>
      <c r="I19" s="14">
        <f>SUM(I8:I18)</f>
        <v>44007859572</v>
      </c>
      <c r="M19" s="14">
        <f>SUM(M8:M18)</f>
        <v>2820443131898</v>
      </c>
      <c r="O19" s="14">
        <f>SUM(O8:O18)</f>
        <v>2881764811757</v>
      </c>
      <c r="Q19" s="14">
        <f>SUM(Q8:Q18)</f>
        <v>-61321679859</v>
      </c>
    </row>
    <row r="20" spans="1:20" ht="22.5" thickTop="1" x14ac:dyDescent="0.5"/>
    <row r="21" spans="1:20" x14ac:dyDescent="0.5">
      <c r="I21" s="9"/>
      <c r="J21" s="9"/>
      <c r="K21" s="9"/>
      <c r="L21" s="9"/>
      <c r="M21" s="9"/>
      <c r="N21" s="9"/>
      <c r="O21" s="9"/>
      <c r="P21" s="9"/>
      <c r="Q21" s="9"/>
    </row>
    <row r="22" spans="1:20" x14ac:dyDescent="0.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20" x14ac:dyDescent="0.5">
      <c r="E23" s="13"/>
      <c r="G23" s="13"/>
      <c r="I23" s="13"/>
      <c r="M23" s="13"/>
      <c r="O23" s="13"/>
      <c r="Q23" s="13"/>
    </row>
    <row r="24" spans="1:20" x14ac:dyDescent="0.5"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0" x14ac:dyDescent="0.5">
      <c r="I25" s="18"/>
    </row>
    <row r="26" spans="1:20" x14ac:dyDescent="0.5">
      <c r="I26" s="19"/>
    </row>
    <row r="27" spans="1:20" x14ac:dyDescent="0.5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0" x14ac:dyDescent="0.5">
      <c r="E28" s="13"/>
      <c r="G28" s="13"/>
      <c r="I28" s="13"/>
      <c r="M28" s="13"/>
      <c r="O28" s="13"/>
      <c r="Q28" s="13"/>
    </row>
    <row r="29" spans="1:20" x14ac:dyDescent="0.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Q13" sqref="Q13:Q21"/>
    </sheetView>
  </sheetViews>
  <sheetFormatPr defaultRowHeight="21.75" x14ac:dyDescent="0.5"/>
  <cols>
    <col min="1" max="1" width="31" style="1" customWidth="1"/>
    <col min="2" max="2" width="1" style="1" customWidth="1"/>
    <col min="3" max="3" width="11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9" style="1" customWidth="1"/>
    <col min="8" max="8" width="1" style="1" customWidth="1"/>
    <col min="9" max="9" width="26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22.5" x14ac:dyDescent="0.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6" spans="1:17" ht="22.5" x14ac:dyDescent="0.5">
      <c r="A6" s="20" t="s">
        <v>3</v>
      </c>
      <c r="C6" s="21" t="s">
        <v>81</v>
      </c>
      <c r="D6" s="21" t="s">
        <v>81</v>
      </c>
      <c r="E6" s="21" t="s">
        <v>81</v>
      </c>
      <c r="F6" s="21" t="s">
        <v>81</v>
      </c>
      <c r="G6" s="21" t="s">
        <v>81</v>
      </c>
      <c r="H6" s="21" t="s">
        <v>81</v>
      </c>
      <c r="I6" s="21" t="s">
        <v>81</v>
      </c>
      <c r="K6" s="21" t="s">
        <v>82</v>
      </c>
      <c r="L6" s="21" t="s">
        <v>82</v>
      </c>
      <c r="M6" s="21" t="s">
        <v>82</v>
      </c>
      <c r="N6" s="21" t="s">
        <v>82</v>
      </c>
      <c r="O6" s="21" t="s">
        <v>82</v>
      </c>
      <c r="P6" s="21" t="s">
        <v>82</v>
      </c>
      <c r="Q6" s="21" t="s">
        <v>82</v>
      </c>
    </row>
    <row r="7" spans="1:17" ht="22.5" x14ac:dyDescent="0.5">
      <c r="A7" s="21" t="s">
        <v>3</v>
      </c>
      <c r="C7" s="21" t="s">
        <v>7</v>
      </c>
      <c r="E7" s="21" t="s">
        <v>91</v>
      </c>
      <c r="G7" s="21" t="s">
        <v>92</v>
      </c>
      <c r="I7" s="21" t="s">
        <v>94</v>
      </c>
      <c r="K7" s="21" t="s">
        <v>7</v>
      </c>
      <c r="M7" s="21" t="s">
        <v>91</v>
      </c>
      <c r="O7" s="21" t="s">
        <v>92</v>
      </c>
      <c r="Q7" s="21" t="s">
        <v>94</v>
      </c>
    </row>
    <row r="8" spans="1:17" s="5" customFormat="1" x14ac:dyDescent="0.5">
      <c r="A8" s="5" t="s">
        <v>18</v>
      </c>
      <c r="C8" s="9">
        <v>2045195</v>
      </c>
      <c r="D8" s="9"/>
      <c r="E8" s="9">
        <v>55615020235</v>
      </c>
      <c r="F8" s="9"/>
      <c r="G8" s="9">
        <v>54963484102</v>
      </c>
      <c r="H8" s="9"/>
      <c r="I8" s="9">
        <v>651536133</v>
      </c>
      <c r="J8" s="9"/>
      <c r="K8" s="9">
        <v>2045195</v>
      </c>
      <c r="L8" s="9"/>
      <c r="M8" s="9">
        <v>55615020235</v>
      </c>
      <c r="N8" s="9"/>
      <c r="O8" s="9">
        <v>54963484102</v>
      </c>
      <c r="P8" s="9"/>
      <c r="Q8" s="9">
        <v>651536133</v>
      </c>
    </row>
    <row r="9" spans="1:17" s="5" customFormat="1" x14ac:dyDescent="0.5">
      <c r="A9" s="5" t="s">
        <v>16</v>
      </c>
      <c r="C9" s="9">
        <v>2980000</v>
      </c>
      <c r="D9" s="9"/>
      <c r="E9" s="9">
        <v>81806840000</v>
      </c>
      <c r="F9" s="9"/>
      <c r="G9" s="9">
        <v>79411423702</v>
      </c>
      <c r="H9" s="9"/>
      <c r="I9" s="9">
        <v>2395416298</v>
      </c>
      <c r="J9" s="9"/>
      <c r="K9" s="9">
        <v>22775675</v>
      </c>
      <c r="L9" s="9"/>
      <c r="M9" s="9">
        <v>726702563363</v>
      </c>
      <c r="N9" s="9"/>
      <c r="O9" s="9">
        <v>703300556490</v>
      </c>
      <c r="P9" s="9"/>
      <c r="Q9" s="9">
        <v>23402006873</v>
      </c>
    </row>
    <row r="10" spans="1:17" s="5" customFormat="1" x14ac:dyDescent="0.5">
      <c r="A10" s="5" t="s">
        <v>17</v>
      </c>
      <c r="C10" s="9">
        <v>4836939</v>
      </c>
      <c r="D10" s="9"/>
      <c r="E10" s="9">
        <v>989009916346</v>
      </c>
      <c r="F10" s="9"/>
      <c r="G10" s="9">
        <v>986707662461</v>
      </c>
      <c r="H10" s="9"/>
      <c r="I10" s="9">
        <v>2302253885</v>
      </c>
      <c r="J10" s="9"/>
      <c r="K10" s="9">
        <v>32561226</v>
      </c>
      <c r="L10" s="9"/>
      <c r="M10" s="9">
        <v>6667487742074</v>
      </c>
      <c r="N10" s="9"/>
      <c r="O10" s="9">
        <v>6471881131993</v>
      </c>
      <c r="P10" s="9"/>
      <c r="Q10" s="9">
        <v>195606610081</v>
      </c>
    </row>
    <row r="11" spans="1:17" s="5" customFormat="1" x14ac:dyDescent="0.5">
      <c r="A11" s="5" t="s">
        <v>15</v>
      </c>
      <c r="C11" s="9">
        <v>7596057</v>
      </c>
      <c r="D11" s="9"/>
      <c r="E11" s="9">
        <v>81209877986</v>
      </c>
      <c r="F11" s="9"/>
      <c r="G11" s="9">
        <v>77582529625</v>
      </c>
      <c r="H11" s="9"/>
      <c r="I11" s="9">
        <v>3627348361</v>
      </c>
      <c r="J11" s="9"/>
      <c r="K11" s="9">
        <v>40288961</v>
      </c>
      <c r="L11" s="9"/>
      <c r="M11" s="9">
        <v>424462123909</v>
      </c>
      <c r="N11" s="9"/>
      <c r="O11" s="9">
        <v>415803363233</v>
      </c>
      <c r="P11" s="9"/>
      <c r="Q11" s="9">
        <v>8658760676</v>
      </c>
    </row>
    <row r="12" spans="1:17" s="5" customFormat="1" x14ac:dyDescent="0.5">
      <c r="A12" s="5" t="s">
        <v>95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14363472</v>
      </c>
      <c r="L12" s="9"/>
      <c r="M12" s="9">
        <v>480328491211</v>
      </c>
      <c r="N12" s="9"/>
      <c r="O12" s="9">
        <v>496583519359</v>
      </c>
      <c r="P12" s="9"/>
      <c r="Q12" s="9">
        <v>-16255028148</v>
      </c>
    </row>
    <row r="13" spans="1:17" s="5" customFormat="1" x14ac:dyDescent="0.5">
      <c r="A13" s="5" t="s">
        <v>47</v>
      </c>
      <c r="C13" s="9">
        <v>43641</v>
      </c>
      <c r="D13" s="9"/>
      <c r="E13" s="9">
        <v>26281821268</v>
      </c>
      <c r="F13" s="9"/>
      <c r="G13" s="9">
        <v>26266480397</v>
      </c>
      <c r="H13" s="9"/>
      <c r="I13" s="9">
        <v>15340871</v>
      </c>
      <c r="J13" s="9"/>
      <c r="K13" s="9">
        <v>43641</v>
      </c>
      <c r="L13" s="9"/>
      <c r="M13" s="9">
        <v>26281821268</v>
      </c>
      <c r="N13" s="9"/>
      <c r="O13" s="9">
        <v>26266480397</v>
      </c>
      <c r="P13" s="9"/>
      <c r="Q13" s="9">
        <v>15340871</v>
      </c>
    </row>
    <row r="14" spans="1:17" s="5" customFormat="1" x14ac:dyDescent="0.5">
      <c r="A14" s="5" t="s">
        <v>50</v>
      </c>
      <c r="C14" s="9">
        <v>21225</v>
      </c>
      <c r="D14" s="9"/>
      <c r="E14" s="9">
        <v>17815074705</v>
      </c>
      <c r="F14" s="9"/>
      <c r="G14" s="9">
        <v>17799445248</v>
      </c>
      <c r="H14" s="9"/>
      <c r="I14" s="9">
        <v>15629457</v>
      </c>
      <c r="J14" s="9"/>
      <c r="K14" s="9">
        <v>52031</v>
      </c>
      <c r="L14" s="9"/>
      <c r="M14" s="9">
        <v>43150062321</v>
      </c>
      <c r="N14" s="9"/>
      <c r="O14" s="9">
        <v>42105426151</v>
      </c>
      <c r="P14" s="9"/>
      <c r="Q14" s="9">
        <v>1044636170</v>
      </c>
    </row>
    <row r="15" spans="1:17" s="5" customFormat="1" x14ac:dyDescent="0.5">
      <c r="A15" s="5" t="s">
        <v>88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500000</v>
      </c>
      <c r="L15" s="9"/>
      <c r="M15" s="9">
        <v>481826719857</v>
      </c>
      <c r="N15" s="9"/>
      <c r="O15" s="9">
        <v>474784321875</v>
      </c>
      <c r="P15" s="9"/>
      <c r="Q15" s="9">
        <v>7042397982</v>
      </c>
    </row>
    <row r="16" spans="1:17" s="5" customFormat="1" x14ac:dyDescent="0.5">
      <c r="A16" s="5" t="s">
        <v>96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3500</v>
      </c>
      <c r="L16" s="9"/>
      <c r="M16" s="9">
        <v>3500000000</v>
      </c>
      <c r="N16" s="9"/>
      <c r="O16" s="9">
        <v>3467744561</v>
      </c>
      <c r="P16" s="9"/>
      <c r="Q16" s="9">
        <v>32255439</v>
      </c>
    </row>
    <row r="17" spans="1:17" s="5" customFormat="1" x14ac:dyDescent="0.5">
      <c r="A17" s="5" t="s">
        <v>97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4000</v>
      </c>
      <c r="L17" s="9"/>
      <c r="M17" s="9">
        <v>3496047529</v>
      </c>
      <c r="N17" s="9"/>
      <c r="O17" s="9">
        <v>3431090654</v>
      </c>
      <c r="P17" s="9"/>
      <c r="Q17" s="9">
        <v>64956875</v>
      </c>
    </row>
    <row r="18" spans="1:17" s="5" customFormat="1" x14ac:dyDescent="0.5">
      <c r="A18" s="5" t="s">
        <v>98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v>0</v>
      </c>
      <c r="J18" s="9"/>
      <c r="K18" s="9">
        <v>38857</v>
      </c>
      <c r="L18" s="9"/>
      <c r="M18" s="9">
        <v>38857000000</v>
      </c>
      <c r="N18" s="9"/>
      <c r="O18" s="9">
        <v>37367421731</v>
      </c>
      <c r="P18" s="9"/>
      <c r="Q18" s="9">
        <v>1489578269</v>
      </c>
    </row>
    <row r="19" spans="1:17" s="5" customFormat="1" x14ac:dyDescent="0.5">
      <c r="A19" s="5" t="s">
        <v>99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v>0</v>
      </c>
      <c r="J19" s="9"/>
      <c r="K19" s="9">
        <v>40000</v>
      </c>
      <c r="L19" s="9"/>
      <c r="M19" s="9">
        <v>40000000000</v>
      </c>
      <c r="N19" s="9"/>
      <c r="O19" s="9">
        <v>39238771251</v>
      </c>
      <c r="P19" s="9"/>
      <c r="Q19" s="9">
        <v>761228749</v>
      </c>
    </row>
    <row r="20" spans="1:17" s="5" customFormat="1" x14ac:dyDescent="0.5">
      <c r="A20" s="5" t="s">
        <v>100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v>0</v>
      </c>
      <c r="J20" s="9"/>
      <c r="K20" s="9">
        <v>19052</v>
      </c>
      <c r="L20" s="9"/>
      <c r="M20" s="9">
        <v>18450179816</v>
      </c>
      <c r="N20" s="9"/>
      <c r="O20" s="9">
        <v>17675643273</v>
      </c>
      <c r="P20" s="9"/>
      <c r="Q20" s="9">
        <v>774536543</v>
      </c>
    </row>
    <row r="21" spans="1:17" s="5" customFormat="1" x14ac:dyDescent="0.5">
      <c r="A21" s="5" t="s">
        <v>101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v>0</v>
      </c>
      <c r="J21" s="9"/>
      <c r="K21" s="9">
        <v>14000</v>
      </c>
      <c r="L21" s="9"/>
      <c r="M21" s="9">
        <v>12583789172</v>
      </c>
      <c r="N21" s="9"/>
      <c r="O21" s="9">
        <v>12283102289</v>
      </c>
      <c r="P21" s="9"/>
      <c r="Q21" s="9">
        <v>300686883</v>
      </c>
    </row>
    <row r="22" spans="1:17" ht="22.5" thickBot="1" x14ac:dyDescent="0.55000000000000004">
      <c r="C22" s="5"/>
      <c r="D22" s="5"/>
      <c r="E22" s="11">
        <f>SUM(E8:E21)</f>
        <v>1251738550540</v>
      </c>
      <c r="F22" s="5"/>
      <c r="G22" s="11">
        <f>SUM(G8:G21)</f>
        <v>1242731025535</v>
      </c>
      <c r="H22" s="5"/>
      <c r="I22" s="11">
        <f>SUM(I8:I21)</f>
        <v>9007525005</v>
      </c>
      <c r="J22" s="5"/>
      <c r="K22" s="5"/>
      <c r="L22" s="5"/>
      <c r="M22" s="11">
        <f>SUM(M8:M21)</f>
        <v>9022741560755</v>
      </c>
      <c r="N22" s="5"/>
      <c r="O22" s="11">
        <f>SUM(O8:O21)</f>
        <v>8799152057359</v>
      </c>
      <c r="P22" s="5"/>
      <c r="Q22" s="11">
        <f>SUM(Q8:Q21)</f>
        <v>223589503396</v>
      </c>
    </row>
    <row r="23" spans="1:17" ht="22.5" thickTop="1" x14ac:dyDescent="0.5">
      <c r="I23" s="3"/>
      <c r="Q23" s="3"/>
    </row>
    <row r="24" spans="1:17" x14ac:dyDescent="0.5"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5"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5">
      <c r="E26" s="3"/>
      <c r="G26" s="3"/>
      <c r="I26" s="3"/>
      <c r="M26" s="3"/>
      <c r="O26" s="3"/>
      <c r="Q26" s="3"/>
    </row>
    <row r="27" spans="1:17" x14ac:dyDescent="0.5"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30" spans="1:17" x14ac:dyDescent="0.5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5">
      <c r="E31" s="3"/>
      <c r="G31" s="3"/>
      <c r="I31" s="3"/>
      <c r="M31" s="3"/>
      <c r="O31" s="3"/>
      <c r="Q31" s="3"/>
    </row>
    <row r="32" spans="1:17" x14ac:dyDescent="0.5"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7"/>
  <sheetViews>
    <sheetView rightToLeft="1" workbookViewId="0">
      <selection activeCell="O20" sqref="O20"/>
    </sheetView>
  </sheetViews>
  <sheetFormatPr defaultRowHeight="21.75" x14ac:dyDescent="0.5"/>
  <cols>
    <col min="1" max="1" width="24.710937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9.28515625" style="1" bestFit="1" customWidth="1"/>
    <col min="12" max="12" width="1" style="1" customWidth="1"/>
    <col min="13" max="13" width="16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19.28515625" style="1" bestFit="1" customWidth="1"/>
    <col min="22" max="22" width="1" style="1" customWidth="1"/>
    <col min="23" max="23" width="18.42578125" style="1" bestFit="1" customWidth="1"/>
    <col min="24" max="16384" width="9.140625" style="1"/>
  </cols>
  <sheetData>
    <row r="2" spans="1:23" ht="22.5" x14ac:dyDescent="0.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3" ht="22.5" x14ac:dyDescent="0.5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3" ht="22.5" x14ac:dyDescent="0.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6" spans="1:23" ht="22.5" x14ac:dyDescent="0.5">
      <c r="A6" s="20" t="s">
        <v>3</v>
      </c>
      <c r="B6" s="15"/>
      <c r="C6" s="21" t="s">
        <v>81</v>
      </c>
      <c r="D6" s="21" t="s">
        <v>81</v>
      </c>
      <c r="E6" s="21" t="s">
        <v>81</v>
      </c>
      <c r="F6" s="21" t="s">
        <v>81</v>
      </c>
      <c r="G6" s="21" t="s">
        <v>81</v>
      </c>
      <c r="H6" s="21" t="s">
        <v>81</v>
      </c>
      <c r="I6" s="21" t="s">
        <v>81</v>
      </c>
      <c r="J6" s="21" t="s">
        <v>81</v>
      </c>
      <c r="K6" s="21" t="s">
        <v>81</v>
      </c>
      <c r="L6" s="15"/>
      <c r="M6" s="21" t="s">
        <v>82</v>
      </c>
      <c r="N6" s="21" t="s">
        <v>82</v>
      </c>
      <c r="O6" s="21" t="s">
        <v>82</v>
      </c>
      <c r="P6" s="21" t="s">
        <v>82</v>
      </c>
      <c r="Q6" s="21" t="s">
        <v>82</v>
      </c>
      <c r="R6" s="21" t="s">
        <v>82</v>
      </c>
      <c r="S6" s="21" t="s">
        <v>82</v>
      </c>
      <c r="T6" s="21" t="s">
        <v>82</v>
      </c>
      <c r="U6" s="21" t="s">
        <v>82</v>
      </c>
    </row>
    <row r="7" spans="1:23" ht="22.5" x14ac:dyDescent="0.5">
      <c r="A7" s="21" t="s">
        <v>3</v>
      </c>
      <c r="B7" s="15"/>
      <c r="C7" s="21" t="s">
        <v>102</v>
      </c>
      <c r="D7" s="15"/>
      <c r="E7" s="21" t="s">
        <v>103</v>
      </c>
      <c r="F7" s="15"/>
      <c r="G7" s="21" t="s">
        <v>104</v>
      </c>
      <c r="H7" s="15"/>
      <c r="I7" s="21" t="s">
        <v>62</v>
      </c>
      <c r="J7" s="15"/>
      <c r="K7" s="21" t="s">
        <v>105</v>
      </c>
      <c r="L7" s="15"/>
      <c r="M7" s="21" t="s">
        <v>102</v>
      </c>
      <c r="N7" s="15"/>
      <c r="O7" s="21" t="s">
        <v>103</v>
      </c>
      <c r="P7" s="15"/>
      <c r="Q7" s="21" t="s">
        <v>104</v>
      </c>
      <c r="R7" s="15"/>
      <c r="S7" s="21" t="s">
        <v>62</v>
      </c>
      <c r="T7" s="15"/>
      <c r="U7" s="21" t="s">
        <v>105</v>
      </c>
    </row>
    <row r="8" spans="1:23" x14ac:dyDescent="0.5">
      <c r="A8" s="5" t="s">
        <v>18</v>
      </c>
      <c r="B8" s="5"/>
      <c r="C8" s="9">
        <v>0</v>
      </c>
      <c r="D8" s="9"/>
      <c r="E8" s="9">
        <v>247000908</v>
      </c>
      <c r="F8" s="9"/>
      <c r="G8" s="9">
        <v>651536133</v>
      </c>
      <c r="H8" s="9"/>
      <c r="I8" s="9">
        <v>898537041</v>
      </c>
      <c r="J8" s="9"/>
      <c r="K8" s="10">
        <v>1.6778455447103539E-2</v>
      </c>
      <c r="L8" s="9"/>
      <c r="M8" s="9">
        <v>0</v>
      </c>
      <c r="N8" s="9"/>
      <c r="O8" s="9">
        <v>247000908</v>
      </c>
      <c r="P8" s="9"/>
      <c r="Q8" s="9">
        <v>651536133</v>
      </c>
      <c r="R8" s="9"/>
      <c r="S8" s="9">
        <v>898537041</v>
      </c>
      <c r="T8" s="9"/>
      <c r="U8" s="10">
        <v>5.9383530061209912E-3</v>
      </c>
      <c r="V8" s="5"/>
      <c r="W8" s="10"/>
    </row>
    <row r="9" spans="1:23" x14ac:dyDescent="0.5">
      <c r="A9" s="5" t="s">
        <v>16</v>
      </c>
      <c r="B9" s="5"/>
      <c r="C9" s="9">
        <v>0</v>
      </c>
      <c r="D9" s="9"/>
      <c r="E9" s="9">
        <v>-15469442</v>
      </c>
      <c r="F9" s="9"/>
      <c r="G9" s="9">
        <v>2395416298</v>
      </c>
      <c r="H9" s="9"/>
      <c r="I9" s="9">
        <v>2379946856</v>
      </c>
      <c r="J9" s="9"/>
      <c r="K9" s="10">
        <v>4.4440941739507141E-2</v>
      </c>
      <c r="L9" s="9"/>
      <c r="M9" s="9">
        <v>0</v>
      </c>
      <c r="N9" s="9"/>
      <c r="O9" s="9">
        <v>17301777</v>
      </c>
      <c r="P9" s="9"/>
      <c r="Q9" s="9">
        <v>23402006873</v>
      </c>
      <c r="R9" s="9"/>
      <c r="S9" s="9">
        <v>23419308650</v>
      </c>
      <c r="T9" s="9"/>
      <c r="U9" s="10">
        <v>0.15477617012675032</v>
      </c>
      <c r="V9" s="5"/>
      <c r="W9" s="10"/>
    </row>
    <row r="10" spans="1:23" x14ac:dyDescent="0.5">
      <c r="A10" s="5" t="s">
        <v>118</v>
      </c>
      <c r="B10" s="5"/>
      <c r="C10" s="9">
        <v>0</v>
      </c>
      <c r="D10" s="9"/>
      <c r="E10" s="9">
        <v>70099127759</v>
      </c>
      <c r="F10" s="9"/>
      <c r="G10" s="9">
        <v>2302253885</v>
      </c>
      <c r="H10" s="9"/>
      <c r="I10" s="9">
        <v>72401381644</v>
      </c>
      <c r="J10" s="9"/>
      <c r="K10" s="10">
        <v>1.3519569041590507</v>
      </c>
      <c r="L10" s="9"/>
      <c r="M10" s="9">
        <v>0</v>
      </c>
      <c r="N10" s="9"/>
      <c r="O10" s="9">
        <v>-38393703984</v>
      </c>
      <c r="P10" s="9"/>
      <c r="Q10" s="9">
        <v>195606610081</v>
      </c>
      <c r="R10" s="9"/>
      <c r="S10" s="9">
        <v>157212906097</v>
      </c>
      <c r="T10" s="9"/>
      <c r="U10" s="10">
        <v>1.0390063969862267</v>
      </c>
      <c r="V10" s="5"/>
      <c r="W10" s="10"/>
    </row>
    <row r="11" spans="1:23" x14ac:dyDescent="0.5">
      <c r="A11" s="5" t="s">
        <v>15</v>
      </c>
      <c r="B11" s="5"/>
      <c r="C11" s="9">
        <v>0</v>
      </c>
      <c r="D11" s="9"/>
      <c r="E11" s="9">
        <v>-25754189082</v>
      </c>
      <c r="F11" s="9"/>
      <c r="G11" s="9">
        <v>3627348361</v>
      </c>
      <c r="H11" s="9"/>
      <c r="I11" s="9">
        <v>-22126840721</v>
      </c>
      <c r="J11" s="9"/>
      <c r="K11" s="10">
        <v>-0.4131763013456613</v>
      </c>
      <c r="L11" s="9"/>
      <c r="M11" s="9">
        <v>0</v>
      </c>
      <c r="N11" s="9"/>
      <c r="O11" s="9">
        <v>-22623667989</v>
      </c>
      <c r="P11" s="9"/>
      <c r="Q11" s="9">
        <v>8658760676</v>
      </c>
      <c r="R11" s="9"/>
      <c r="S11" s="9">
        <v>-13964907313</v>
      </c>
      <c r="T11" s="9"/>
      <c r="U11" s="10">
        <v>-9.2292855540002799E-2</v>
      </c>
      <c r="V11" s="5"/>
      <c r="W11" s="10"/>
    </row>
    <row r="12" spans="1:23" x14ac:dyDescent="0.5">
      <c r="A12" s="5" t="s">
        <v>95</v>
      </c>
      <c r="B12" s="5"/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10">
        <v>0</v>
      </c>
      <c r="L12" s="9"/>
      <c r="M12" s="9">
        <v>0</v>
      </c>
      <c r="N12" s="9"/>
      <c r="O12" s="9">
        <v>0</v>
      </c>
      <c r="P12" s="9"/>
      <c r="Q12" s="9">
        <v>-16255028148</v>
      </c>
      <c r="R12" s="9"/>
      <c r="S12" s="9">
        <v>-16255028148</v>
      </c>
      <c r="T12" s="9"/>
      <c r="U12" s="10">
        <v>-0.10742806457909522</v>
      </c>
      <c r="V12" s="5"/>
      <c r="W12" s="10"/>
    </row>
    <row r="13" spans="1:23" ht="22.5" thickBot="1" x14ac:dyDescent="0.55000000000000004">
      <c r="A13" s="5"/>
      <c r="B13" s="5"/>
      <c r="C13" s="14">
        <f>SUM(C8:C12)</f>
        <v>0</v>
      </c>
      <c r="D13" s="5"/>
      <c r="E13" s="14">
        <f>SUM(E8:E12)</f>
        <v>44576470143</v>
      </c>
      <c r="F13" s="5"/>
      <c r="G13" s="14">
        <f>SUM(G8:G12)</f>
        <v>8976554677</v>
      </c>
      <c r="H13" s="5"/>
      <c r="I13" s="14">
        <f>SUM(I8:I12)</f>
        <v>53553024820</v>
      </c>
      <c r="J13" s="5"/>
      <c r="K13" s="12">
        <f>SUM(K8:K12)</f>
        <v>1</v>
      </c>
      <c r="L13" s="5"/>
      <c r="M13" s="14">
        <f>SUM(M8:M12)</f>
        <v>0</v>
      </c>
      <c r="N13" s="5"/>
      <c r="O13" s="14">
        <f>SUM(O8:O12)</f>
        <v>-60753069288</v>
      </c>
      <c r="P13" s="5"/>
      <c r="Q13" s="14">
        <f>SUM(Q8:Q12)</f>
        <v>212063885615</v>
      </c>
      <c r="R13" s="5"/>
      <c r="S13" s="14">
        <f>SUM(S8:S12)</f>
        <v>151310816327</v>
      </c>
      <c r="T13" s="5"/>
      <c r="U13" s="12">
        <f>SUM(U8:U12)</f>
        <v>0.99999999999999978</v>
      </c>
      <c r="V13" s="5"/>
      <c r="W13" s="5"/>
    </row>
    <row r="14" spans="1:23" ht="22.5" thickTop="1" x14ac:dyDescent="0.5"/>
    <row r="15" spans="1:23" x14ac:dyDescent="0.5">
      <c r="W15" s="3"/>
    </row>
    <row r="16" spans="1:23" x14ac:dyDescent="0.5">
      <c r="I16" s="7"/>
      <c r="S16" s="7"/>
    </row>
    <row r="17" spans="19:19" x14ac:dyDescent="0.5">
      <c r="S17" s="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Ghayouri</dc:creator>
  <cp:lastModifiedBy>Ali Ghayouri</cp:lastModifiedBy>
  <dcterms:created xsi:type="dcterms:W3CDTF">2021-02-22T13:10:39Z</dcterms:created>
  <dcterms:modified xsi:type="dcterms:W3CDTF">2021-02-28T15:10:40Z</dcterms:modified>
</cp:coreProperties>
</file>