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emofid.com\Mofid-dfs\DEPARTMENTS\23 Account Management\fund\akrami\New folder\New folder\"/>
    </mc:Choice>
  </mc:AlternateContent>
  <xr:revisionPtr revIDLastSave="0" documentId="13_ncr:1_{853DB62E-35E6-45DF-A544-2B9589AA9A46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</sheets>
  <calcPr calcId="191029"/>
</workbook>
</file>

<file path=xl/calcChain.xml><?xml version="1.0" encoding="utf-8"?>
<calcChain xmlns="http://schemas.openxmlformats.org/spreadsheetml/2006/main">
  <c r="G11" i="15" l="1"/>
  <c r="C11" i="15"/>
  <c r="E8" i="15"/>
  <c r="E7" i="15"/>
  <c r="E11" i="15" s="1"/>
  <c r="D11" i="15"/>
  <c r="F11" i="15"/>
  <c r="E9" i="15"/>
  <c r="E10" i="14"/>
  <c r="C10" i="14"/>
  <c r="G8" i="13"/>
  <c r="G9" i="13" s="1"/>
  <c r="K8" i="13"/>
  <c r="K9" i="13" s="1"/>
  <c r="E9" i="13"/>
  <c r="I9" i="13"/>
  <c r="C24" i="12"/>
  <c r="E24" i="12"/>
  <c r="G24" i="12"/>
  <c r="I24" i="12"/>
  <c r="K24" i="12"/>
  <c r="M24" i="12"/>
  <c r="O24" i="12"/>
  <c r="Q24" i="12"/>
  <c r="U13" i="11"/>
  <c r="O13" i="11"/>
  <c r="Q13" i="11"/>
  <c r="S13" i="11"/>
  <c r="M13" i="11"/>
  <c r="C13" i="11"/>
  <c r="E13" i="11"/>
  <c r="G13" i="11"/>
  <c r="I13" i="11"/>
  <c r="D31" i="10"/>
  <c r="J31" i="10"/>
  <c r="Q29" i="10"/>
  <c r="O29" i="10"/>
  <c r="M29" i="10"/>
  <c r="I29" i="10"/>
  <c r="G29" i="10"/>
  <c r="E29" i="10"/>
  <c r="E19" i="9"/>
  <c r="G19" i="9"/>
  <c r="I19" i="9"/>
  <c r="M19" i="9"/>
  <c r="O19" i="9"/>
  <c r="Q19" i="9"/>
  <c r="I10" i="7"/>
  <c r="K10" i="7"/>
  <c r="M10" i="7"/>
  <c r="O10" i="7"/>
  <c r="Q10" i="7"/>
  <c r="S10" i="7"/>
  <c r="S11" i="6"/>
  <c r="Y13" i="1"/>
  <c r="K11" i="6"/>
  <c r="M11" i="6"/>
  <c r="O11" i="6"/>
  <c r="Q11" i="6"/>
  <c r="Q16" i="3"/>
  <c r="S16" i="3"/>
  <c r="W16" i="3"/>
  <c r="AA16" i="3"/>
  <c r="AE16" i="3"/>
  <c r="AG16" i="3"/>
  <c r="AK16" i="3"/>
  <c r="AI16" i="3"/>
  <c r="E13" i="1"/>
  <c r="G13" i="1"/>
  <c r="K13" i="1"/>
  <c r="O13" i="1"/>
  <c r="U13" i="1"/>
  <c r="W13" i="1"/>
  <c r="K13" i="11" l="1"/>
</calcChain>
</file>

<file path=xl/sharedStrings.xml><?xml version="1.0" encoding="utf-8"?>
<sst xmlns="http://schemas.openxmlformats.org/spreadsheetml/2006/main" count="457" uniqueCount="113">
  <si>
    <t>صندوق سرمایه‌گذاری اختصاصی بازارگردانی مفید</t>
  </si>
  <si>
    <t>صورت وضعیت پورتفوی</t>
  </si>
  <si>
    <t>برای ماه منتهی به 1399/12/30</t>
  </si>
  <si>
    <t>نام شرکت</t>
  </si>
  <si>
    <t>1399/11/30</t>
  </si>
  <si>
    <t>تغییرات طی دوره</t>
  </si>
  <si>
    <t>1399/12/30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</si>
  <si>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</si>
  <si>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</si>
  <si>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</si>
  <si>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</si>
  <si>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</si>
  <si>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</si>
  <si>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</si>
  <si>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</si>
  <si>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خاورمیانه</t>
  </si>
  <si>
    <t>شرکت ارتباطات سیار ایران</t>
  </si>
  <si>
    <t>صندوق س. پشتوانه طلای مفید</t>
  </si>
  <si>
    <t>صندوق س.توسعه اندوخته آینده-س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</si>
  <si>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</si>
  <si>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</si>
  <si>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</si>
  <si>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</si>
  <si>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</si>
  <si>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</si>
  <si>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</si>
  <si>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</si>
  <si>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</si>
  <si>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اسنادخزانه-م11بودجه98-001013</t>
  </si>
  <si>
    <t>بله</t>
  </si>
  <si>
    <t>1398/07/09</t>
  </si>
  <si>
    <t>1400/10/13</t>
  </si>
  <si>
    <t>اسنادخزانه-م13بودجه97-000518</t>
  </si>
  <si>
    <t>1397/11/02</t>
  </si>
  <si>
    <t>1400/05/18</t>
  </si>
  <si>
    <t>اسنادخزانه-م23بودجه97-000824</t>
  </si>
  <si>
    <t>1398/03/19</t>
  </si>
  <si>
    <t>1400/08/24</t>
  </si>
  <si>
    <t>اسنادخزانه-م2بودجه99-011019</t>
  </si>
  <si>
    <t>1399/06/19</t>
  </si>
  <si>
    <t>1401/10/19</t>
  </si>
  <si>
    <t>اسنادخزانه-م3بودجه99-011110</t>
  </si>
  <si>
    <t>1399/06/22</t>
  </si>
  <si>
    <t>1401/11/10</t>
  </si>
  <si>
    <t>اسنادخزانه-م8بودجه98-000817</t>
  </si>
  <si>
    <t>1398/09/16</t>
  </si>
  <si>
    <t>1400/08/17</t>
  </si>
  <si>
    <t>اسنادخزانه-م9بودجه98-000923</t>
  </si>
  <si>
    <t>1398/07/23</t>
  </si>
  <si>
    <t>1400/09/23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</si>
  <si>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</si>
  <si>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</si>
  <si>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</si>
  <si>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</si>
  <si>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</si>
  <si>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</si>
  <si>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</si>
  <si>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</si>
  <si>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</si>
  <si>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هفت تیر</t>
  </si>
  <si>
    <t>8537212257</t>
  </si>
  <si>
    <t>سپرده کوتاه مدت</t>
  </si>
  <si>
    <t>1397/08/14</t>
  </si>
  <si>
    <t>بانک پاسارگاد هفت تیر</t>
  </si>
  <si>
    <t>207-8100-18822188-1</t>
  </si>
  <si>
    <t>1399/07/05</t>
  </si>
  <si>
    <t>بانک خاورمیانه ظفر</t>
  </si>
  <si>
    <t>1009-10-810-707073921</t>
  </si>
  <si>
    <t>1399/07/27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</si>
  <si>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</si>
  <si>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</si>
  <si>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</si>
  <si>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</si>
  <si>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</si>
  <si>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</si>
  <si>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</si>
  <si>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</si>
  <si>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</si>
  <si>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دولت4-ش.خ 0107</t>
  </si>
  <si>
    <t/>
  </si>
  <si>
    <t>1401/07/21</t>
  </si>
  <si>
    <t>بهای فروش</t>
  </si>
  <si>
    <t>ارزش دفتری</t>
  </si>
  <si>
    <t>سود و زیان ناشی از تغییر قیمت</t>
  </si>
  <si>
    <t>سود و زیان ناشی از فروش</t>
  </si>
  <si>
    <t>غلتک سازان سپاهان</t>
  </si>
  <si>
    <t>اسنادخزانه-م20بودجه98-020806</t>
  </si>
  <si>
    <t>اسنادخزانه-م1بودجه98-990423</t>
  </si>
  <si>
    <t>اسنادخزانه-م18بودجه97-000525</t>
  </si>
  <si>
    <t>اسنادخزانه-م3بودجه98-990521</t>
  </si>
  <si>
    <t>اسنادخزانه-م12بودجه98-001111</t>
  </si>
  <si>
    <t>اسنادخزانه-م4بودجه97-991022</t>
  </si>
  <si>
    <t>اسنادخزانه-م20بودجه97-000324</t>
  </si>
  <si>
    <t>اسنادخزانه-م3بودجه97-990721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</si>
  <si>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</si>
  <si>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</si>
  <si>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</si>
  <si>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</si>
  <si>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</si>
  <si>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</si>
  <si>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</si>
  <si>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</si>
  <si>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</si>
  <si>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</si>
  <si>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</si>
  <si>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</si>
  <si>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</si>
  <si>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</si>
  <si>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</si>
  <si>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1399/12/01</t>
  </si>
  <si>
    <t>سایر درآمدهای تنزیل سود سهام</t>
  </si>
  <si>
    <t>از ابتدای سال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</si>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</sst>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1"/>
      <name val="Calibri"/>
    </font>
    <font>
      <sz val="11"/>
      <name val="Calibri"/>
    </font>
    <font>
      <sz val="14"/>
      <name val="B Mitra"/>
      <charset val="178"/>
    </font>
    <font>
      <b/>
      <sz val="14"/>
      <color rgb="FF000000"/>
      <name val="B Mitra"/>
      <charset val="178"/>
    </font>
    <font>
      <b/>
      <sz val="14"/>
      <name val="B Mitra"/>
      <charset val="178"/>
    </font>
    <font>
      <sz val="16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3" fontId="2" fillId="0" borderId="2" xfId="0" applyNumberFormat="1" applyFont="1" applyBorder="1" applyAlignment="1">
      <alignment horizontal="center"/>
    </xf>
    <xf numFmtId="37" fontId="2" fillId="0" borderId="0" xfId="0" applyNumberFormat="1" applyFont="1" applyAlignment="1">
      <alignment horizontal="center"/>
    </xf>
    <xf numFmtId="10" fontId="2" fillId="0" borderId="0" xfId="2" applyNumberFormat="1" applyFont="1" applyAlignment="1">
      <alignment horizontal="center"/>
    </xf>
    <xf numFmtId="10" fontId="2" fillId="0" borderId="2" xfId="2" applyNumberFormat="1" applyFont="1" applyBorder="1" applyAlignment="1">
      <alignment horizontal="center"/>
    </xf>
    <xf numFmtId="37" fontId="2" fillId="0" borderId="2" xfId="0" applyNumberFormat="1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7" fontId="5" fillId="0" borderId="0" xfId="0" applyNumberFormat="1" applyFont="1" applyAlignment="1">
      <alignment horizontal="center"/>
    </xf>
    <xf numFmtId="10" fontId="5" fillId="0" borderId="0" xfId="2" applyNumberFormat="1" applyFont="1" applyAlignment="1">
      <alignment horizontal="center"/>
    </xf>
    <xf numFmtId="0" fontId="5" fillId="0" borderId="0" xfId="0" applyFont="1" applyAlignment="1">
      <alignment horizontal="center"/>
    </xf>
    <xf numFmtId="3" fontId="5" fillId="0" borderId="2" xfId="0" applyNumberFormat="1" applyFont="1" applyBorder="1" applyAlignment="1">
      <alignment horizontal="center"/>
    </xf>
    <xf numFmtId="10" fontId="5" fillId="0" borderId="2" xfId="2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0</xdr:row>
          <xdr:rowOff>28575</xdr:rowOff>
        </xdr:from>
        <xdr:to>
          <xdr:col>10</xdr:col>
          <xdr:colOff>295275</xdr:colOff>
          <xdr:row>32</xdr:row>
          <xdr:rowOff>95250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61F10-B7F2-4064-9161-01F3F3D6BD0D}">
  <dimension ref="A1"/>
  <sheetViews>
    <sheetView rightToLeft="1" tabSelected="1" workbookViewId="0">
      <selection activeCell="N14" sqref="N14"/>
    </sheetView>
  </sheetViews>
  <sheetFormatPr defaultRowHeight="1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3073" r:id="rId4">
          <objectPr defaultSize="0" r:id="rId5">
            <anchor moveWithCells="1">
              <from>
                <xdr:col>0</xdr:col>
                <xdr:colOff>76200</xdr:colOff>
                <xdr:row>0</xdr:row>
                <xdr:rowOff>28575</xdr:rowOff>
              </from>
              <to>
                <xdr:col>10</xdr:col>
                <xdr:colOff>295275</xdr:colOff>
                <xdr:row>32</xdr:row>
                <xdr:rowOff>95250</xdr:rowOff>
              </to>
            </anchor>
          </objectPr>
        </oleObject>
      </mc:Choice>
      <mc:Fallback>
        <oleObject progId="Document" shapeId="3073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5"/>
  <sheetViews>
    <sheetView rightToLeft="1" topLeftCell="A10" workbookViewId="0">
      <selection activeCell="K24" sqref="K24:O24"/>
    </sheetView>
  </sheetViews>
  <sheetFormatPr defaultRowHeight="21.75"/>
  <cols>
    <col min="1" max="1" width="35.5703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4.1406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2.5">
      <c r="A3" s="19" t="s">
        <v>69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2.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22.5">
      <c r="A6" s="20" t="s">
        <v>73</v>
      </c>
      <c r="C6" s="21" t="s">
        <v>71</v>
      </c>
      <c r="D6" s="21" t="s">
        <v>71</v>
      </c>
      <c r="E6" s="21" t="s">
        <v>71</v>
      </c>
      <c r="F6" s="21" t="s">
        <v>71</v>
      </c>
      <c r="G6" s="21" t="s">
        <v>71</v>
      </c>
      <c r="H6" s="21" t="s">
        <v>71</v>
      </c>
      <c r="I6" s="21" t="s">
        <v>71</v>
      </c>
      <c r="K6" s="21" t="s">
        <v>72</v>
      </c>
      <c r="L6" s="21" t="s">
        <v>72</v>
      </c>
      <c r="M6" s="21" t="s">
        <v>72</v>
      </c>
      <c r="N6" s="21" t="s">
        <v>72</v>
      </c>
      <c r="O6" s="21" t="s">
        <v>72</v>
      </c>
      <c r="P6" s="21" t="s">
        <v>72</v>
      </c>
      <c r="Q6" s="21" t="s">
        <v>72</v>
      </c>
    </row>
    <row r="7" spans="1:17" ht="22.5">
      <c r="A7" s="21" t="s">
        <v>73</v>
      </c>
      <c r="C7" s="21" t="s">
        <v>98</v>
      </c>
      <c r="E7" s="21" t="s">
        <v>95</v>
      </c>
      <c r="G7" s="21" t="s">
        <v>96</v>
      </c>
      <c r="I7" s="21" t="s">
        <v>99</v>
      </c>
      <c r="K7" s="21" t="s">
        <v>98</v>
      </c>
      <c r="M7" s="21" t="s">
        <v>95</v>
      </c>
      <c r="O7" s="21" t="s">
        <v>96</v>
      </c>
      <c r="Q7" s="21" t="s">
        <v>99</v>
      </c>
    </row>
    <row r="8" spans="1:17" ht="22.5">
      <c r="A8" s="2" t="s">
        <v>47</v>
      </c>
      <c r="C8" s="6">
        <v>0</v>
      </c>
      <c r="D8" s="6"/>
      <c r="E8" s="6">
        <v>10768390</v>
      </c>
      <c r="F8" s="6"/>
      <c r="G8" s="6">
        <v>15012682</v>
      </c>
      <c r="H8" s="6"/>
      <c r="I8" s="6">
        <v>25781072</v>
      </c>
      <c r="J8" s="6"/>
      <c r="K8" s="6">
        <v>0</v>
      </c>
      <c r="L8" s="6"/>
      <c r="M8" s="6">
        <v>0</v>
      </c>
      <c r="N8" s="6"/>
      <c r="O8" s="6">
        <v>15012682</v>
      </c>
      <c r="P8" s="6"/>
      <c r="Q8" s="6">
        <v>15012682</v>
      </c>
    </row>
    <row r="9" spans="1:17" ht="22.5">
      <c r="A9" s="2" t="s">
        <v>38</v>
      </c>
      <c r="C9" s="6">
        <v>0</v>
      </c>
      <c r="D9" s="6"/>
      <c r="E9" s="6">
        <v>236159575</v>
      </c>
      <c r="F9" s="6"/>
      <c r="G9" s="6">
        <v>-188570737</v>
      </c>
      <c r="H9" s="6"/>
      <c r="I9" s="6">
        <v>47588838</v>
      </c>
      <c r="J9" s="6"/>
      <c r="K9" s="6">
        <v>0</v>
      </c>
      <c r="L9" s="6"/>
      <c r="M9" s="6">
        <v>0</v>
      </c>
      <c r="N9" s="6"/>
      <c r="O9" s="6">
        <v>-188570737</v>
      </c>
      <c r="P9" s="6"/>
      <c r="Q9" s="6">
        <v>-188570737</v>
      </c>
    </row>
    <row r="10" spans="1:17" ht="22.5">
      <c r="A10" s="2" t="s">
        <v>41</v>
      </c>
      <c r="C10" s="6">
        <v>0</v>
      </c>
      <c r="D10" s="6"/>
      <c r="E10" s="6">
        <v>275498669</v>
      </c>
      <c r="F10" s="6"/>
      <c r="G10" s="6">
        <v>-127574723</v>
      </c>
      <c r="H10" s="6"/>
      <c r="I10" s="6">
        <v>147923946</v>
      </c>
      <c r="J10" s="6"/>
      <c r="K10" s="6">
        <v>0</v>
      </c>
      <c r="L10" s="6"/>
      <c r="M10" s="6">
        <v>0</v>
      </c>
      <c r="N10" s="6"/>
      <c r="O10" s="6">
        <v>-127574723</v>
      </c>
      <c r="P10" s="6"/>
      <c r="Q10" s="6">
        <v>-127574723</v>
      </c>
    </row>
    <row r="11" spans="1:17" ht="22.5">
      <c r="A11" s="2" t="s">
        <v>32</v>
      </c>
      <c r="C11" s="6">
        <v>0</v>
      </c>
      <c r="D11" s="6"/>
      <c r="E11" s="6">
        <v>-763974</v>
      </c>
      <c r="F11" s="6"/>
      <c r="G11" s="6">
        <v>1839145</v>
      </c>
      <c r="H11" s="6"/>
      <c r="I11" s="6">
        <v>1075171</v>
      </c>
      <c r="J11" s="6"/>
      <c r="K11" s="6">
        <v>0</v>
      </c>
      <c r="L11" s="6"/>
      <c r="M11" s="6">
        <v>0</v>
      </c>
      <c r="N11" s="6"/>
      <c r="O11" s="6">
        <v>1839145</v>
      </c>
      <c r="P11" s="6"/>
      <c r="Q11" s="6">
        <v>1839145</v>
      </c>
    </row>
    <row r="12" spans="1:17" ht="22.5">
      <c r="A12" s="2" t="s">
        <v>35</v>
      </c>
      <c r="C12" s="6">
        <v>0</v>
      </c>
      <c r="D12" s="6"/>
      <c r="E12" s="6">
        <v>464604</v>
      </c>
      <c r="F12" s="6"/>
      <c r="G12" s="6">
        <v>3712597</v>
      </c>
      <c r="H12" s="6"/>
      <c r="I12" s="6">
        <v>4177201</v>
      </c>
      <c r="J12" s="6"/>
      <c r="K12" s="6">
        <v>0</v>
      </c>
      <c r="L12" s="6"/>
      <c r="M12" s="6">
        <v>0</v>
      </c>
      <c r="N12" s="6"/>
      <c r="O12" s="6">
        <v>3712597</v>
      </c>
      <c r="P12" s="6"/>
      <c r="Q12" s="6">
        <v>3712597</v>
      </c>
    </row>
    <row r="13" spans="1:17" ht="22.5">
      <c r="A13" s="2" t="s">
        <v>28</v>
      </c>
      <c r="C13" s="6">
        <v>0</v>
      </c>
      <c r="D13" s="6"/>
      <c r="E13" s="6">
        <v>53550147</v>
      </c>
      <c r="F13" s="6"/>
      <c r="G13" s="6">
        <v>-15598660</v>
      </c>
      <c r="H13" s="6"/>
      <c r="I13" s="6">
        <v>37951487</v>
      </c>
      <c r="J13" s="6"/>
      <c r="K13" s="6">
        <v>0</v>
      </c>
      <c r="L13" s="6"/>
      <c r="M13" s="6">
        <v>0</v>
      </c>
      <c r="N13" s="6"/>
      <c r="O13" s="6">
        <v>-15598660</v>
      </c>
      <c r="P13" s="6"/>
      <c r="Q13" s="6">
        <v>-15598660</v>
      </c>
    </row>
    <row r="14" spans="1:17" ht="22.5">
      <c r="A14" s="2" t="s">
        <v>44</v>
      </c>
      <c r="C14" s="6">
        <v>0</v>
      </c>
      <c r="D14" s="6"/>
      <c r="E14" s="6">
        <v>-7066838</v>
      </c>
      <c r="F14" s="6"/>
      <c r="G14" s="6">
        <v>10870420</v>
      </c>
      <c r="H14" s="6"/>
      <c r="I14" s="6">
        <v>3803582</v>
      </c>
      <c r="J14" s="6"/>
      <c r="K14" s="6">
        <v>0</v>
      </c>
      <c r="L14" s="6"/>
      <c r="M14" s="6">
        <v>0</v>
      </c>
      <c r="N14" s="6"/>
      <c r="O14" s="6">
        <v>10870420</v>
      </c>
      <c r="P14" s="6"/>
      <c r="Q14" s="6">
        <v>10870420</v>
      </c>
    </row>
    <row r="15" spans="1:17" ht="22.5">
      <c r="A15" s="2" t="s">
        <v>86</v>
      </c>
      <c r="C15" s="6">
        <v>0</v>
      </c>
      <c r="D15" s="6"/>
      <c r="E15" s="6">
        <v>0</v>
      </c>
      <c r="F15" s="6"/>
      <c r="G15" s="6">
        <v>0</v>
      </c>
      <c r="H15" s="6"/>
      <c r="I15" s="6">
        <v>0</v>
      </c>
      <c r="J15" s="6"/>
      <c r="K15" s="6">
        <v>0</v>
      </c>
      <c r="L15" s="6"/>
      <c r="M15" s="6">
        <v>0</v>
      </c>
      <c r="N15" s="6"/>
      <c r="O15" s="6">
        <v>15340871</v>
      </c>
      <c r="P15" s="6"/>
      <c r="Q15" s="6">
        <v>15340871</v>
      </c>
    </row>
    <row r="16" spans="1:17" ht="22.5">
      <c r="A16" s="2" t="s">
        <v>87</v>
      </c>
      <c r="C16" s="6">
        <v>0</v>
      </c>
      <c r="D16" s="6"/>
      <c r="E16" s="6">
        <v>0</v>
      </c>
      <c r="F16" s="6"/>
      <c r="G16" s="6">
        <v>0</v>
      </c>
      <c r="H16" s="6"/>
      <c r="I16" s="6">
        <v>0</v>
      </c>
      <c r="J16" s="6"/>
      <c r="K16" s="6">
        <v>0</v>
      </c>
      <c r="L16" s="6"/>
      <c r="M16" s="6">
        <v>0</v>
      </c>
      <c r="N16" s="6"/>
      <c r="O16" s="6">
        <v>32255439</v>
      </c>
      <c r="P16" s="6"/>
      <c r="Q16" s="6">
        <v>32255439</v>
      </c>
    </row>
    <row r="17" spans="1:17" ht="22.5">
      <c r="A17" s="2" t="s">
        <v>88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v>0</v>
      </c>
      <c r="J17" s="6"/>
      <c r="K17" s="6">
        <v>0</v>
      </c>
      <c r="L17" s="6"/>
      <c r="M17" s="6">
        <v>0</v>
      </c>
      <c r="N17" s="6"/>
      <c r="O17" s="6">
        <v>64956875</v>
      </c>
      <c r="P17" s="6"/>
      <c r="Q17" s="6">
        <v>64956875</v>
      </c>
    </row>
    <row r="18" spans="1:17" ht="22.5">
      <c r="A18" s="2" t="s">
        <v>89</v>
      </c>
      <c r="C18" s="6">
        <v>0</v>
      </c>
      <c r="D18" s="6"/>
      <c r="E18" s="6">
        <v>0</v>
      </c>
      <c r="F18" s="6"/>
      <c r="G18" s="6">
        <v>0</v>
      </c>
      <c r="H18" s="6"/>
      <c r="I18" s="6">
        <v>0</v>
      </c>
      <c r="J18" s="6"/>
      <c r="K18" s="6">
        <v>0</v>
      </c>
      <c r="L18" s="6"/>
      <c r="M18" s="6">
        <v>0</v>
      </c>
      <c r="N18" s="6"/>
      <c r="O18" s="6">
        <v>761228749</v>
      </c>
      <c r="P18" s="6"/>
      <c r="Q18" s="6">
        <v>761228749</v>
      </c>
    </row>
    <row r="19" spans="1:17" ht="22.5">
      <c r="A19" s="2" t="s">
        <v>90</v>
      </c>
      <c r="C19" s="6">
        <v>0</v>
      </c>
      <c r="D19" s="6"/>
      <c r="E19" s="6">
        <v>0</v>
      </c>
      <c r="F19" s="6"/>
      <c r="G19" s="6">
        <v>0</v>
      </c>
      <c r="H19" s="6"/>
      <c r="I19" s="6">
        <v>0</v>
      </c>
      <c r="J19" s="6"/>
      <c r="K19" s="6">
        <v>0</v>
      </c>
      <c r="L19" s="6"/>
      <c r="M19" s="6">
        <v>0</v>
      </c>
      <c r="N19" s="6"/>
      <c r="O19" s="6">
        <v>1044636170</v>
      </c>
      <c r="P19" s="6"/>
      <c r="Q19" s="6">
        <v>1044636170</v>
      </c>
    </row>
    <row r="20" spans="1:17" ht="22.5">
      <c r="A20" s="2" t="s">
        <v>91</v>
      </c>
      <c r="C20" s="6">
        <v>0</v>
      </c>
      <c r="D20" s="6"/>
      <c r="E20" s="6">
        <v>0</v>
      </c>
      <c r="F20" s="6"/>
      <c r="G20" s="6">
        <v>0</v>
      </c>
      <c r="H20" s="6"/>
      <c r="I20" s="6">
        <v>0</v>
      </c>
      <c r="J20" s="6"/>
      <c r="K20" s="6">
        <v>0</v>
      </c>
      <c r="L20" s="6"/>
      <c r="M20" s="6">
        <v>0</v>
      </c>
      <c r="N20" s="6"/>
      <c r="O20" s="6">
        <v>774536543</v>
      </c>
      <c r="P20" s="6"/>
      <c r="Q20" s="6">
        <v>774536543</v>
      </c>
    </row>
    <row r="21" spans="1:17" ht="22.5">
      <c r="A21" s="2" t="s">
        <v>92</v>
      </c>
      <c r="C21" s="6">
        <v>0</v>
      </c>
      <c r="D21" s="6"/>
      <c r="E21" s="6">
        <v>0</v>
      </c>
      <c r="F21" s="6"/>
      <c r="G21" s="6">
        <v>0</v>
      </c>
      <c r="H21" s="6"/>
      <c r="I21" s="6">
        <v>0</v>
      </c>
      <c r="J21" s="6"/>
      <c r="K21" s="6">
        <v>0</v>
      </c>
      <c r="L21" s="6"/>
      <c r="M21" s="6">
        <v>0</v>
      </c>
      <c r="N21" s="6"/>
      <c r="O21" s="6">
        <v>300686883</v>
      </c>
      <c r="P21" s="6"/>
      <c r="Q21" s="6">
        <v>300686883</v>
      </c>
    </row>
    <row r="22" spans="1:17" ht="22.5">
      <c r="A22" s="2" t="s">
        <v>78</v>
      </c>
      <c r="C22" s="6">
        <v>0</v>
      </c>
      <c r="D22" s="6"/>
      <c r="E22" s="6">
        <v>0</v>
      </c>
      <c r="F22" s="6"/>
      <c r="G22" s="6">
        <v>0</v>
      </c>
      <c r="H22" s="6"/>
      <c r="I22" s="6">
        <v>0</v>
      </c>
      <c r="J22" s="6"/>
      <c r="K22" s="6">
        <v>20477305704</v>
      </c>
      <c r="L22" s="6"/>
      <c r="M22" s="6">
        <v>0</v>
      </c>
      <c r="N22" s="6"/>
      <c r="O22" s="6">
        <v>7042397982</v>
      </c>
      <c r="P22" s="6"/>
      <c r="Q22" s="6">
        <v>27519703686</v>
      </c>
    </row>
    <row r="23" spans="1:17" ht="22.5">
      <c r="A23" s="2" t="s">
        <v>93</v>
      </c>
      <c r="C23" s="6">
        <v>0</v>
      </c>
      <c r="D23" s="6"/>
      <c r="E23" s="6">
        <v>0</v>
      </c>
      <c r="F23" s="6"/>
      <c r="G23" s="6">
        <v>0</v>
      </c>
      <c r="H23" s="6"/>
      <c r="I23" s="6">
        <v>0</v>
      </c>
      <c r="J23" s="6"/>
      <c r="K23" s="6">
        <v>0</v>
      </c>
      <c r="L23" s="6"/>
      <c r="M23" s="6">
        <v>0</v>
      </c>
      <c r="N23" s="6"/>
      <c r="O23" s="6">
        <v>1489578269</v>
      </c>
      <c r="P23" s="6"/>
      <c r="Q23" s="6">
        <v>1489578269</v>
      </c>
    </row>
    <row r="24" spans="1:17" ht="22.5" thickBot="1">
      <c r="C24" s="9">
        <f>SUM(C8:C23)</f>
        <v>0</v>
      </c>
      <c r="E24" s="9">
        <f>SUM(E8:E23)</f>
        <v>568610573</v>
      </c>
      <c r="G24" s="9">
        <f>SUM(G8:G23)</f>
        <v>-300309276</v>
      </c>
      <c r="I24" s="9">
        <f>SUM(I8:I23)</f>
        <v>268301297</v>
      </c>
      <c r="K24" s="9">
        <f>SUM(K8:K23)</f>
        <v>20477305704</v>
      </c>
      <c r="M24" s="9">
        <f>SUM(M8:M23)</f>
        <v>0</v>
      </c>
      <c r="O24" s="9">
        <f>SUM(O8:O23)</f>
        <v>11225308505</v>
      </c>
      <c r="Q24" s="9">
        <f>SUM(Q8:Q23)</f>
        <v>31702614209</v>
      </c>
    </row>
    <row r="25" spans="1:17" ht="22.5" thickTop="1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0"/>
  <sheetViews>
    <sheetView rightToLeft="1" workbookViewId="0">
      <selection activeCell="I19" sqref="I19"/>
    </sheetView>
  </sheetViews>
  <sheetFormatPr defaultRowHeight="21.75"/>
  <cols>
    <col min="1" max="1" width="18.42578125" style="1" bestFit="1" customWidth="1"/>
    <col min="2" max="2" width="1" style="1" customWidth="1"/>
    <col min="3" max="3" width="16.8554687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2.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22.5">
      <c r="A3" s="19" t="s">
        <v>69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22.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6" spans="1:11" ht="22.5">
      <c r="A6" s="21" t="s">
        <v>100</v>
      </c>
      <c r="B6" s="21" t="s">
        <v>100</v>
      </c>
      <c r="C6" s="21" t="s">
        <v>100</v>
      </c>
      <c r="E6" s="21" t="s">
        <v>71</v>
      </c>
      <c r="F6" s="21" t="s">
        <v>71</v>
      </c>
      <c r="G6" s="21" t="s">
        <v>71</v>
      </c>
      <c r="I6" s="21" t="s">
        <v>72</v>
      </c>
      <c r="J6" s="21" t="s">
        <v>72</v>
      </c>
      <c r="K6" s="21" t="s">
        <v>72</v>
      </c>
    </row>
    <row r="7" spans="1:11" ht="22.5">
      <c r="A7" s="21" t="s">
        <v>101</v>
      </c>
      <c r="C7" s="21" t="s">
        <v>53</v>
      </c>
      <c r="E7" s="21" t="s">
        <v>102</v>
      </c>
      <c r="G7" s="21" t="s">
        <v>103</v>
      </c>
      <c r="I7" s="21" t="s">
        <v>102</v>
      </c>
      <c r="K7" s="21" t="s">
        <v>103</v>
      </c>
    </row>
    <row r="8" spans="1:11" ht="22.5">
      <c r="A8" s="2" t="s">
        <v>59</v>
      </c>
      <c r="C8" s="1" t="s">
        <v>60</v>
      </c>
      <c r="E8" s="3">
        <v>860572097</v>
      </c>
      <c r="G8" s="7">
        <f>E8/E9</f>
        <v>1</v>
      </c>
      <c r="I8" s="3">
        <v>4934812197</v>
      </c>
      <c r="K8" s="7">
        <f>I8/I9</f>
        <v>1</v>
      </c>
    </row>
    <row r="9" spans="1:11" ht="22.5" thickBot="1">
      <c r="E9" s="5">
        <f>SUM(E8)</f>
        <v>860572097</v>
      </c>
      <c r="G9" s="8">
        <f>SUM(G8)</f>
        <v>1</v>
      </c>
      <c r="I9" s="5">
        <f>SUM(I8)</f>
        <v>4934812197</v>
      </c>
      <c r="K9" s="8">
        <f>SUM(K8)</f>
        <v>1</v>
      </c>
    </row>
    <row r="10" spans="1:11" ht="22.5" thickTop="1"/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M15" sqref="M15"/>
    </sheetView>
  </sheetViews>
  <sheetFormatPr defaultRowHeight="21.75"/>
  <cols>
    <col min="1" max="1" width="34.140625" style="1" bestFit="1" customWidth="1"/>
    <col min="2" max="2" width="1" style="1" customWidth="1"/>
    <col min="3" max="3" width="9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2.5">
      <c r="A2" s="19" t="s">
        <v>0</v>
      </c>
      <c r="B2" s="19"/>
      <c r="C2" s="19"/>
      <c r="D2" s="19"/>
      <c r="E2" s="19"/>
    </row>
    <row r="3" spans="1:5" ht="22.5">
      <c r="A3" s="19" t="s">
        <v>69</v>
      </c>
      <c r="B3" s="19"/>
      <c r="C3" s="19"/>
      <c r="D3" s="19"/>
      <c r="E3" s="19"/>
    </row>
    <row r="4" spans="1:5" ht="22.5">
      <c r="A4" s="19" t="s">
        <v>2</v>
      </c>
      <c r="B4" s="19"/>
      <c r="C4" s="19"/>
      <c r="D4" s="19"/>
      <c r="E4" s="19"/>
    </row>
    <row r="5" spans="1:5" ht="22.5">
      <c r="C5" s="20" t="s">
        <v>71</v>
      </c>
      <c r="E5" s="4" t="s">
        <v>111</v>
      </c>
    </row>
    <row r="6" spans="1:5" ht="22.5">
      <c r="A6" s="19" t="s">
        <v>104</v>
      </c>
      <c r="C6" s="21"/>
      <c r="E6" s="13" t="s">
        <v>112</v>
      </c>
    </row>
    <row r="7" spans="1:5" ht="22.5">
      <c r="A7" s="19" t="s">
        <v>104</v>
      </c>
      <c r="C7" s="22" t="s">
        <v>56</v>
      </c>
      <c r="E7" s="22" t="s">
        <v>56</v>
      </c>
    </row>
    <row r="8" spans="1:5">
      <c r="A8" s="1" t="s">
        <v>110</v>
      </c>
      <c r="C8" s="3">
        <v>0</v>
      </c>
      <c r="E8" s="3">
        <v>42151795536</v>
      </c>
    </row>
    <row r="9" spans="1:5">
      <c r="A9" s="1" t="s">
        <v>105</v>
      </c>
      <c r="C9" s="3">
        <v>0</v>
      </c>
      <c r="E9" s="3">
        <v>9737399147</v>
      </c>
    </row>
    <row r="10" spans="1:5" ht="23.25" thickBot="1">
      <c r="A10" s="2" t="s">
        <v>79</v>
      </c>
      <c r="C10" s="5">
        <f>SUM(C8:C9)</f>
        <v>0</v>
      </c>
      <c r="E10" s="5">
        <f>SUM(E8:E9)</f>
        <v>51889194683</v>
      </c>
    </row>
    <row r="11" spans="1:5" ht="22.5" thickTop="1"/>
  </sheetData>
  <mergeCells count="7">
    <mergeCell ref="C5:C6"/>
    <mergeCell ref="A4:E4"/>
    <mergeCell ref="A3:E3"/>
    <mergeCell ref="A2:E2"/>
    <mergeCell ref="A6:A7"/>
    <mergeCell ref="C7"/>
    <mergeCell ref="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29"/>
  <sheetViews>
    <sheetView rightToLeft="1" zoomScale="85" zoomScaleNormal="85" workbookViewId="0">
      <selection activeCell="Y15" sqref="Y15"/>
    </sheetView>
  </sheetViews>
  <sheetFormatPr defaultRowHeight="21.75"/>
  <cols>
    <col min="1" max="1" width="36" style="1" bestFit="1" customWidth="1"/>
    <col min="2" max="2" width="1" style="1" customWidth="1"/>
    <col min="3" max="3" width="12.85546875" style="1" bestFit="1" customWidth="1"/>
    <col min="4" max="4" width="1" style="1" customWidth="1"/>
    <col min="5" max="5" width="20.140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12.8554687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11.710937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2.85546875" style="1" bestFit="1" customWidth="1"/>
    <col min="18" max="18" width="1" style="1" customWidth="1"/>
    <col min="19" max="19" width="12.42578125" style="1" bestFit="1" customWidth="1"/>
    <col min="20" max="20" width="1" style="1" customWidth="1"/>
    <col min="21" max="21" width="20.140625" style="1" bestFit="1" customWidth="1"/>
    <col min="22" max="22" width="1" style="1" customWidth="1"/>
    <col min="23" max="23" width="20.28515625" style="1" bestFit="1" customWidth="1"/>
    <col min="24" max="24" width="1" style="1" customWidth="1"/>
    <col min="25" max="25" width="30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7" ht="22.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27" ht="22.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pans="1:27" ht="22.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6" spans="1:27" ht="22.5">
      <c r="A6" s="20" t="s">
        <v>3</v>
      </c>
      <c r="C6" s="21" t="s">
        <v>109</v>
      </c>
      <c r="D6" s="21" t="s">
        <v>4</v>
      </c>
      <c r="E6" s="21" t="s">
        <v>4</v>
      </c>
      <c r="F6" s="21" t="s">
        <v>4</v>
      </c>
      <c r="G6" s="21" t="s">
        <v>4</v>
      </c>
      <c r="I6" s="21" t="s">
        <v>5</v>
      </c>
      <c r="J6" s="21" t="s">
        <v>5</v>
      </c>
      <c r="K6" s="21" t="s">
        <v>5</v>
      </c>
      <c r="L6" s="21" t="s">
        <v>5</v>
      </c>
      <c r="M6" s="21" t="s">
        <v>5</v>
      </c>
      <c r="N6" s="21" t="s">
        <v>5</v>
      </c>
      <c r="O6" s="21" t="s">
        <v>5</v>
      </c>
      <c r="Q6" s="21" t="s">
        <v>6</v>
      </c>
      <c r="R6" s="21" t="s">
        <v>6</v>
      </c>
      <c r="S6" s="21" t="s">
        <v>6</v>
      </c>
      <c r="T6" s="21" t="s">
        <v>6</v>
      </c>
      <c r="U6" s="21" t="s">
        <v>6</v>
      </c>
      <c r="V6" s="21" t="s">
        <v>6</v>
      </c>
      <c r="W6" s="21" t="s">
        <v>6</v>
      </c>
      <c r="X6" s="21" t="s">
        <v>6</v>
      </c>
      <c r="Y6" s="21" t="s">
        <v>6</v>
      </c>
    </row>
    <row r="7" spans="1:27" ht="22.5">
      <c r="A7" s="20" t="s">
        <v>3</v>
      </c>
      <c r="C7" s="20" t="s">
        <v>7</v>
      </c>
      <c r="E7" s="20" t="s">
        <v>8</v>
      </c>
      <c r="G7" s="20" t="s">
        <v>9</v>
      </c>
      <c r="I7" s="21" t="s">
        <v>10</v>
      </c>
      <c r="J7" s="21" t="s">
        <v>10</v>
      </c>
      <c r="K7" s="21" t="s">
        <v>10</v>
      </c>
      <c r="M7" s="21" t="s">
        <v>11</v>
      </c>
      <c r="N7" s="21" t="s">
        <v>11</v>
      </c>
      <c r="O7" s="21" t="s">
        <v>11</v>
      </c>
      <c r="Q7" s="20" t="s">
        <v>7</v>
      </c>
      <c r="S7" s="20" t="s">
        <v>12</v>
      </c>
      <c r="U7" s="20" t="s">
        <v>8</v>
      </c>
      <c r="W7" s="20" t="s">
        <v>9</v>
      </c>
      <c r="Y7" s="20" t="s">
        <v>13</v>
      </c>
    </row>
    <row r="8" spans="1:27" ht="22.5">
      <c r="A8" s="21" t="s">
        <v>3</v>
      </c>
      <c r="C8" s="21" t="s">
        <v>7</v>
      </c>
      <c r="E8" s="21" t="s">
        <v>8</v>
      </c>
      <c r="G8" s="21" t="s">
        <v>9</v>
      </c>
      <c r="I8" s="21" t="s">
        <v>7</v>
      </c>
      <c r="K8" s="21" t="s">
        <v>8</v>
      </c>
      <c r="M8" s="21" t="s">
        <v>7</v>
      </c>
      <c r="O8" s="21" t="s">
        <v>14</v>
      </c>
      <c r="Q8" s="21" t="s">
        <v>7</v>
      </c>
      <c r="S8" s="21" t="s">
        <v>12</v>
      </c>
      <c r="U8" s="21" t="s">
        <v>8</v>
      </c>
      <c r="W8" s="21" t="s">
        <v>9</v>
      </c>
      <c r="Y8" s="21" t="s">
        <v>13</v>
      </c>
    </row>
    <row r="9" spans="1:27" ht="24">
      <c r="A9" s="2" t="s">
        <v>15</v>
      </c>
      <c r="C9" s="14">
        <v>37590566</v>
      </c>
      <c r="D9" s="14"/>
      <c r="E9" s="14">
        <v>379462641103</v>
      </c>
      <c r="F9" s="14"/>
      <c r="G9" s="14">
        <v>356838973113.47998</v>
      </c>
      <c r="H9" s="14"/>
      <c r="I9" s="14">
        <v>15511882</v>
      </c>
      <c r="J9" s="14"/>
      <c r="K9" s="14">
        <v>138491731101</v>
      </c>
      <c r="L9" s="14"/>
      <c r="M9" s="14">
        <v>-7125040</v>
      </c>
      <c r="N9" s="14"/>
      <c r="O9" s="14">
        <v>65188400891</v>
      </c>
      <c r="P9" s="14"/>
      <c r="Q9" s="14">
        <v>45977408</v>
      </c>
      <c r="R9" s="14"/>
      <c r="S9" s="14">
        <v>9400</v>
      </c>
      <c r="T9" s="14"/>
      <c r="U9" s="14">
        <v>448393038219</v>
      </c>
      <c r="V9" s="14"/>
      <c r="W9" s="14">
        <v>431859172597.24799</v>
      </c>
      <c r="X9" s="14"/>
      <c r="Y9" s="15">
        <v>0.11109877492141089</v>
      </c>
      <c r="AA9" s="7"/>
    </row>
    <row r="10" spans="1:27" ht="24">
      <c r="A10" s="2" t="s">
        <v>16</v>
      </c>
      <c r="C10" s="14">
        <v>3791938</v>
      </c>
      <c r="D10" s="14"/>
      <c r="E10" s="14">
        <v>100087205338</v>
      </c>
      <c r="F10" s="14"/>
      <c r="G10" s="14">
        <v>100334206246.138</v>
      </c>
      <c r="H10" s="14"/>
      <c r="I10" s="14">
        <v>6991836</v>
      </c>
      <c r="J10" s="14"/>
      <c r="K10" s="14">
        <v>180142027580</v>
      </c>
      <c r="L10" s="14"/>
      <c r="M10" s="14">
        <v>-4338277</v>
      </c>
      <c r="N10" s="14"/>
      <c r="O10" s="14">
        <v>114661019262</v>
      </c>
      <c r="P10" s="14"/>
      <c r="Q10" s="14">
        <v>6445497</v>
      </c>
      <c r="R10" s="14"/>
      <c r="S10" s="14">
        <v>27010</v>
      </c>
      <c r="T10" s="14"/>
      <c r="U10" s="14">
        <v>167203859197</v>
      </c>
      <c r="V10" s="14"/>
      <c r="W10" s="14">
        <v>173960563385.78299</v>
      </c>
      <c r="X10" s="14"/>
      <c r="Y10" s="15">
        <v>4.47525645005186E-2</v>
      </c>
      <c r="AA10" s="7"/>
    </row>
    <row r="11" spans="1:27" ht="24">
      <c r="A11" s="2" t="s">
        <v>17</v>
      </c>
      <c r="C11" s="14">
        <v>90000</v>
      </c>
      <c r="D11" s="14"/>
      <c r="E11" s="14">
        <v>2643386124</v>
      </c>
      <c r="F11" s="14"/>
      <c r="G11" s="14">
        <v>2660687901</v>
      </c>
      <c r="H11" s="14"/>
      <c r="I11" s="14">
        <v>630931</v>
      </c>
      <c r="J11" s="14"/>
      <c r="K11" s="14">
        <v>17068444113</v>
      </c>
      <c r="L11" s="14"/>
      <c r="M11" s="14">
        <v>-620931</v>
      </c>
      <c r="N11" s="14"/>
      <c r="O11" s="14">
        <v>16970460769</v>
      </c>
      <c r="P11" s="14"/>
      <c r="Q11" s="14">
        <v>100000</v>
      </c>
      <c r="R11" s="14"/>
      <c r="S11" s="14">
        <v>27420</v>
      </c>
      <c r="T11" s="14"/>
      <c r="U11" s="14">
        <v>2672232015</v>
      </c>
      <c r="V11" s="14"/>
      <c r="W11" s="14">
        <v>2741369340</v>
      </c>
      <c r="X11" s="14"/>
      <c r="Y11" s="15">
        <v>7.0523632379843428E-4</v>
      </c>
      <c r="AA11" s="7"/>
    </row>
    <row r="12" spans="1:27" ht="24">
      <c r="A12" s="2" t="s">
        <v>18</v>
      </c>
      <c r="C12" s="14">
        <v>11520119</v>
      </c>
      <c r="D12" s="14"/>
      <c r="E12" s="14">
        <v>2339990398024</v>
      </c>
      <c r="F12" s="14"/>
      <c r="G12" s="14">
        <v>2308452103791.29</v>
      </c>
      <c r="H12" s="14"/>
      <c r="I12" s="14">
        <v>3394242</v>
      </c>
      <c r="J12" s="14"/>
      <c r="K12" s="14">
        <v>699327634363</v>
      </c>
      <c r="L12" s="14"/>
      <c r="M12" s="14">
        <v>-3390172</v>
      </c>
      <c r="N12" s="14"/>
      <c r="O12" s="14">
        <v>702317973040</v>
      </c>
      <c r="P12" s="14"/>
      <c r="Q12" s="14">
        <v>11524189</v>
      </c>
      <c r="R12" s="14"/>
      <c r="S12" s="14">
        <v>218519</v>
      </c>
      <c r="T12" s="14"/>
      <c r="U12" s="14">
        <v>2349812928055</v>
      </c>
      <c r="V12" s="14"/>
      <c r="W12" s="14">
        <v>2517656170705.1802</v>
      </c>
      <c r="X12" s="14"/>
      <c r="Y12" s="15">
        <v>0.64768455549173276</v>
      </c>
      <c r="AA12" s="7"/>
    </row>
    <row r="13" spans="1:27" ht="24.75" thickBot="1">
      <c r="C13" s="16"/>
      <c r="D13" s="16"/>
      <c r="E13" s="17">
        <f>SUM(E9:E12)</f>
        <v>2822183630589</v>
      </c>
      <c r="F13" s="16"/>
      <c r="G13" s="17">
        <f>SUM(G9:G12)</f>
        <v>2768285971051.9082</v>
      </c>
      <c r="H13" s="16"/>
      <c r="I13" s="16"/>
      <c r="J13" s="16"/>
      <c r="K13" s="17">
        <f>SUM(K9:K12)</f>
        <v>1035029837157</v>
      </c>
      <c r="L13" s="16"/>
      <c r="M13" s="16"/>
      <c r="N13" s="16"/>
      <c r="O13" s="17">
        <f>SUM(O9:O12)</f>
        <v>899137853962</v>
      </c>
      <c r="P13" s="16"/>
      <c r="Q13" s="16"/>
      <c r="R13" s="16"/>
      <c r="S13" s="16"/>
      <c r="T13" s="16"/>
      <c r="U13" s="17">
        <f>SUM(U9:U12)</f>
        <v>2968082057486</v>
      </c>
      <c r="V13" s="16"/>
      <c r="W13" s="17">
        <f>SUM(W9:W12)</f>
        <v>3126217276028.2109</v>
      </c>
      <c r="X13" s="16"/>
      <c r="Y13" s="18">
        <f>SUM(Y9:Y12)</f>
        <v>0.80424113123746066</v>
      </c>
    </row>
    <row r="14" spans="1:27" ht="22.5" thickTop="1">
      <c r="W14" s="3"/>
    </row>
    <row r="15" spans="1:27">
      <c r="S15" s="6"/>
      <c r="W15" s="3"/>
      <c r="Y15" s="3"/>
    </row>
    <row r="16" spans="1:27">
      <c r="S16" s="6"/>
      <c r="W16" s="3"/>
    </row>
    <row r="17" spans="19:23">
      <c r="S17" s="6"/>
      <c r="W17" s="3"/>
    </row>
    <row r="18" spans="19:23">
      <c r="S18" s="6"/>
      <c r="W18" s="3"/>
    </row>
    <row r="19" spans="19:23">
      <c r="W19" s="3"/>
    </row>
    <row r="20" spans="19:23">
      <c r="W20" s="3"/>
    </row>
    <row r="21" spans="19:23">
      <c r="W21" s="3"/>
    </row>
    <row r="22" spans="19:23">
      <c r="W22" s="3"/>
    </row>
    <row r="23" spans="19:23">
      <c r="W23" s="3"/>
    </row>
    <row r="24" spans="19:23">
      <c r="W24" s="3"/>
    </row>
    <row r="25" spans="19:23">
      <c r="W25" s="3"/>
    </row>
    <row r="26" spans="19:23">
      <c r="W26" s="3"/>
    </row>
    <row r="27" spans="19:23">
      <c r="W27" s="3"/>
    </row>
    <row r="28" spans="19:23">
      <c r="W28" s="3"/>
    </row>
    <row r="29" spans="19:23">
      <c r="W29" s="3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4"/>
  <sheetViews>
    <sheetView rightToLeft="1" topLeftCell="F1" workbookViewId="0">
      <selection activeCell="U20" sqref="U20"/>
    </sheetView>
  </sheetViews>
  <sheetFormatPr defaultRowHeight="21.75"/>
  <cols>
    <col min="1" max="1" width="35.5703125" style="1" bestFit="1" customWidth="1"/>
    <col min="2" max="2" width="1" style="1" customWidth="1"/>
    <col min="3" max="3" width="21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2.28515625" style="1" bestFit="1" customWidth="1"/>
    <col min="8" max="8" width="1" style="1" customWidth="1"/>
    <col min="9" max="9" width="15" style="1" bestFit="1" customWidth="1"/>
    <col min="10" max="10" width="1" style="1" customWidth="1"/>
    <col min="11" max="11" width="9.140625" style="1" bestFit="1" customWidth="1"/>
    <col min="12" max="12" width="1" style="1" customWidth="1"/>
    <col min="13" max="13" width="9.28515625" style="1" bestFit="1" customWidth="1"/>
    <col min="14" max="14" width="1" style="1" customWidth="1"/>
    <col min="15" max="15" width="7.285156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19.85546875" style="1" bestFit="1" customWidth="1"/>
    <col min="20" max="20" width="1" style="1" customWidth="1"/>
    <col min="21" max="21" width="7.28515625" style="1" bestFit="1" customWidth="1"/>
    <col min="22" max="22" width="1" style="1" customWidth="1"/>
    <col min="23" max="23" width="15.42578125" style="1" bestFit="1" customWidth="1"/>
    <col min="24" max="24" width="1" style="1" customWidth="1"/>
    <col min="25" max="25" width="7.28515625" style="1" bestFit="1" customWidth="1"/>
    <col min="26" max="26" width="1" style="1" customWidth="1"/>
    <col min="27" max="27" width="15.42578125" style="1" bestFit="1" customWidth="1"/>
    <col min="28" max="28" width="1" style="1" customWidth="1"/>
    <col min="29" max="29" width="6" style="1" bestFit="1" customWidth="1"/>
    <col min="30" max="30" width="1" style="1" customWidth="1"/>
    <col min="31" max="31" width="18.5703125" style="1" bestFit="1" customWidth="1"/>
    <col min="32" max="32" width="1" style="1" customWidth="1"/>
    <col min="33" max="33" width="15.140625" style="1" bestFit="1" customWidth="1"/>
    <col min="34" max="34" width="1" style="1" customWidth="1"/>
    <col min="35" max="35" width="19.85546875" style="1" bestFit="1" customWidth="1"/>
    <col min="36" max="36" width="1" style="1" customWidth="1"/>
    <col min="37" max="37" width="30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2.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3" spans="1:37" ht="22.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</row>
    <row r="4" spans="1:37" ht="22.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</row>
    <row r="6" spans="1:37" ht="22.5">
      <c r="A6" s="21" t="s">
        <v>20</v>
      </c>
      <c r="B6" s="21" t="s">
        <v>20</v>
      </c>
      <c r="C6" s="21" t="s">
        <v>20</v>
      </c>
      <c r="D6" s="21" t="s">
        <v>20</v>
      </c>
      <c r="E6" s="21" t="s">
        <v>20</v>
      </c>
      <c r="F6" s="21" t="s">
        <v>20</v>
      </c>
      <c r="G6" s="21" t="s">
        <v>20</v>
      </c>
      <c r="H6" s="21" t="s">
        <v>20</v>
      </c>
      <c r="I6" s="21" t="s">
        <v>20</v>
      </c>
      <c r="J6" s="21" t="s">
        <v>20</v>
      </c>
      <c r="K6" s="21" t="s">
        <v>20</v>
      </c>
      <c r="L6" s="21" t="s">
        <v>20</v>
      </c>
      <c r="M6" s="21" t="s">
        <v>20</v>
      </c>
      <c r="O6" s="21" t="s">
        <v>109</v>
      </c>
      <c r="P6" s="21" t="s">
        <v>4</v>
      </c>
      <c r="Q6" s="21" t="s">
        <v>4</v>
      </c>
      <c r="R6" s="21" t="s">
        <v>4</v>
      </c>
      <c r="S6" s="21" t="s">
        <v>4</v>
      </c>
      <c r="U6" s="21" t="s">
        <v>5</v>
      </c>
      <c r="V6" s="21" t="s">
        <v>5</v>
      </c>
      <c r="W6" s="21" t="s">
        <v>5</v>
      </c>
      <c r="X6" s="21" t="s">
        <v>5</v>
      </c>
      <c r="Y6" s="21" t="s">
        <v>5</v>
      </c>
      <c r="Z6" s="21" t="s">
        <v>5</v>
      </c>
      <c r="AA6" s="21" t="s">
        <v>5</v>
      </c>
      <c r="AC6" s="21" t="s">
        <v>6</v>
      </c>
      <c r="AD6" s="21" t="s">
        <v>6</v>
      </c>
      <c r="AE6" s="21" t="s">
        <v>6</v>
      </c>
      <c r="AF6" s="21" t="s">
        <v>6</v>
      </c>
      <c r="AG6" s="21" t="s">
        <v>6</v>
      </c>
      <c r="AH6" s="21" t="s">
        <v>6</v>
      </c>
      <c r="AI6" s="21" t="s">
        <v>6</v>
      </c>
      <c r="AJ6" s="21" t="s">
        <v>6</v>
      </c>
      <c r="AK6" s="21" t="s">
        <v>6</v>
      </c>
    </row>
    <row r="7" spans="1:37" ht="22.5">
      <c r="A7" s="20" t="s">
        <v>21</v>
      </c>
      <c r="C7" s="20" t="s">
        <v>22</v>
      </c>
      <c r="E7" s="20" t="s">
        <v>23</v>
      </c>
      <c r="G7" s="20" t="s">
        <v>24</v>
      </c>
      <c r="I7" s="20" t="s">
        <v>25</v>
      </c>
      <c r="K7" s="20" t="s">
        <v>26</v>
      </c>
      <c r="M7" s="20" t="s">
        <v>19</v>
      </c>
      <c r="O7" s="20" t="s">
        <v>7</v>
      </c>
      <c r="Q7" s="20" t="s">
        <v>8</v>
      </c>
      <c r="S7" s="20" t="s">
        <v>9</v>
      </c>
      <c r="U7" s="21" t="s">
        <v>10</v>
      </c>
      <c r="V7" s="21" t="s">
        <v>10</v>
      </c>
      <c r="W7" s="21" t="s">
        <v>10</v>
      </c>
      <c r="Y7" s="21" t="s">
        <v>11</v>
      </c>
      <c r="Z7" s="21" t="s">
        <v>11</v>
      </c>
      <c r="AA7" s="21" t="s">
        <v>11</v>
      </c>
      <c r="AC7" s="20" t="s">
        <v>7</v>
      </c>
      <c r="AE7" s="20" t="s">
        <v>27</v>
      </c>
      <c r="AG7" s="20" t="s">
        <v>8</v>
      </c>
      <c r="AI7" s="20" t="s">
        <v>9</v>
      </c>
      <c r="AK7" s="20" t="s">
        <v>13</v>
      </c>
    </row>
    <row r="8" spans="1:37" ht="22.5">
      <c r="A8" s="21" t="s">
        <v>21</v>
      </c>
      <c r="C8" s="21" t="s">
        <v>22</v>
      </c>
      <c r="E8" s="21" t="s">
        <v>23</v>
      </c>
      <c r="G8" s="21" t="s">
        <v>24</v>
      </c>
      <c r="I8" s="21" t="s">
        <v>25</v>
      </c>
      <c r="K8" s="21" t="s">
        <v>26</v>
      </c>
      <c r="M8" s="21" t="s">
        <v>19</v>
      </c>
      <c r="O8" s="21" t="s">
        <v>7</v>
      </c>
      <c r="Q8" s="21" t="s">
        <v>8</v>
      </c>
      <c r="S8" s="21" t="s">
        <v>9</v>
      </c>
      <c r="U8" s="21" t="s">
        <v>7</v>
      </c>
      <c r="W8" s="21" t="s">
        <v>8</v>
      </c>
      <c r="Y8" s="21" t="s">
        <v>7</v>
      </c>
      <c r="AA8" s="21" t="s">
        <v>14</v>
      </c>
      <c r="AC8" s="21" t="s">
        <v>7</v>
      </c>
      <c r="AE8" s="21" t="s">
        <v>27</v>
      </c>
      <c r="AG8" s="21" t="s">
        <v>8</v>
      </c>
      <c r="AI8" s="21" t="s">
        <v>9</v>
      </c>
      <c r="AK8" s="21" t="s">
        <v>13</v>
      </c>
    </row>
    <row r="9" spans="1:37" ht="22.5">
      <c r="A9" s="2" t="s">
        <v>28</v>
      </c>
      <c r="C9" s="1" t="s">
        <v>29</v>
      </c>
      <c r="E9" s="1" t="s">
        <v>29</v>
      </c>
      <c r="G9" s="1" t="s">
        <v>30</v>
      </c>
      <c r="I9" s="1" t="s">
        <v>31</v>
      </c>
      <c r="K9" s="3">
        <v>0</v>
      </c>
      <c r="M9" s="3">
        <v>0</v>
      </c>
      <c r="O9" s="3">
        <v>22121</v>
      </c>
      <c r="Q9" s="3">
        <v>18798558156</v>
      </c>
      <c r="S9" s="3">
        <v>18745008009</v>
      </c>
      <c r="U9" s="3">
        <v>0</v>
      </c>
      <c r="W9" s="3">
        <v>0</v>
      </c>
      <c r="Y9" s="3">
        <v>22121</v>
      </c>
      <c r="AA9" s="3">
        <v>18782959496</v>
      </c>
      <c r="AC9" s="3">
        <v>0</v>
      </c>
      <c r="AE9" s="3">
        <v>0</v>
      </c>
      <c r="AG9" s="3">
        <v>0</v>
      </c>
      <c r="AI9" s="3">
        <v>0</v>
      </c>
      <c r="AK9" s="1">
        <v>0</v>
      </c>
    </row>
    <row r="10" spans="1:37" ht="22.5">
      <c r="A10" s="2" t="s">
        <v>32</v>
      </c>
      <c r="C10" s="1" t="s">
        <v>29</v>
      </c>
      <c r="E10" s="1" t="s">
        <v>29</v>
      </c>
      <c r="G10" s="1" t="s">
        <v>33</v>
      </c>
      <c r="I10" s="1" t="s">
        <v>34</v>
      </c>
      <c r="K10" s="3">
        <v>0</v>
      </c>
      <c r="M10" s="3">
        <v>0</v>
      </c>
      <c r="O10" s="3">
        <v>450</v>
      </c>
      <c r="Q10" s="3">
        <v>410292244</v>
      </c>
      <c r="S10" s="3">
        <v>411056218</v>
      </c>
      <c r="U10" s="3">
        <v>0</v>
      </c>
      <c r="W10" s="3">
        <v>0</v>
      </c>
      <c r="Y10" s="3">
        <v>450</v>
      </c>
      <c r="AA10" s="3">
        <v>412131389</v>
      </c>
      <c r="AC10" s="3">
        <v>0</v>
      </c>
      <c r="AE10" s="3">
        <v>0</v>
      </c>
      <c r="AG10" s="3">
        <v>0</v>
      </c>
      <c r="AI10" s="3">
        <v>0</v>
      </c>
      <c r="AK10" s="1">
        <v>0</v>
      </c>
    </row>
    <row r="11" spans="1:37" ht="22.5">
      <c r="A11" s="2" t="s">
        <v>35</v>
      </c>
      <c r="C11" s="1" t="s">
        <v>29</v>
      </c>
      <c r="E11" s="1" t="s">
        <v>29</v>
      </c>
      <c r="G11" s="1" t="s">
        <v>36</v>
      </c>
      <c r="I11" s="1" t="s">
        <v>37</v>
      </c>
      <c r="K11" s="3">
        <v>0</v>
      </c>
      <c r="M11" s="3">
        <v>0</v>
      </c>
      <c r="O11" s="3">
        <v>1110</v>
      </c>
      <c r="Q11" s="3">
        <v>965531023</v>
      </c>
      <c r="S11" s="3">
        <v>965066419</v>
      </c>
      <c r="U11" s="3">
        <v>166</v>
      </c>
      <c r="W11" s="3">
        <v>144699792</v>
      </c>
      <c r="Y11" s="3">
        <v>1276</v>
      </c>
      <c r="AA11" s="3">
        <v>1113943412</v>
      </c>
      <c r="AC11" s="3">
        <v>0</v>
      </c>
      <c r="AE11" s="3">
        <v>0</v>
      </c>
      <c r="AG11" s="3">
        <v>0</v>
      </c>
      <c r="AI11" s="3">
        <v>0</v>
      </c>
      <c r="AK11" s="1">
        <v>0</v>
      </c>
    </row>
    <row r="12" spans="1:37" ht="22.5">
      <c r="A12" s="2" t="s">
        <v>38</v>
      </c>
      <c r="C12" s="1" t="s">
        <v>29</v>
      </c>
      <c r="E12" s="1" t="s">
        <v>29</v>
      </c>
      <c r="G12" s="1" t="s">
        <v>39</v>
      </c>
      <c r="I12" s="1" t="s">
        <v>40</v>
      </c>
      <c r="K12" s="3">
        <v>0</v>
      </c>
      <c r="M12" s="3">
        <v>0</v>
      </c>
      <c r="O12" s="3">
        <v>12822</v>
      </c>
      <c r="Q12" s="3">
        <v>9020011338</v>
      </c>
      <c r="S12" s="3">
        <v>8783851763</v>
      </c>
      <c r="U12" s="3">
        <v>0</v>
      </c>
      <c r="W12" s="3">
        <v>0</v>
      </c>
      <c r="Y12" s="3">
        <v>12822</v>
      </c>
      <c r="AA12" s="3">
        <v>8831440601</v>
      </c>
      <c r="AC12" s="3">
        <v>0</v>
      </c>
      <c r="AE12" s="3">
        <v>0</v>
      </c>
      <c r="AG12" s="3">
        <v>0</v>
      </c>
      <c r="AI12" s="3">
        <v>0</v>
      </c>
      <c r="AK12" s="1">
        <v>0</v>
      </c>
    </row>
    <row r="13" spans="1:37" ht="22.5">
      <c r="A13" s="2" t="s">
        <v>41</v>
      </c>
      <c r="C13" s="1" t="s">
        <v>29</v>
      </c>
      <c r="E13" s="1" t="s">
        <v>29</v>
      </c>
      <c r="G13" s="1" t="s">
        <v>42</v>
      </c>
      <c r="I13" s="1" t="s">
        <v>43</v>
      </c>
      <c r="K13" s="3">
        <v>0</v>
      </c>
      <c r="M13" s="3">
        <v>0</v>
      </c>
      <c r="O13" s="3">
        <v>15668</v>
      </c>
      <c r="Q13" s="3">
        <v>10899343529</v>
      </c>
      <c r="S13" s="3">
        <v>10623844860</v>
      </c>
      <c r="U13" s="3">
        <v>0</v>
      </c>
      <c r="W13" s="3">
        <v>0</v>
      </c>
      <c r="Y13" s="3">
        <v>15668</v>
      </c>
      <c r="AA13" s="3">
        <v>10771768806</v>
      </c>
      <c r="AC13" s="3">
        <v>0</v>
      </c>
      <c r="AE13" s="3">
        <v>0</v>
      </c>
      <c r="AG13" s="3">
        <v>0</v>
      </c>
      <c r="AI13" s="3">
        <v>0</v>
      </c>
      <c r="AK13" s="1">
        <v>0</v>
      </c>
    </row>
    <row r="14" spans="1:37" ht="22.5">
      <c r="A14" s="2" t="s">
        <v>44</v>
      </c>
      <c r="C14" s="1" t="s">
        <v>29</v>
      </c>
      <c r="E14" s="1" t="s">
        <v>29</v>
      </c>
      <c r="G14" s="1" t="s">
        <v>45</v>
      </c>
      <c r="I14" s="1" t="s">
        <v>46</v>
      </c>
      <c r="K14" s="3">
        <v>0</v>
      </c>
      <c r="M14" s="3">
        <v>0</v>
      </c>
      <c r="O14" s="3">
        <v>4224</v>
      </c>
      <c r="Q14" s="3">
        <v>3683695673</v>
      </c>
      <c r="S14" s="3">
        <v>3690762513</v>
      </c>
      <c r="U14" s="3">
        <v>12060</v>
      </c>
      <c r="W14" s="3">
        <v>10555607814</v>
      </c>
      <c r="Y14" s="3">
        <v>16284</v>
      </c>
      <c r="AA14" s="3">
        <v>14250173906</v>
      </c>
      <c r="AC14" s="3">
        <v>0</v>
      </c>
      <c r="AE14" s="3">
        <v>0</v>
      </c>
      <c r="AG14" s="3">
        <v>0</v>
      </c>
      <c r="AI14" s="3">
        <v>0</v>
      </c>
      <c r="AK14" s="1">
        <v>0</v>
      </c>
    </row>
    <row r="15" spans="1:37" ht="22.5">
      <c r="A15" s="2" t="s">
        <v>47</v>
      </c>
      <c r="C15" s="1" t="s">
        <v>29</v>
      </c>
      <c r="E15" s="1" t="s">
        <v>29</v>
      </c>
      <c r="G15" s="1" t="s">
        <v>48</v>
      </c>
      <c r="I15" s="1" t="s">
        <v>49</v>
      </c>
      <c r="K15" s="3">
        <v>0</v>
      </c>
      <c r="M15" s="3">
        <v>0</v>
      </c>
      <c r="O15" s="3">
        <v>10395</v>
      </c>
      <c r="Q15" s="3">
        <v>8948339454</v>
      </c>
      <c r="S15" s="3">
        <v>8937571064</v>
      </c>
      <c r="U15" s="3">
        <v>12111</v>
      </c>
      <c r="W15" s="3">
        <v>10434839391</v>
      </c>
      <c r="Y15" s="3">
        <v>22506</v>
      </c>
      <c r="AA15" s="3">
        <v>19398191527</v>
      </c>
      <c r="AC15" s="3">
        <v>0</v>
      </c>
      <c r="AE15" s="3">
        <v>0</v>
      </c>
      <c r="AG15" s="3">
        <v>0</v>
      </c>
      <c r="AI15" s="3">
        <v>0</v>
      </c>
      <c r="AK15" s="1">
        <v>0</v>
      </c>
    </row>
    <row r="16" spans="1:37" ht="22.5" thickBot="1">
      <c r="Q16" s="5">
        <f>SUM(Q9:Q15)</f>
        <v>52725771417</v>
      </c>
      <c r="S16" s="5">
        <f>SUM(S9:S15)</f>
        <v>52157160846</v>
      </c>
      <c r="W16" s="5">
        <f>SUM(W9:W15)</f>
        <v>21135146997</v>
      </c>
      <c r="AA16" s="5">
        <f>SUM(AA9:AA15)</f>
        <v>73560609137</v>
      </c>
      <c r="AE16" s="5">
        <f>SUM(AE9:AE15)</f>
        <v>0</v>
      </c>
      <c r="AG16" s="5">
        <f>SUM(AG9:AG15)</f>
        <v>0</v>
      </c>
      <c r="AI16" s="5">
        <f>SUM(AI9:AI15)</f>
        <v>0</v>
      </c>
      <c r="AK16" s="5">
        <f>SUM(AK9:AK15)</f>
        <v>0</v>
      </c>
    </row>
    <row r="17" spans="19:27" ht="22.5" thickTop="1">
      <c r="S17" s="3"/>
    </row>
    <row r="18" spans="19:27">
      <c r="AA18" s="3"/>
    </row>
    <row r="19" spans="19:27">
      <c r="AA19" s="3"/>
    </row>
    <row r="20" spans="19:27">
      <c r="AA20" s="3"/>
    </row>
    <row r="21" spans="19:27">
      <c r="AA21" s="3"/>
    </row>
    <row r="22" spans="19:27">
      <c r="AA22" s="3"/>
    </row>
    <row r="23" spans="19:27">
      <c r="AA23" s="3"/>
    </row>
    <row r="24" spans="19:27">
      <c r="AA24" s="3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22"/>
  <sheetViews>
    <sheetView rightToLeft="1" workbookViewId="0">
      <selection activeCell="S13" sqref="S13"/>
    </sheetView>
  </sheetViews>
  <sheetFormatPr defaultRowHeight="21.75"/>
  <cols>
    <col min="1" max="1" width="22.2851562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1" ht="22.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21" ht="22.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21" ht="22.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21" ht="22.5">
      <c r="A6" s="20" t="s">
        <v>51</v>
      </c>
      <c r="C6" s="21" t="s">
        <v>52</v>
      </c>
      <c r="D6" s="21" t="s">
        <v>52</v>
      </c>
      <c r="E6" s="21" t="s">
        <v>52</v>
      </c>
      <c r="F6" s="21" t="s">
        <v>52</v>
      </c>
      <c r="G6" s="21" t="s">
        <v>52</v>
      </c>
      <c r="H6" s="21" t="s">
        <v>52</v>
      </c>
      <c r="I6" s="21" t="s">
        <v>52</v>
      </c>
      <c r="K6" s="21" t="s">
        <v>109</v>
      </c>
      <c r="M6" s="21" t="s">
        <v>5</v>
      </c>
      <c r="N6" s="21" t="s">
        <v>5</v>
      </c>
      <c r="O6" s="21" t="s">
        <v>5</v>
      </c>
      <c r="Q6" s="21" t="s">
        <v>6</v>
      </c>
      <c r="R6" s="21" t="s">
        <v>6</v>
      </c>
      <c r="S6" s="21" t="s">
        <v>6</v>
      </c>
    </row>
    <row r="7" spans="1:21" ht="22.5">
      <c r="A7" s="21" t="s">
        <v>51</v>
      </c>
      <c r="C7" s="21" t="s">
        <v>53</v>
      </c>
      <c r="E7" s="21" t="s">
        <v>54</v>
      </c>
      <c r="G7" s="21" t="s">
        <v>55</v>
      </c>
      <c r="I7" s="21" t="s">
        <v>26</v>
      </c>
      <c r="K7" s="21" t="s">
        <v>56</v>
      </c>
      <c r="M7" s="21" t="s">
        <v>57</v>
      </c>
      <c r="O7" s="21" t="s">
        <v>58</v>
      </c>
      <c r="Q7" s="21" t="s">
        <v>56</v>
      </c>
      <c r="S7" s="21" t="s">
        <v>50</v>
      </c>
    </row>
    <row r="8" spans="1:21" ht="22.5">
      <c r="A8" s="2" t="s">
        <v>59</v>
      </c>
      <c r="C8" s="1" t="s">
        <v>60</v>
      </c>
      <c r="E8" s="1" t="s">
        <v>61</v>
      </c>
      <c r="G8" s="1" t="s">
        <v>62</v>
      </c>
      <c r="I8" s="1">
        <v>8</v>
      </c>
      <c r="K8" s="3">
        <v>164491189533</v>
      </c>
      <c r="M8" s="3">
        <v>1077965171576</v>
      </c>
      <c r="O8" s="3">
        <v>773474324515</v>
      </c>
      <c r="Q8" s="3">
        <v>468982036594</v>
      </c>
      <c r="S8" s="7">
        <v>0.12064888980448558</v>
      </c>
      <c r="U8" s="7"/>
    </row>
    <row r="9" spans="1:21" ht="22.5">
      <c r="A9" s="2" t="s">
        <v>63</v>
      </c>
      <c r="C9" s="1" t="s">
        <v>64</v>
      </c>
      <c r="E9" s="1" t="s">
        <v>61</v>
      </c>
      <c r="G9" s="1" t="s">
        <v>65</v>
      </c>
      <c r="I9" s="1">
        <v>10</v>
      </c>
      <c r="K9" s="3">
        <v>52483724685</v>
      </c>
      <c r="M9" s="3">
        <v>338774155700</v>
      </c>
      <c r="O9" s="3">
        <v>246529542590</v>
      </c>
      <c r="Q9" s="3">
        <v>144728337795</v>
      </c>
      <c r="S9" s="7">
        <v>3.7232371211973869E-2</v>
      </c>
      <c r="U9" s="7"/>
    </row>
    <row r="10" spans="1:21" ht="22.5">
      <c r="A10" s="2" t="s">
        <v>66</v>
      </c>
      <c r="C10" s="1" t="s">
        <v>67</v>
      </c>
      <c r="E10" s="1" t="s">
        <v>61</v>
      </c>
      <c r="G10" s="1" t="s">
        <v>68</v>
      </c>
      <c r="I10" s="1">
        <v>10</v>
      </c>
      <c r="K10" s="3">
        <v>80859554308</v>
      </c>
      <c r="M10" s="3">
        <v>126742201696</v>
      </c>
      <c r="O10" s="3">
        <v>134855414782</v>
      </c>
      <c r="Q10" s="3">
        <v>72746341222</v>
      </c>
      <c r="S10" s="7">
        <v>1.8714502093756465E-2</v>
      </c>
      <c r="U10" s="7"/>
    </row>
    <row r="11" spans="1:21" ht="22.5" thickBot="1">
      <c r="K11" s="5">
        <f>SUM(K8:K10)</f>
        <v>297834468526</v>
      </c>
      <c r="M11" s="5">
        <f>SUM(M8:M10)</f>
        <v>1543481528972</v>
      </c>
      <c r="O11" s="5">
        <f>SUM(O8:O10)</f>
        <v>1154859281887</v>
      </c>
      <c r="Q11" s="5">
        <f>SUM(Q8:Q10)</f>
        <v>686456715611</v>
      </c>
      <c r="S11" s="8">
        <f>SUM(S8:S10)</f>
        <v>0.17659576311021591</v>
      </c>
    </row>
    <row r="12" spans="1:21" ht="22.5" thickTop="1">
      <c r="Q12" s="3"/>
    </row>
    <row r="13" spans="1:21">
      <c r="Q13" s="3"/>
      <c r="S13" s="3"/>
    </row>
    <row r="14" spans="1:21">
      <c r="Q14" s="3"/>
    </row>
    <row r="15" spans="1:21">
      <c r="Q15" s="3"/>
    </row>
    <row r="16" spans="1:21">
      <c r="Q16" s="3"/>
    </row>
    <row r="17" spans="17:17">
      <c r="Q17" s="3"/>
    </row>
    <row r="18" spans="17:17">
      <c r="Q18" s="3"/>
    </row>
    <row r="19" spans="17:17">
      <c r="Q19" s="3"/>
    </row>
    <row r="20" spans="17:17">
      <c r="Q20" s="3"/>
    </row>
    <row r="21" spans="17:17">
      <c r="Q21" s="3"/>
    </row>
    <row r="22" spans="17:17">
      <c r="Q22" s="3"/>
    </row>
  </sheetData>
  <mergeCells count="17"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  <ignoredErrors>
    <ignoredError sqref="C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9"/>
  <sheetViews>
    <sheetView rightToLeft="1" workbookViewId="0">
      <selection activeCell="D12" sqref="D12"/>
    </sheetView>
  </sheetViews>
  <sheetFormatPr defaultRowHeight="21.75"/>
  <cols>
    <col min="1" max="1" width="28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9.140625" style="1" customWidth="1"/>
    <col min="10" max="10" width="16.5703125" style="1" bestFit="1" customWidth="1"/>
    <col min="11" max="16384" width="9.140625" style="1"/>
  </cols>
  <sheetData>
    <row r="2" spans="1:10" ht="22.5">
      <c r="A2" s="19" t="s">
        <v>0</v>
      </c>
      <c r="B2" s="19"/>
      <c r="C2" s="19"/>
      <c r="D2" s="19"/>
      <c r="E2" s="19"/>
      <c r="F2" s="19"/>
      <c r="G2" s="19"/>
    </row>
    <row r="3" spans="1:10" ht="22.5">
      <c r="A3" s="19" t="s">
        <v>69</v>
      </c>
      <c r="B3" s="19"/>
      <c r="C3" s="19"/>
      <c r="D3" s="19"/>
      <c r="E3" s="19"/>
      <c r="F3" s="19"/>
      <c r="G3" s="19"/>
    </row>
    <row r="4" spans="1:10" ht="22.5">
      <c r="A4" s="19" t="s">
        <v>2</v>
      </c>
      <c r="B4" s="19"/>
      <c r="C4" s="19"/>
      <c r="D4" s="19"/>
      <c r="E4" s="19"/>
      <c r="F4" s="19"/>
      <c r="G4" s="19"/>
    </row>
    <row r="6" spans="1:10" ht="22.5">
      <c r="A6" s="21" t="s">
        <v>73</v>
      </c>
      <c r="C6" s="21" t="s">
        <v>56</v>
      </c>
      <c r="E6" s="21" t="s">
        <v>97</v>
      </c>
      <c r="G6" s="21" t="s">
        <v>13</v>
      </c>
      <c r="J6" s="3"/>
    </row>
    <row r="7" spans="1:10" ht="22.5">
      <c r="A7" s="2" t="s">
        <v>106</v>
      </c>
      <c r="C7" s="3">
        <v>222039321781</v>
      </c>
      <c r="E7" s="7">
        <f>C7/C11</f>
        <v>0.99494160270859933</v>
      </c>
      <c r="G7" s="7">
        <v>5.7121159395300623E-2</v>
      </c>
      <c r="J7" s="3"/>
    </row>
    <row r="8" spans="1:10" ht="22.5">
      <c r="A8" s="2" t="s">
        <v>107</v>
      </c>
      <c r="C8" s="3">
        <v>268301297</v>
      </c>
      <c r="E8" s="7">
        <f>C8/C11</f>
        <v>1.2022380554254531E-3</v>
      </c>
      <c r="G8" s="7">
        <v>6.9022374185680465E-5</v>
      </c>
      <c r="J8" s="3"/>
    </row>
    <row r="9" spans="1:10" ht="22.5">
      <c r="A9" s="2" t="s">
        <v>108</v>
      </c>
      <c r="C9" s="3">
        <v>860572097</v>
      </c>
      <c r="E9" s="7">
        <f>C9/C11</f>
        <v>3.8561592359752346E-3</v>
      </c>
      <c r="G9" s="7">
        <v>2.2138815561853102E-4</v>
      </c>
      <c r="J9" s="3"/>
    </row>
    <row r="10" spans="1:10" ht="22.5">
      <c r="A10" s="2" t="s">
        <v>104</v>
      </c>
      <c r="C10" s="3">
        <v>0</v>
      </c>
      <c r="E10" s="7">
        <v>0</v>
      </c>
      <c r="G10" s="7">
        <v>0</v>
      </c>
      <c r="J10" s="3"/>
    </row>
    <row r="11" spans="1:10" ht="22.5" thickBot="1">
      <c r="C11" s="5">
        <f>SUM(C7:C10)</f>
        <v>223168195175</v>
      </c>
      <c r="D11" s="3">
        <f t="shared" ref="D11:F11" si="0">SUM(D7:D9)</f>
        <v>0</v>
      </c>
      <c r="E11" s="8">
        <f>SUM(E7:E9)</f>
        <v>1</v>
      </c>
      <c r="F11" s="3">
        <f t="shared" si="0"/>
        <v>0</v>
      </c>
      <c r="G11" s="8">
        <f>SUM(G7:G10)</f>
        <v>5.7411569925104829E-2</v>
      </c>
    </row>
    <row r="12" spans="1:10" ht="22.5" thickTop="1"/>
    <row r="13" spans="1:10">
      <c r="G13" s="3"/>
    </row>
    <row r="14" spans="1:10">
      <c r="G14" s="3"/>
    </row>
    <row r="15" spans="1:10">
      <c r="G15" s="3"/>
    </row>
    <row r="16" spans="1:10">
      <c r="G16" s="3"/>
    </row>
    <row r="17" spans="7:7">
      <c r="G17" s="3"/>
    </row>
    <row r="18" spans="7:7">
      <c r="G18" s="3"/>
    </row>
    <row r="19" spans="7:7">
      <c r="G19" s="3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2"/>
  <sheetViews>
    <sheetView rightToLeft="1" workbookViewId="0">
      <selection activeCell="Y11" sqref="Y11"/>
    </sheetView>
  </sheetViews>
  <sheetFormatPr defaultRowHeight="21.75"/>
  <cols>
    <col min="1" max="1" width="31.85546875" style="1" bestFit="1" customWidth="1"/>
    <col min="2" max="2" width="1" style="1" customWidth="1"/>
    <col min="3" max="3" width="16" style="1" bestFit="1" customWidth="1"/>
    <col min="4" max="4" width="1" style="1" customWidth="1"/>
    <col min="5" max="5" width="15" style="1" bestFit="1" customWidth="1"/>
    <col min="6" max="6" width="1" style="1" customWidth="1"/>
    <col min="7" max="7" width="9.1406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11.7109375" style="1" bestFit="1" customWidth="1"/>
    <col min="12" max="12" width="1" style="1" customWidth="1"/>
    <col min="13" max="13" width="12.57031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1.7109375" style="1" bestFit="1" customWidth="1"/>
    <col min="18" max="18" width="1" style="1" customWidth="1"/>
    <col min="19" max="19" width="15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2.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22.5">
      <c r="A3" s="19" t="s">
        <v>69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22.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ht="22.5">
      <c r="A6" s="21" t="s">
        <v>70</v>
      </c>
      <c r="B6" s="21" t="s">
        <v>70</v>
      </c>
      <c r="C6" s="21" t="s">
        <v>70</v>
      </c>
      <c r="D6" s="21" t="s">
        <v>70</v>
      </c>
      <c r="E6" s="21" t="s">
        <v>70</v>
      </c>
      <c r="F6" s="21" t="s">
        <v>70</v>
      </c>
      <c r="G6" s="21" t="s">
        <v>70</v>
      </c>
      <c r="I6" s="21" t="s">
        <v>71</v>
      </c>
      <c r="J6" s="21" t="s">
        <v>71</v>
      </c>
      <c r="K6" s="21" t="s">
        <v>71</v>
      </c>
      <c r="L6" s="21" t="s">
        <v>71</v>
      </c>
      <c r="M6" s="21" t="s">
        <v>71</v>
      </c>
      <c r="O6" s="21" t="s">
        <v>72</v>
      </c>
      <c r="P6" s="21" t="s">
        <v>72</v>
      </c>
      <c r="Q6" s="21" t="s">
        <v>72</v>
      </c>
      <c r="R6" s="21" t="s">
        <v>72</v>
      </c>
      <c r="S6" s="21" t="s">
        <v>72</v>
      </c>
    </row>
    <row r="7" spans="1:19" ht="22.5">
      <c r="A7" s="21" t="s">
        <v>73</v>
      </c>
      <c r="C7" s="21" t="s">
        <v>74</v>
      </c>
      <c r="E7" s="21" t="s">
        <v>25</v>
      </c>
      <c r="G7" s="21" t="s">
        <v>26</v>
      </c>
      <c r="I7" s="21" t="s">
        <v>75</v>
      </c>
      <c r="K7" s="21" t="s">
        <v>76</v>
      </c>
      <c r="M7" s="21" t="s">
        <v>77</v>
      </c>
      <c r="O7" s="21" t="s">
        <v>75</v>
      </c>
      <c r="Q7" s="21" t="s">
        <v>76</v>
      </c>
      <c r="S7" s="21" t="s">
        <v>77</v>
      </c>
    </row>
    <row r="8" spans="1:19" ht="22.5">
      <c r="A8" s="2" t="s">
        <v>78</v>
      </c>
      <c r="C8" s="1" t="s">
        <v>79</v>
      </c>
      <c r="E8" s="1" t="s">
        <v>80</v>
      </c>
      <c r="G8" s="3">
        <v>16</v>
      </c>
      <c r="I8" s="3">
        <v>0</v>
      </c>
      <c r="K8" s="1" t="s">
        <v>79</v>
      </c>
      <c r="M8" s="3">
        <v>0</v>
      </c>
      <c r="O8" s="3">
        <v>20477305704</v>
      </c>
      <c r="Q8" s="1" t="s">
        <v>79</v>
      </c>
      <c r="S8" s="3">
        <v>20477305704</v>
      </c>
    </row>
    <row r="9" spans="1:19" ht="22.5">
      <c r="A9" s="2" t="s">
        <v>59</v>
      </c>
      <c r="C9" s="3">
        <v>30</v>
      </c>
      <c r="E9" s="1" t="s">
        <v>79</v>
      </c>
      <c r="G9" s="1">
        <v>8</v>
      </c>
      <c r="I9" s="3">
        <v>860572097</v>
      </c>
      <c r="K9" s="3">
        <v>0</v>
      </c>
      <c r="M9" s="3">
        <v>860572097</v>
      </c>
      <c r="O9" s="3">
        <v>4934812197</v>
      </c>
      <c r="Q9" s="3">
        <v>0</v>
      </c>
      <c r="S9" s="3">
        <v>4934812197</v>
      </c>
    </row>
    <row r="10" spans="1:19" ht="22.5" thickBot="1">
      <c r="I10" s="5">
        <f>SUM(I8:I9)</f>
        <v>860572097</v>
      </c>
      <c r="K10" s="5">
        <f>SUM(K9)</f>
        <v>0</v>
      </c>
      <c r="M10" s="5">
        <f>SUM(M8:M9)</f>
        <v>860572097</v>
      </c>
      <c r="O10" s="5">
        <f>SUM(O8:O9)</f>
        <v>25412117901</v>
      </c>
      <c r="Q10" s="5">
        <f>SUM(Q9)</f>
        <v>0</v>
      </c>
      <c r="S10" s="5">
        <f>SUM(S8:S9)</f>
        <v>25412117901</v>
      </c>
    </row>
    <row r="11" spans="1:19" ht="22.5" thickTop="1">
      <c r="S11" s="3"/>
    </row>
    <row r="12" spans="1:19">
      <c r="S12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W21"/>
  <sheetViews>
    <sheetView rightToLeft="1" topLeftCell="A4" workbookViewId="0">
      <selection activeCell="I12" sqref="I12:I18"/>
    </sheetView>
  </sheetViews>
  <sheetFormatPr defaultRowHeight="21.75"/>
  <cols>
    <col min="1" max="1" width="35.5703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0.570312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17.28515625" style="1" bestFit="1" customWidth="1"/>
    <col min="20" max="21" width="9.140625" style="1"/>
    <col min="22" max="22" width="17.28515625" style="1" bestFit="1" customWidth="1"/>
    <col min="23" max="16384" width="9.140625" style="1"/>
  </cols>
  <sheetData>
    <row r="2" spans="1:23" ht="22.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23" ht="22.5">
      <c r="A3" s="19" t="s">
        <v>69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23" ht="22.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23" ht="22.5">
      <c r="A6" s="20" t="s">
        <v>3</v>
      </c>
      <c r="C6" s="21" t="s">
        <v>71</v>
      </c>
      <c r="D6" s="21" t="s">
        <v>71</v>
      </c>
      <c r="E6" s="21" t="s">
        <v>71</v>
      </c>
      <c r="F6" s="21" t="s">
        <v>71</v>
      </c>
      <c r="G6" s="21" t="s">
        <v>71</v>
      </c>
      <c r="H6" s="21" t="s">
        <v>71</v>
      </c>
      <c r="I6" s="21" t="s">
        <v>71</v>
      </c>
      <c r="K6" s="21" t="s">
        <v>72</v>
      </c>
      <c r="L6" s="21" t="s">
        <v>72</v>
      </c>
      <c r="M6" s="21" t="s">
        <v>72</v>
      </c>
      <c r="N6" s="21" t="s">
        <v>72</v>
      </c>
      <c r="O6" s="21" t="s">
        <v>72</v>
      </c>
      <c r="P6" s="21" t="s">
        <v>72</v>
      </c>
      <c r="Q6" s="21" t="s">
        <v>72</v>
      </c>
    </row>
    <row r="7" spans="1:23" ht="22.5">
      <c r="A7" s="21" t="s">
        <v>3</v>
      </c>
      <c r="C7" s="21" t="s">
        <v>7</v>
      </c>
      <c r="E7" s="21" t="s">
        <v>81</v>
      </c>
      <c r="G7" s="21" t="s">
        <v>82</v>
      </c>
      <c r="I7" s="21" t="s">
        <v>83</v>
      </c>
      <c r="K7" s="21" t="s">
        <v>7</v>
      </c>
      <c r="M7" s="21" t="s">
        <v>81</v>
      </c>
      <c r="O7" s="21" t="s">
        <v>82</v>
      </c>
      <c r="Q7" s="21" t="s">
        <v>83</v>
      </c>
    </row>
    <row r="8" spans="1:23" ht="22.5">
      <c r="A8" s="2" t="s">
        <v>18</v>
      </c>
      <c r="C8" s="6">
        <v>11524189</v>
      </c>
      <c r="D8" s="6"/>
      <c r="E8" s="6">
        <v>2517656170705</v>
      </c>
      <c r="F8" s="6"/>
      <c r="G8" s="6">
        <v>2316597368727</v>
      </c>
      <c r="H8" s="6"/>
      <c r="I8" s="6">
        <v>201058801978</v>
      </c>
      <c r="J8" s="6"/>
      <c r="K8" s="6">
        <v>11524189</v>
      </c>
      <c r="L8" s="6"/>
      <c r="M8" s="6">
        <v>2517656170705</v>
      </c>
      <c r="N8" s="6"/>
      <c r="O8" s="6">
        <v>2354991072711</v>
      </c>
      <c r="P8" s="6"/>
      <c r="Q8" s="6">
        <v>162665097994</v>
      </c>
      <c r="S8" s="6"/>
      <c r="T8" s="6"/>
      <c r="V8" s="6"/>
      <c r="W8" s="6"/>
    </row>
    <row r="9" spans="1:23" ht="22.5">
      <c r="A9" s="2" t="s">
        <v>15</v>
      </c>
      <c r="C9" s="6">
        <v>45977408</v>
      </c>
      <c r="D9" s="6"/>
      <c r="E9" s="6">
        <v>431859172597</v>
      </c>
      <c r="F9" s="6"/>
      <c r="G9" s="6">
        <v>425769370229</v>
      </c>
      <c r="H9" s="6"/>
      <c r="I9" s="6">
        <v>6089802368</v>
      </c>
      <c r="J9" s="6"/>
      <c r="K9" s="6">
        <v>45977408</v>
      </c>
      <c r="L9" s="6"/>
      <c r="M9" s="6">
        <v>431859172598</v>
      </c>
      <c r="N9" s="6"/>
      <c r="O9" s="6">
        <v>448393038219</v>
      </c>
      <c r="P9" s="6"/>
      <c r="Q9" s="6">
        <v>-16533865621</v>
      </c>
      <c r="S9" s="6"/>
      <c r="T9" s="6"/>
      <c r="V9" s="6"/>
      <c r="W9" s="6"/>
    </row>
    <row r="10" spans="1:23" ht="22.5">
      <c r="A10" s="2" t="s">
        <v>17</v>
      </c>
      <c r="C10" s="6">
        <v>100000</v>
      </c>
      <c r="D10" s="6"/>
      <c r="E10" s="6">
        <v>2741369340</v>
      </c>
      <c r="F10" s="6"/>
      <c r="G10" s="6">
        <v>2689533792</v>
      </c>
      <c r="H10" s="6"/>
      <c r="I10" s="6">
        <v>51835548</v>
      </c>
      <c r="J10" s="6"/>
      <c r="K10" s="6">
        <v>100000</v>
      </c>
      <c r="L10" s="6"/>
      <c r="M10" s="6">
        <v>2741369340</v>
      </c>
      <c r="N10" s="6"/>
      <c r="O10" s="6">
        <v>2672232015</v>
      </c>
      <c r="P10" s="6"/>
      <c r="Q10" s="6">
        <v>69137325</v>
      </c>
      <c r="S10" s="6"/>
      <c r="T10" s="6"/>
      <c r="V10" s="6"/>
      <c r="W10" s="6"/>
    </row>
    <row r="11" spans="1:23" ht="22.5">
      <c r="A11" s="2" t="s">
        <v>16</v>
      </c>
      <c r="C11" s="6">
        <v>6445497</v>
      </c>
      <c r="D11" s="6"/>
      <c r="E11" s="6">
        <v>173960563385</v>
      </c>
      <c r="F11" s="6"/>
      <c r="G11" s="6">
        <v>167450860105</v>
      </c>
      <c r="H11" s="6"/>
      <c r="I11" s="6">
        <v>6509703280</v>
      </c>
      <c r="J11" s="6"/>
      <c r="K11" s="6">
        <v>6445497</v>
      </c>
      <c r="L11" s="6"/>
      <c r="M11" s="6">
        <v>173960563385</v>
      </c>
      <c r="N11" s="6"/>
      <c r="O11" s="6">
        <v>167203859197</v>
      </c>
      <c r="P11" s="6"/>
      <c r="Q11" s="6">
        <v>6756704188</v>
      </c>
      <c r="S11" s="6"/>
      <c r="T11" s="6"/>
      <c r="V11" s="6"/>
      <c r="W11" s="6"/>
    </row>
    <row r="12" spans="1:23" ht="22.5">
      <c r="A12" s="2" t="s">
        <v>47</v>
      </c>
      <c r="C12" s="6">
        <v>0</v>
      </c>
      <c r="D12" s="6"/>
      <c r="E12" s="6">
        <v>0</v>
      </c>
      <c r="F12" s="6"/>
      <c r="G12" s="6">
        <v>-10768390</v>
      </c>
      <c r="H12" s="6"/>
      <c r="I12" s="6">
        <v>10768390</v>
      </c>
      <c r="J12" s="6"/>
      <c r="K12" s="6">
        <v>0</v>
      </c>
      <c r="L12" s="6"/>
      <c r="M12" s="6">
        <v>0</v>
      </c>
      <c r="N12" s="6"/>
      <c r="O12" s="6">
        <v>0</v>
      </c>
      <c r="P12" s="6"/>
      <c r="Q12" s="6">
        <v>0</v>
      </c>
      <c r="S12" s="6"/>
      <c r="T12" s="6"/>
      <c r="V12" s="6"/>
      <c r="W12" s="6"/>
    </row>
    <row r="13" spans="1:23" ht="22.5">
      <c r="A13" s="2" t="s">
        <v>35</v>
      </c>
      <c r="C13" s="6">
        <v>0</v>
      </c>
      <c r="D13" s="6"/>
      <c r="E13" s="6">
        <v>0</v>
      </c>
      <c r="F13" s="6"/>
      <c r="G13" s="6">
        <v>-464604</v>
      </c>
      <c r="H13" s="6"/>
      <c r="I13" s="6">
        <v>464604</v>
      </c>
      <c r="J13" s="6"/>
      <c r="K13" s="6">
        <v>0</v>
      </c>
      <c r="L13" s="6"/>
      <c r="M13" s="6">
        <v>0</v>
      </c>
      <c r="N13" s="6"/>
      <c r="O13" s="6">
        <v>0</v>
      </c>
      <c r="P13" s="6"/>
      <c r="Q13" s="6">
        <v>0</v>
      </c>
      <c r="S13" s="6"/>
      <c r="T13" s="6"/>
      <c r="V13" s="6"/>
      <c r="W13" s="6"/>
    </row>
    <row r="14" spans="1:23" ht="22.5">
      <c r="A14" s="2" t="s">
        <v>32</v>
      </c>
      <c r="C14" s="6">
        <v>0</v>
      </c>
      <c r="D14" s="6"/>
      <c r="E14" s="6">
        <v>0</v>
      </c>
      <c r="F14" s="6"/>
      <c r="G14" s="6">
        <v>763974</v>
      </c>
      <c r="H14" s="6"/>
      <c r="I14" s="6">
        <v>-763974</v>
      </c>
      <c r="J14" s="6"/>
      <c r="K14" s="6">
        <v>0</v>
      </c>
      <c r="L14" s="6"/>
      <c r="M14" s="6">
        <v>0</v>
      </c>
      <c r="N14" s="6"/>
      <c r="O14" s="6">
        <v>0</v>
      </c>
      <c r="P14" s="6"/>
      <c r="Q14" s="6">
        <v>0</v>
      </c>
      <c r="S14" s="6"/>
      <c r="T14" s="6"/>
      <c r="V14" s="6"/>
      <c r="W14" s="6"/>
    </row>
    <row r="15" spans="1:23" ht="22.5">
      <c r="A15" s="2" t="s">
        <v>41</v>
      </c>
      <c r="C15" s="6">
        <v>0</v>
      </c>
      <c r="D15" s="6"/>
      <c r="E15" s="6">
        <v>0</v>
      </c>
      <c r="F15" s="6"/>
      <c r="G15" s="6">
        <v>-275498669</v>
      </c>
      <c r="H15" s="6"/>
      <c r="I15" s="6">
        <v>275498669</v>
      </c>
      <c r="J15" s="6"/>
      <c r="K15" s="6">
        <v>0</v>
      </c>
      <c r="L15" s="6"/>
      <c r="M15" s="6">
        <v>0</v>
      </c>
      <c r="N15" s="6"/>
      <c r="O15" s="6">
        <v>0</v>
      </c>
      <c r="P15" s="6"/>
      <c r="Q15" s="6">
        <v>0</v>
      </c>
      <c r="S15" s="6"/>
      <c r="T15" s="6"/>
      <c r="V15" s="6"/>
      <c r="W15" s="6"/>
    </row>
    <row r="16" spans="1:23" ht="22.5">
      <c r="A16" s="2" t="s">
        <v>28</v>
      </c>
      <c r="C16" s="6">
        <v>0</v>
      </c>
      <c r="D16" s="6"/>
      <c r="E16" s="6">
        <v>0</v>
      </c>
      <c r="F16" s="6"/>
      <c r="G16" s="6">
        <v>-53550147</v>
      </c>
      <c r="H16" s="6"/>
      <c r="I16" s="6">
        <v>53550147</v>
      </c>
      <c r="J16" s="6"/>
      <c r="K16" s="6">
        <v>0</v>
      </c>
      <c r="L16" s="6"/>
      <c r="M16" s="6">
        <v>0</v>
      </c>
      <c r="N16" s="6"/>
      <c r="O16" s="6">
        <v>0</v>
      </c>
      <c r="P16" s="6"/>
      <c r="Q16" s="6">
        <v>0</v>
      </c>
      <c r="S16" s="6"/>
      <c r="T16" s="6"/>
      <c r="V16" s="6"/>
      <c r="W16" s="6"/>
    </row>
    <row r="17" spans="1:23" ht="22.5">
      <c r="A17" s="2" t="s">
        <v>38</v>
      </c>
      <c r="C17" s="6">
        <v>0</v>
      </c>
      <c r="D17" s="6"/>
      <c r="E17" s="6">
        <v>0</v>
      </c>
      <c r="F17" s="6"/>
      <c r="G17" s="6">
        <v>-236159575</v>
      </c>
      <c r="H17" s="6"/>
      <c r="I17" s="6">
        <v>236159575</v>
      </c>
      <c r="J17" s="6"/>
      <c r="K17" s="6">
        <v>0</v>
      </c>
      <c r="L17" s="6"/>
      <c r="M17" s="6">
        <v>0</v>
      </c>
      <c r="N17" s="6"/>
      <c r="O17" s="6">
        <v>0</v>
      </c>
      <c r="P17" s="6"/>
      <c r="Q17" s="6">
        <v>0</v>
      </c>
      <c r="S17" s="6"/>
      <c r="T17" s="6"/>
      <c r="V17" s="6"/>
      <c r="W17" s="6"/>
    </row>
    <row r="18" spans="1:23" ht="22.5">
      <c r="A18" s="2" t="s">
        <v>44</v>
      </c>
      <c r="C18" s="6">
        <v>0</v>
      </c>
      <c r="D18" s="6"/>
      <c r="E18" s="6">
        <v>0</v>
      </c>
      <c r="F18" s="6"/>
      <c r="G18" s="6">
        <v>7066838</v>
      </c>
      <c r="H18" s="6"/>
      <c r="I18" s="6">
        <v>-7066838</v>
      </c>
      <c r="J18" s="6"/>
      <c r="K18" s="6">
        <v>0</v>
      </c>
      <c r="L18" s="6"/>
      <c r="M18" s="6">
        <v>0</v>
      </c>
      <c r="N18" s="6"/>
      <c r="O18" s="6">
        <v>0</v>
      </c>
      <c r="P18" s="6"/>
      <c r="Q18" s="6">
        <v>0</v>
      </c>
      <c r="S18" s="6"/>
      <c r="T18" s="6"/>
      <c r="V18" s="6"/>
      <c r="W18" s="6"/>
    </row>
    <row r="19" spans="1:23" ht="22.5" thickBot="1">
      <c r="E19" s="5">
        <f>SUM(E8:E18)</f>
        <v>3126217276027</v>
      </c>
      <c r="G19" s="5">
        <f>SUM(G8:G18)</f>
        <v>2911938522280</v>
      </c>
      <c r="I19" s="5">
        <f>SUM(I8:I18)</f>
        <v>214278753747</v>
      </c>
      <c r="M19" s="5">
        <f>SUM(M8:M18)</f>
        <v>3126217276028</v>
      </c>
      <c r="O19" s="5">
        <f>SUM(O8:O18)</f>
        <v>2973260202142</v>
      </c>
      <c r="Q19" s="5">
        <f>SUM(Q8:Q18)</f>
        <v>152957073886</v>
      </c>
    </row>
    <row r="20" spans="1:23" ht="22.5" thickTop="1">
      <c r="I20" s="3"/>
    </row>
    <row r="21" spans="1:23">
      <c r="Q21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2"/>
  <sheetViews>
    <sheetView rightToLeft="1" topLeftCell="A7" workbookViewId="0">
      <selection activeCell="Q13" sqref="Q13:Q28"/>
    </sheetView>
  </sheetViews>
  <sheetFormatPr defaultRowHeight="21.75"/>
  <cols>
    <col min="1" max="1" width="35.5703125" style="1" bestFit="1" customWidth="1"/>
    <col min="2" max="2" width="1" style="1" customWidth="1"/>
    <col min="3" max="3" width="11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26.140625" style="1" bestFit="1" customWidth="1"/>
    <col min="10" max="10" width="1" style="1" customWidth="1"/>
    <col min="11" max="11" width="12.42578125" style="1" bestFit="1" customWidth="1"/>
    <col min="12" max="12" width="1" style="1" customWidth="1"/>
    <col min="13" max="13" width="19" style="1" bestFit="1" customWidth="1"/>
    <col min="14" max="14" width="1" style="1" customWidth="1"/>
    <col min="15" max="15" width="19" style="1" bestFit="1" customWidth="1"/>
    <col min="16" max="16" width="1" style="1" customWidth="1"/>
    <col min="17" max="17" width="26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2.5">
      <c r="A3" s="19" t="s">
        <v>69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2.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22.5">
      <c r="A6" s="20" t="s">
        <v>3</v>
      </c>
      <c r="C6" s="21" t="s">
        <v>71</v>
      </c>
      <c r="D6" s="21" t="s">
        <v>71</v>
      </c>
      <c r="E6" s="21" t="s">
        <v>71</v>
      </c>
      <c r="F6" s="21" t="s">
        <v>71</v>
      </c>
      <c r="G6" s="21" t="s">
        <v>71</v>
      </c>
      <c r="H6" s="21" t="s">
        <v>71</v>
      </c>
      <c r="I6" s="21" t="s">
        <v>71</v>
      </c>
      <c r="K6" s="21" t="s">
        <v>72</v>
      </c>
      <c r="L6" s="21" t="s">
        <v>72</v>
      </c>
      <c r="M6" s="21" t="s">
        <v>72</v>
      </c>
      <c r="N6" s="21" t="s">
        <v>72</v>
      </c>
      <c r="O6" s="21" t="s">
        <v>72</v>
      </c>
      <c r="P6" s="21" t="s">
        <v>72</v>
      </c>
      <c r="Q6" s="21" t="s">
        <v>72</v>
      </c>
    </row>
    <row r="7" spans="1:17" ht="22.5">
      <c r="A7" s="21" t="s">
        <v>3</v>
      </c>
      <c r="C7" s="21" t="s">
        <v>7</v>
      </c>
      <c r="E7" s="21" t="s">
        <v>81</v>
      </c>
      <c r="G7" s="21" t="s">
        <v>82</v>
      </c>
      <c r="I7" s="21" t="s">
        <v>84</v>
      </c>
      <c r="K7" s="21" t="s">
        <v>7</v>
      </c>
      <c r="M7" s="21" t="s">
        <v>81</v>
      </c>
      <c r="O7" s="21" t="s">
        <v>82</v>
      </c>
      <c r="Q7" s="21" t="s">
        <v>84</v>
      </c>
    </row>
    <row r="8" spans="1:17" ht="22.5">
      <c r="A8" s="2" t="s">
        <v>16</v>
      </c>
      <c r="C8" s="6">
        <v>4338277</v>
      </c>
      <c r="D8" s="6"/>
      <c r="E8" s="6">
        <v>114661019262</v>
      </c>
      <c r="F8" s="6"/>
      <c r="G8" s="6">
        <v>113025373721</v>
      </c>
      <c r="H8" s="6"/>
      <c r="I8" s="6">
        <v>1635645541</v>
      </c>
      <c r="J8" s="6"/>
      <c r="K8" s="6">
        <v>6383472</v>
      </c>
      <c r="L8" s="6"/>
      <c r="M8" s="6">
        <v>170276039497</v>
      </c>
      <c r="N8" s="6"/>
      <c r="O8" s="6">
        <v>167988857823</v>
      </c>
      <c r="P8" s="6"/>
      <c r="Q8" s="6">
        <v>2287181674</v>
      </c>
    </row>
    <row r="9" spans="1:17" ht="22.5">
      <c r="A9" s="2" t="s">
        <v>17</v>
      </c>
      <c r="C9" s="6">
        <v>620931</v>
      </c>
      <c r="D9" s="6"/>
      <c r="E9" s="6">
        <v>16970460769</v>
      </c>
      <c r="F9" s="6"/>
      <c r="G9" s="6">
        <v>17039598222</v>
      </c>
      <c r="H9" s="6"/>
      <c r="I9" s="6">
        <v>-69137453</v>
      </c>
      <c r="J9" s="6"/>
      <c r="K9" s="6">
        <v>23396606</v>
      </c>
      <c r="L9" s="6"/>
      <c r="M9" s="6">
        <v>743673024132</v>
      </c>
      <c r="N9" s="6"/>
      <c r="O9" s="6">
        <v>720340154712</v>
      </c>
      <c r="P9" s="6"/>
      <c r="Q9" s="6">
        <v>23332869420</v>
      </c>
    </row>
    <row r="10" spans="1:17" ht="22.5">
      <c r="A10" s="2" t="s">
        <v>18</v>
      </c>
      <c r="C10" s="6">
        <v>3390172</v>
      </c>
      <c r="D10" s="6"/>
      <c r="E10" s="6">
        <v>702317973040</v>
      </c>
      <c r="F10" s="6"/>
      <c r="G10" s="6">
        <v>691182369427</v>
      </c>
      <c r="H10" s="6"/>
      <c r="I10" s="6">
        <v>11135603613</v>
      </c>
      <c r="J10" s="6"/>
      <c r="K10" s="6">
        <v>35951398</v>
      </c>
      <c r="L10" s="6"/>
      <c r="M10" s="6">
        <v>7369805715114</v>
      </c>
      <c r="N10" s="6"/>
      <c r="O10" s="6">
        <v>7163063501420</v>
      </c>
      <c r="P10" s="6"/>
      <c r="Q10" s="6">
        <v>206742213694</v>
      </c>
    </row>
    <row r="11" spans="1:17" ht="22.5">
      <c r="A11" s="2" t="s">
        <v>15</v>
      </c>
      <c r="C11" s="6">
        <v>7125040</v>
      </c>
      <c r="D11" s="6"/>
      <c r="E11" s="6">
        <v>65188400891</v>
      </c>
      <c r="F11" s="6"/>
      <c r="G11" s="6">
        <v>69561333985</v>
      </c>
      <c r="H11" s="6"/>
      <c r="I11" s="6">
        <v>-4372933094</v>
      </c>
      <c r="J11" s="6"/>
      <c r="K11" s="6">
        <v>47414001</v>
      </c>
      <c r="L11" s="6"/>
      <c r="M11" s="6">
        <v>489650524800</v>
      </c>
      <c r="N11" s="6"/>
      <c r="O11" s="6">
        <v>485364697218</v>
      </c>
      <c r="P11" s="6"/>
      <c r="Q11" s="6">
        <v>4285827582</v>
      </c>
    </row>
    <row r="12" spans="1:17" ht="22.5">
      <c r="A12" s="2" t="s">
        <v>85</v>
      </c>
      <c r="C12" s="6">
        <v>0</v>
      </c>
      <c r="D12" s="6"/>
      <c r="E12" s="6">
        <v>0</v>
      </c>
      <c r="F12" s="6"/>
      <c r="G12" s="6">
        <v>0</v>
      </c>
      <c r="H12" s="6"/>
      <c r="I12" s="6">
        <v>0</v>
      </c>
      <c r="J12" s="6"/>
      <c r="K12" s="6">
        <v>14363472</v>
      </c>
      <c r="L12" s="6"/>
      <c r="M12" s="6">
        <v>480328491211</v>
      </c>
      <c r="N12" s="6"/>
      <c r="O12" s="6">
        <v>496583519359</v>
      </c>
      <c r="P12" s="6"/>
      <c r="Q12" s="6">
        <v>-16255028148</v>
      </c>
    </row>
    <row r="13" spans="1:17" ht="22.5">
      <c r="A13" s="2" t="s">
        <v>47</v>
      </c>
      <c r="C13" s="6">
        <v>22506</v>
      </c>
      <c r="D13" s="6"/>
      <c r="E13" s="6">
        <v>19398191527</v>
      </c>
      <c r="F13" s="6"/>
      <c r="G13" s="6">
        <v>19383178845</v>
      </c>
      <c r="H13" s="6"/>
      <c r="I13" s="6">
        <v>15012682</v>
      </c>
      <c r="J13" s="6"/>
      <c r="K13" s="6">
        <v>22506</v>
      </c>
      <c r="L13" s="6"/>
      <c r="M13" s="6">
        <v>19398191527</v>
      </c>
      <c r="N13" s="6"/>
      <c r="O13" s="6">
        <v>19383178845</v>
      </c>
      <c r="P13" s="6"/>
      <c r="Q13" s="6">
        <v>15012682</v>
      </c>
    </row>
    <row r="14" spans="1:17" ht="22.5">
      <c r="A14" s="2" t="s">
        <v>38</v>
      </c>
      <c r="C14" s="6">
        <v>12822</v>
      </c>
      <c r="D14" s="6"/>
      <c r="E14" s="6">
        <v>8831440601</v>
      </c>
      <c r="F14" s="6"/>
      <c r="G14" s="6">
        <v>9020011338</v>
      </c>
      <c r="H14" s="6"/>
      <c r="I14" s="6">
        <v>-188570737</v>
      </c>
      <c r="J14" s="6"/>
      <c r="K14" s="6">
        <v>12822</v>
      </c>
      <c r="L14" s="6"/>
      <c r="M14" s="6">
        <v>8831440601</v>
      </c>
      <c r="N14" s="6"/>
      <c r="O14" s="6">
        <v>9020011338</v>
      </c>
      <c r="P14" s="6"/>
      <c r="Q14" s="6">
        <v>-188570737</v>
      </c>
    </row>
    <row r="15" spans="1:17" ht="22.5">
      <c r="A15" s="2" t="s">
        <v>41</v>
      </c>
      <c r="C15" s="6">
        <v>15668</v>
      </c>
      <c r="D15" s="6"/>
      <c r="E15" s="6">
        <v>10771768806</v>
      </c>
      <c r="F15" s="6"/>
      <c r="G15" s="6">
        <v>10899343529</v>
      </c>
      <c r="H15" s="6"/>
      <c r="I15" s="6">
        <v>-127574723</v>
      </c>
      <c r="J15" s="6"/>
      <c r="K15" s="6">
        <v>15668</v>
      </c>
      <c r="L15" s="6"/>
      <c r="M15" s="6">
        <v>10771768806</v>
      </c>
      <c r="N15" s="6"/>
      <c r="O15" s="6">
        <v>10899343529</v>
      </c>
      <c r="P15" s="6"/>
      <c r="Q15" s="6">
        <v>-127574723</v>
      </c>
    </row>
    <row r="16" spans="1:17" ht="22.5">
      <c r="A16" s="2" t="s">
        <v>32</v>
      </c>
      <c r="C16" s="6">
        <v>450</v>
      </c>
      <c r="D16" s="6"/>
      <c r="E16" s="6">
        <v>412131389</v>
      </c>
      <c r="F16" s="6"/>
      <c r="G16" s="6">
        <v>410292244</v>
      </c>
      <c r="H16" s="6"/>
      <c r="I16" s="6">
        <v>1839145</v>
      </c>
      <c r="J16" s="6"/>
      <c r="K16" s="6">
        <v>450</v>
      </c>
      <c r="L16" s="6"/>
      <c r="M16" s="6">
        <v>412131389</v>
      </c>
      <c r="N16" s="6"/>
      <c r="O16" s="6">
        <v>410292244</v>
      </c>
      <c r="P16" s="6"/>
      <c r="Q16" s="6">
        <v>1839145</v>
      </c>
    </row>
    <row r="17" spans="1:17" ht="22.5">
      <c r="A17" s="2" t="s">
        <v>35</v>
      </c>
      <c r="C17" s="6">
        <v>1276</v>
      </c>
      <c r="D17" s="6"/>
      <c r="E17" s="6">
        <v>1113943412</v>
      </c>
      <c r="F17" s="6"/>
      <c r="G17" s="6">
        <v>1110230815</v>
      </c>
      <c r="H17" s="6"/>
      <c r="I17" s="6">
        <v>3712597</v>
      </c>
      <c r="J17" s="6"/>
      <c r="K17" s="6">
        <v>1276</v>
      </c>
      <c r="L17" s="6"/>
      <c r="M17" s="6">
        <v>1113943412</v>
      </c>
      <c r="N17" s="6"/>
      <c r="O17" s="6">
        <v>1110230815</v>
      </c>
      <c r="P17" s="6"/>
      <c r="Q17" s="6">
        <v>3712597</v>
      </c>
    </row>
    <row r="18" spans="1:17" ht="22.5">
      <c r="A18" s="2" t="s">
        <v>28</v>
      </c>
      <c r="C18" s="6">
        <v>22121</v>
      </c>
      <c r="D18" s="6"/>
      <c r="E18" s="6">
        <v>18782959496</v>
      </c>
      <c r="F18" s="6"/>
      <c r="G18" s="6">
        <v>18798558156</v>
      </c>
      <c r="H18" s="6"/>
      <c r="I18" s="6">
        <v>-15598660</v>
      </c>
      <c r="J18" s="6"/>
      <c r="K18" s="6">
        <v>22121</v>
      </c>
      <c r="L18" s="6"/>
      <c r="M18" s="6">
        <v>18782959496</v>
      </c>
      <c r="N18" s="6"/>
      <c r="O18" s="6">
        <v>18798558156</v>
      </c>
      <c r="P18" s="6"/>
      <c r="Q18" s="6">
        <v>-15598660</v>
      </c>
    </row>
    <row r="19" spans="1:17" ht="22.5">
      <c r="A19" s="2" t="s">
        <v>44</v>
      </c>
      <c r="C19" s="6">
        <v>16284</v>
      </c>
      <c r="D19" s="6"/>
      <c r="E19" s="6">
        <v>14250173906</v>
      </c>
      <c r="F19" s="6"/>
      <c r="G19" s="6">
        <v>14239303486</v>
      </c>
      <c r="H19" s="6"/>
      <c r="I19" s="6">
        <v>10870420</v>
      </c>
      <c r="J19" s="6"/>
      <c r="K19" s="6">
        <v>16284</v>
      </c>
      <c r="L19" s="6"/>
      <c r="M19" s="6">
        <v>14250173906</v>
      </c>
      <c r="N19" s="6"/>
      <c r="O19" s="6">
        <v>14239303486</v>
      </c>
      <c r="P19" s="6"/>
      <c r="Q19" s="6">
        <v>10870420</v>
      </c>
    </row>
    <row r="20" spans="1:17" ht="22.5">
      <c r="A20" s="2" t="s">
        <v>86</v>
      </c>
      <c r="C20" s="6">
        <v>0</v>
      </c>
      <c r="D20" s="6"/>
      <c r="E20" s="6">
        <v>0</v>
      </c>
      <c r="F20" s="6"/>
      <c r="G20" s="6">
        <v>0</v>
      </c>
      <c r="H20" s="6"/>
      <c r="I20" s="6">
        <v>0</v>
      </c>
      <c r="J20" s="6"/>
      <c r="K20" s="6">
        <v>43641</v>
      </c>
      <c r="L20" s="6"/>
      <c r="M20" s="6">
        <v>26281821268</v>
      </c>
      <c r="N20" s="6"/>
      <c r="O20" s="6">
        <v>26266480397</v>
      </c>
      <c r="P20" s="6"/>
      <c r="Q20" s="6">
        <v>15340871</v>
      </c>
    </row>
    <row r="21" spans="1:17" ht="22.5">
      <c r="A21" s="2" t="s">
        <v>87</v>
      </c>
      <c r="C21" s="6">
        <v>0</v>
      </c>
      <c r="D21" s="6"/>
      <c r="E21" s="6">
        <v>0</v>
      </c>
      <c r="F21" s="6"/>
      <c r="G21" s="6">
        <v>0</v>
      </c>
      <c r="H21" s="6"/>
      <c r="I21" s="6">
        <v>0</v>
      </c>
      <c r="J21" s="6"/>
      <c r="K21" s="6">
        <v>3500</v>
      </c>
      <c r="L21" s="6"/>
      <c r="M21" s="6">
        <v>3500000000</v>
      </c>
      <c r="N21" s="6"/>
      <c r="O21" s="6">
        <v>3467744561</v>
      </c>
      <c r="P21" s="6"/>
      <c r="Q21" s="6">
        <v>32255439</v>
      </c>
    </row>
    <row r="22" spans="1:17" ht="22.5">
      <c r="A22" s="2" t="s">
        <v>88</v>
      </c>
      <c r="C22" s="6">
        <v>0</v>
      </c>
      <c r="D22" s="6"/>
      <c r="E22" s="6">
        <v>0</v>
      </c>
      <c r="F22" s="6"/>
      <c r="G22" s="6">
        <v>0</v>
      </c>
      <c r="H22" s="6"/>
      <c r="I22" s="6">
        <v>0</v>
      </c>
      <c r="J22" s="6"/>
      <c r="K22" s="6">
        <v>4000</v>
      </c>
      <c r="L22" s="6"/>
      <c r="M22" s="6">
        <v>3496047529</v>
      </c>
      <c r="N22" s="6"/>
      <c r="O22" s="6">
        <v>3431090654</v>
      </c>
      <c r="P22" s="6"/>
      <c r="Q22" s="6">
        <v>64956875</v>
      </c>
    </row>
    <row r="23" spans="1:17" ht="22.5">
      <c r="A23" s="2" t="s">
        <v>89</v>
      </c>
      <c r="C23" s="6">
        <v>0</v>
      </c>
      <c r="D23" s="6"/>
      <c r="E23" s="6">
        <v>0</v>
      </c>
      <c r="F23" s="6"/>
      <c r="G23" s="6">
        <v>0</v>
      </c>
      <c r="H23" s="6"/>
      <c r="I23" s="6">
        <v>0</v>
      </c>
      <c r="J23" s="6"/>
      <c r="K23" s="6">
        <v>40000</v>
      </c>
      <c r="L23" s="6"/>
      <c r="M23" s="6">
        <v>40000000000</v>
      </c>
      <c r="N23" s="6"/>
      <c r="O23" s="6">
        <v>39238771251</v>
      </c>
      <c r="P23" s="6"/>
      <c r="Q23" s="6">
        <v>761228749</v>
      </c>
    </row>
    <row r="24" spans="1:17" ht="22.5">
      <c r="A24" s="2" t="s">
        <v>90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v>0</v>
      </c>
      <c r="J24" s="6"/>
      <c r="K24" s="6">
        <v>52031</v>
      </c>
      <c r="L24" s="6"/>
      <c r="M24" s="6">
        <v>43150062321</v>
      </c>
      <c r="N24" s="6"/>
      <c r="O24" s="6">
        <v>42105426151</v>
      </c>
      <c r="P24" s="6"/>
      <c r="Q24" s="6">
        <v>1044636170</v>
      </c>
    </row>
    <row r="25" spans="1:17" ht="22.5">
      <c r="A25" s="2" t="s">
        <v>91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v>0</v>
      </c>
      <c r="J25" s="6"/>
      <c r="K25" s="6">
        <v>19052</v>
      </c>
      <c r="L25" s="6"/>
      <c r="M25" s="6">
        <v>18450179816</v>
      </c>
      <c r="N25" s="6"/>
      <c r="O25" s="6">
        <v>17675643273</v>
      </c>
      <c r="P25" s="6"/>
      <c r="Q25" s="6">
        <v>774536543</v>
      </c>
    </row>
    <row r="26" spans="1:17" ht="22.5">
      <c r="A26" s="2" t="s">
        <v>92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v>0</v>
      </c>
      <c r="J26" s="6"/>
      <c r="K26" s="6">
        <v>14000</v>
      </c>
      <c r="L26" s="6"/>
      <c r="M26" s="6">
        <v>12583789172</v>
      </c>
      <c r="N26" s="6"/>
      <c r="O26" s="6">
        <v>12283102289</v>
      </c>
      <c r="P26" s="6"/>
      <c r="Q26" s="6">
        <v>300686883</v>
      </c>
    </row>
    <row r="27" spans="1:17" ht="22.5">
      <c r="A27" s="2" t="s">
        <v>78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v>0</v>
      </c>
      <c r="J27" s="6"/>
      <c r="K27" s="6">
        <v>500000</v>
      </c>
      <c r="L27" s="6"/>
      <c r="M27" s="6">
        <v>481826719857</v>
      </c>
      <c r="N27" s="6"/>
      <c r="O27" s="6">
        <v>474784321875</v>
      </c>
      <c r="P27" s="6"/>
      <c r="Q27" s="6">
        <v>7042397982</v>
      </c>
    </row>
    <row r="28" spans="1:17" ht="22.5">
      <c r="A28" s="2" t="s">
        <v>93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v>0</v>
      </c>
      <c r="J28" s="6"/>
      <c r="K28" s="6">
        <v>38857</v>
      </c>
      <c r="L28" s="6"/>
      <c r="M28" s="6">
        <v>38857000000</v>
      </c>
      <c r="N28" s="6"/>
      <c r="O28" s="6">
        <v>37367421731</v>
      </c>
      <c r="P28" s="6"/>
      <c r="Q28" s="6">
        <v>1489578269</v>
      </c>
    </row>
    <row r="29" spans="1:17" ht="22.5" thickBot="1">
      <c r="E29" s="9">
        <f>SUM(E8:E28)</f>
        <v>972698463099</v>
      </c>
      <c r="G29" s="9">
        <f>SUM(G8:G28)</f>
        <v>964669593768</v>
      </c>
      <c r="I29" s="9">
        <f>SUM(I8:I28)</f>
        <v>8028869331</v>
      </c>
      <c r="M29" s="9">
        <f>SUM(M8:M28)</f>
        <v>9995440023854</v>
      </c>
      <c r="O29" s="9">
        <f>SUM(O8:O28)</f>
        <v>9763821651127</v>
      </c>
      <c r="Q29" s="9">
        <f>SUM(Q8:Q28)</f>
        <v>231618372727</v>
      </c>
    </row>
    <row r="30" spans="1:17" ht="22.5" thickTop="1"/>
    <row r="31" spans="1:17">
      <c r="C31" s="6"/>
      <c r="D31" s="6">
        <f t="shared" ref="D31:J31" si="0">SUM(D13:D28)</f>
        <v>0</v>
      </c>
      <c r="E31" s="6"/>
      <c r="F31" s="6"/>
      <c r="G31" s="6"/>
      <c r="H31" s="6"/>
      <c r="I31" s="6"/>
      <c r="J31" s="6">
        <f t="shared" si="0"/>
        <v>0</v>
      </c>
      <c r="K31" s="6"/>
      <c r="L31" s="6"/>
      <c r="M31" s="6"/>
      <c r="N31" s="6"/>
      <c r="O31" s="6"/>
      <c r="P31" s="6"/>
      <c r="Q31" s="6"/>
    </row>
    <row r="32" spans="1:17">
      <c r="M32" s="3"/>
      <c r="Q32" s="6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33"/>
  <sheetViews>
    <sheetView rightToLeft="1" workbookViewId="0">
      <selection activeCell="M20" sqref="M20"/>
    </sheetView>
  </sheetViews>
  <sheetFormatPr defaultRowHeight="21.75"/>
  <cols>
    <col min="1" max="1" width="35.1406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18.710937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2.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ht="22.5">
      <c r="A3" s="19" t="s">
        <v>69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1" ht="22.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</row>
    <row r="6" spans="1:21" ht="22.5">
      <c r="A6" s="20" t="s">
        <v>3</v>
      </c>
      <c r="C6" s="21" t="s">
        <v>71</v>
      </c>
      <c r="D6" s="21" t="s">
        <v>71</v>
      </c>
      <c r="E6" s="21" t="s">
        <v>71</v>
      </c>
      <c r="F6" s="21" t="s">
        <v>71</v>
      </c>
      <c r="G6" s="21" t="s">
        <v>71</v>
      </c>
      <c r="H6" s="21" t="s">
        <v>71</v>
      </c>
      <c r="I6" s="21" t="s">
        <v>71</v>
      </c>
      <c r="J6" s="21" t="s">
        <v>71</v>
      </c>
      <c r="K6" s="21" t="s">
        <v>71</v>
      </c>
      <c r="M6" s="21" t="s">
        <v>72</v>
      </c>
      <c r="N6" s="21" t="s">
        <v>72</v>
      </c>
      <c r="O6" s="21" t="s">
        <v>72</v>
      </c>
      <c r="P6" s="21" t="s">
        <v>72</v>
      </c>
      <c r="Q6" s="21" t="s">
        <v>72</v>
      </c>
      <c r="R6" s="21" t="s">
        <v>72</v>
      </c>
      <c r="S6" s="21" t="s">
        <v>72</v>
      </c>
      <c r="T6" s="21" t="s">
        <v>72</v>
      </c>
      <c r="U6" s="21" t="s">
        <v>72</v>
      </c>
    </row>
    <row r="7" spans="1:21" ht="22.5">
      <c r="A7" s="21" t="s">
        <v>3</v>
      </c>
      <c r="C7" s="21" t="s">
        <v>94</v>
      </c>
      <c r="E7" s="21" t="s">
        <v>95</v>
      </c>
      <c r="G7" s="21" t="s">
        <v>96</v>
      </c>
      <c r="I7" s="21" t="s">
        <v>56</v>
      </c>
      <c r="K7" s="21" t="s">
        <v>97</v>
      </c>
      <c r="M7" s="21" t="s">
        <v>94</v>
      </c>
      <c r="O7" s="21" t="s">
        <v>95</v>
      </c>
      <c r="Q7" s="21" t="s">
        <v>96</v>
      </c>
      <c r="S7" s="21" t="s">
        <v>56</v>
      </c>
      <c r="U7" s="21" t="s">
        <v>97</v>
      </c>
    </row>
    <row r="8" spans="1:21" ht="22.5">
      <c r="A8" s="2" t="s">
        <v>16</v>
      </c>
      <c r="C8" s="6">
        <v>0</v>
      </c>
      <c r="D8" s="6"/>
      <c r="E8" s="6">
        <v>6509703280</v>
      </c>
      <c r="F8" s="6"/>
      <c r="G8" s="6">
        <v>1635645541</v>
      </c>
      <c r="H8" s="6"/>
      <c r="I8" s="6">
        <v>8145348821</v>
      </c>
      <c r="J8" s="6"/>
      <c r="K8" s="7">
        <v>3.668426274979282E-2</v>
      </c>
      <c r="L8" s="6"/>
      <c r="M8" s="6">
        <v>0</v>
      </c>
      <c r="N8" s="6"/>
      <c r="O8" s="6">
        <v>6756704188</v>
      </c>
      <c r="P8" s="6"/>
      <c r="Q8" s="6">
        <v>2287181674</v>
      </c>
      <c r="R8" s="6"/>
      <c r="S8" s="6">
        <v>9043885862</v>
      </c>
      <c r="T8" s="6"/>
      <c r="U8" s="7">
        <v>2.4223603901236138E-2</v>
      </c>
    </row>
    <row r="9" spans="1:21" ht="22.5">
      <c r="A9" s="2" t="s">
        <v>17</v>
      </c>
      <c r="C9" s="6">
        <v>0</v>
      </c>
      <c r="D9" s="6"/>
      <c r="E9" s="6">
        <v>51835548</v>
      </c>
      <c r="F9" s="6"/>
      <c r="G9" s="6">
        <v>-69137453</v>
      </c>
      <c r="H9" s="6"/>
      <c r="I9" s="6">
        <v>-17301905</v>
      </c>
      <c r="J9" s="6"/>
      <c r="K9" s="7">
        <v>-7.7922706938661395E-5</v>
      </c>
      <c r="L9" s="6"/>
      <c r="M9" s="6">
        <v>0</v>
      </c>
      <c r="N9" s="6"/>
      <c r="O9" s="6">
        <v>69137325</v>
      </c>
      <c r="P9" s="6"/>
      <c r="Q9" s="6">
        <v>23332869420</v>
      </c>
      <c r="R9" s="6"/>
      <c r="S9" s="6">
        <v>23402006745</v>
      </c>
      <c r="T9" s="6"/>
      <c r="U9" s="7">
        <v>6.2681125186112657E-2</v>
      </c>
    </row>
    <row r="10" spans="1:21" ht="22.5">
      <c r="A10" s="2" t="s">
        <v>18</v>
      </c>
      <c r="C10" s="6">
        <v>0</v>
      </c>
      <c r="D10" s="6"/>
      <c r="E10" s="6">
        <v>201058801978</v>
      </c>
      <c r="F10" s="6"/>
      <c r="G10" s="6">
        <v>11135603613</v>
      </c>
      <c r="H10" s="6"/>
      <c r="I10" s="6">
        <v>212194405591</v>
      </c>
      <c r="J10" s="6"/>
      <c r="K10" s="7">
        <v>0.95566138415919788</v>
      </c>
      <c r="L10" s="6"/>
      <c r="M10" s="6">
        <v>0</v>
      </c>
      <c r="N10" s="6"/>
      <c r="O10" s="6">
        <v>162665097994</v>
      </c>
      <c r="P10" s="6"/>
      <c r="Q10" s="6">
        <v>206742213694</v>
      </c>
      <c r="R10" s="6"/>
      <c r="S10" s="6">
        <v>369407311688</v>
      </c>
      <c r="T10" s="6"/>
      <c r="U10" s="7">
        <v>0.98943933316864219</v>
      </c>
    </row>
    <row r="11" spans="1:21" ht="22.5">
      <c r="A11" s="2" t="s">
        <v>15</v>
      </c>
      <c r="C11" s="6">
        <v>0</v>
      </c>
      <c r="D11" s="6"/>
      <c r="E11" s="6">
        <v>6089802368</v>
      </c>
      <c r="F11" s="6"/>
      <c r="G11" s="6">
        <v>-4372933094</v>
      </c>
      <c r="H11" s="6"/>
      <c r="I11" s="6">
        <v>1716869274</v>
      </c>
      <c r="J11" s="6"/>
      <c r="K11" s="7">
        <v>7.7322757979479345E-3</v>
      </c>
      <c r="L11" s="6"/>
      <c r="M11" s="6">
        <v>0</v>
      </c>
      <c r="N11" s="6"/>
      <c r="O11" s="6">
        <v>-16533865621</v>
      </c>
      <c r="P11" s="6"/>
      <c r="Q11" s="6">
        <v>4285827582</v>
      </c>
      <c r="R11" s="6"/>
      <c r="S11" s="6">
        <v>-12248038039</v>
      </c>
      <c r="T11" s="6"/>
      <c r="U11" s="7">
        <v>-3.2805768068196017E-2</v>
      </c>
    </row>
    <row r="12" spans="1:21" ht="22.5">
      <c r="A12" s="2" t="s">
        <v>85</v>
      </c>
      <c r="C12" s="6">
        <v>0</v>
      </c>
      <c r="D12" s="6"/>
      <c r="E12" s="6">
        <v>0</v>
      </c>
      <c r="F12" s="6"/>
      <c r="G12" s="6">
        <v>0</v>
      </c>
      <c r="H12" s="6"/>
      <c r="I12" s="6">
        <v>0</v>
      </c>
      <c r="J12" s="6"/>
      <c r="K12" s="7">
        <v>0</v>
      </c>
      <c r="L12" s="6"/>
      <c r="M12" s="6">
        <v>0</v>
      </c>
      <c r="N12" s="6"/>
      <c r="O12" s="6">
        <v>0</v>
      </c>
      <c r="P12" s="6"/>
      <c r="Q12" s="6">
        <v>-16255028148</v>
      </c>
      <c r="R12" s="6"/>
      <c r="S12" s="6">
        <v>-16255028148</v>
      </c>
      <c r="T12" s="6"/>
      <c r="U12" s="7">
        <v>-4.3538294187795007E-2</v>
      </c>
    </row>
    <row r="13" spans="1:21" ht="22.5" thickBot="1">
      <c r="C13" s="9">
        <f>SUM(C8:C12)</f>
        <v>0</v>
      </c>
      <c r="E13" s="9">
        <f>SUM(E8:E12)</f>
        <v>213710143174</v>
      </c>
      <c r="G13" s="9">
        <f>SUM(G8:G12)</f>
        <v>8329178607</v>
      </c>
      <c r="I13" s="9">
        <f>SUM(I8:I12)</f>
        <v>222039321781</v>
      </c>
      <c r="K13" s="8">
        <f>SUM(K8:K12)</f>
        <v>0.99999999999999989</v>
      </c>
      <c r="M13" s="9">
        <f>SUM(M8:M12)</f>
        <v>0</v>
      </c>
      <c r="O13" s="9">
        <f>SUM(O8:O12)</f>
        <v>152957073886</v>
      </c>
      <c r="Q13" s="9">
        <f>SUM(Q8:Q12)</f>
        <v>220393064222</v>
      </c>
      <c r="S13" s="9">
        <f>SUM(S8:S12)</f>
        <v>373350138108</v>
      </c>
      <c r="U13" s="8">
        <f>SUM(U8:U12)</f>
        <v>0.99999999999999989</v>
      </c>
    </row>
    <row r="14" spans="1:21" ht="22.5" thickTop="1">
      <c r="I14" s="10"/>
      <c r="S14" s="12"/>
    </row>
    <row r="15" spans="1:21">
      <c r="I15" s="10"/>
      <c r="S15" s="12"/>
    </row>
    <row r="16" spans="1:21">
      <c r="I16" s="10"/>
      <c r="S16" s="12"/>
    </row>
    <row r="17" spans="9:19">
      <c r="I17" s="10"/>
      <c r="S17" s="12"/>
    </row>
    <row r="18" spans="9:19">
      <c r="I18" s="10"/>
      <c r="S18" s="12"/>
    </row>
    <row r="19" spans="9:19">
      <c r="I19" s="10"/>
      <c r="S19" s="12"/>
    </row>
    <row r="20" spans="9:19">
      <c r="I20" s="11"/>
      <c r="S20" s="12"/>
    </row>
    <row r="21" spans="9:19">
      <c r="I21" s="11"/>
      <c r="S21" s="12"/>
    </row>
    <row r="22" spans="9:19">
      <c r="I22" s="11"/>
    </row>
    <row r="23" spans="9:19">
      <c r="I23" s="11"/>
    </row>
    <row r="24" spans="9:19">
      <c r="I24" s="11"/>
    </row>
    <row r="25" spans="9:19">
      <c r="I25" s="11"/>
    </row>
    <row r="26" spans="9:19">
      <c r="I26" s="11"/>
    </row>
    <row r="27" spans="9:19">
      <c r="I27" s="11"/>
    </row>
    <row r="28" spans="9:19">
      <c r="I28" s="11"/>
    </row>
    <row r="29" spans="9:19">
      <c r="I29" s="11"/>
    </row>
    <row r="30" spans="9:19">
      <c r="I30" s="11"/>
    </row>
    <row r="31" spans="9:19">
      <c r="I31" s="11"/>
    </row>
    <row r="32" spans="9:19">
      <c r="I32" s="11"/>
    </row>
    <row r="33" spans="9:9">
      <c r="I33" s="11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تاییدیه</vt:lpstr>
      <vt:lpstr>سهام</vt:lpstr>
      <vt:lpstr>اوراق مشارکت</vt:lpstr>
      <vt:lpstr>سپرده</vt:lpstr>
      <vt:lpstr>جمع درآمدها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Ali Ghayouri</cp:lastModifiedBy>
  <dcterms:created xsi:type="dcterms:W3CDTF">2021-03-28T11:14:01Z</dcterms:created>
  <dcterms:modified xsi:type="dcterms:W3CDTF">2021-03-30T13:50:41Z</dcterms:modified>
</cp:coreProperties>
</file>