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1\"/>
    </mc:Choice>
  </mc:AlternateContent>
  <xr:revisionPtr revIDLastSave="0" documentId="13_ncr:1_{03C11F8A-5D62-4C68-B5B3-2A2F64A44B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7" l="1"/>
  <c r="G9" i="15"/>
  <c r="E9" i="15"/>
  <c r="E8" i="15"/>
  <c r="E7" i="15"/>
  <c r="C9" i="15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I17" i="13"/>
  <c r="E17" i="13"/>
  <c r="U14" i="11"/>
  <c r="C14" i="11"/>
  <c r="E14" i="11"/>
  <c r="G14" i="11"/>
  <c r="M14" i="11"/>
  <c r="O14" i="11"/>
  <c r="Q14" i="11"/>
  <c r="S14" i="11"/>
  <c r="S9" i="11"/>
  <c r="S10" i="11"/>
  <c r="S11" i="11"/>
  <c r="S12" i="11"/>
  <c r="S13" i="11"/>
  <c r="S8" i="11"/>
  <c r="I9" i="11"/>
  <c r="I10" i="11"/>
  <c r="I11" i="11"/>
  <c r="I14" i="11" s="1"/>
  <c r="I12" i="11"/>
  <c r="I13" i="11"/>
  <c r="I8" i="11"/>
  <c r="J15" i="10"/>
  <c r="P15" i="10"/>
  <c r="J19" i="10"/>
  <c r="P19" i="10"/>
  <c r="E14" i="10"/>
  <c r="G14" i="10"/>
  <c r="I14" i="10"/>
  <c r="M14" i="10"/>
  <c r="O14" i="10"/>
  <c r="Q14" i="10"/>
  <c r="Q9" i="9"/>
  <c r="Q10" i="9"/>
  <c r="Q11" i="9"/>
  <c r="Q12" i="9"/>
  <c r="Q8" i="9"/>
  <c r="I9" i="9"/>
  <c r="I10" i="9"/>
  <c r="I11" i="9"/>
  <c r="I12" i="9"/>
  <c r="I8" i="9"/>
  <c r="E13" i="9"/>
  <c r="G13" i="9"/>
  <c r="M13" i="9"/>
  <c r="O13" i="9"/>
  <c r="S9" i="8"/>
  <c r="Q9" i="8"/>
  <c r="O9" i="8"/>
  <c r="M9" i="8"/>
  <c r="K9" i="8"/>
  <c r="I9" i="8"/>
  <c r="S17" i="7"/>
  <c r="Q17" i="7"/>
  <c r="O17" i="7"/>
  <c r="M17" i="7"/>
  <c r="K17" i="7"/>
  <c r="S18" i="6"/>
  <c r="Q18" i="6"/>
  <c r="O18" i="6"/>
  <c r="M18" i="6"/>
  <c r="K18" i="6"/>
  <c r="G15" i="1"/>
  <c r="K15" i="1"/>
  <c r="O15" i="1"/>
  <c r="U15" i="1"/>
  <c r="W15" i="1"/>
  <c r="Y15" i="1"/>
  <c r="E15" i="1"/>
  <c r="Q13" i="9" l="1"/>
  <c r="I13" i="9"/>
  <c r="U10" i="11" l="1"/>
  <c r="U11" i="11"/>
  <c r="U9" i="11"/>
  <c r="U13" i="11"/>
  <c r="U12" i="11"/>
  <c r="U8" i="11"/>
  <c r="K9" i="11"/>
  <c r="K13" i="11"/>
  <c r="K10" i="11"/>
  <c r="K12" i="11"/>
  <c r="K11" i="11"/>
  <c r="K8" i="11"/>
  <c r="K14" i="11" l="1"/>
</calcChain>
</file>

<file path=xl/sharedStrings.xml><?xml version="1.0" encoding="utf-8"?>
<sst xmlns="http://schemas.openxmlformats.org/spreadsheetml/2006/main" count="367" uniqueCount="90">
  <si>
    <t>صندوق سرمایه‌گذاری اختصاصی بازارگردانی مفید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</si>
  <si>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</si>
  <si>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</si>
  <si>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</si>
  <si>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</si>
  <si>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</si>
  <si>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</si>
  <si>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</si>
  <si>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</si>
  <si>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</si>
  <si>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</si>
  <si>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</si>
  <si>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</si>
  <si>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</si>
  <si>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</si>
  <si>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</si>
  <si>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</si>
  <si>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</si>
  <si>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</si>
  <si>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</si>
  <si>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س. اهرمی مفید-س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</si>
  <si>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</si>
  <si>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</si>
  <si>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</si>
  <si>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</si>
  <si>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</si>
  <si>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</si>
  <si>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</si>
  <si>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</si>
  <si>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</si>
  <si>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</si>
  <si>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</si>
  <si>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</si>
  <si>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</si>
  <si>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</si>
  <si>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</si>
  <si>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</si>
  <si>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</si>
  <si>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</si>
  <si>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</si>
  <si>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</si>
  <si>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</si>
  <si>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</si>
  <si>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</si>
  <si>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</si>
  <si>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</si>
  <si>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</si>
  <si>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</si>
  <si>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</si>
  <si>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</si>
  <si>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</si>
  <si>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</si>
  <si>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</si>
  <si>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</si>
  <si>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</si>
  <si>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</si>
  <si>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</si>
  <si>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</si>
  <si>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</si>
  <si>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</si>
  <si>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</si>
  <si>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</si>
  <si>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</si>
  <si>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</si>
  <si>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</si>
  <si>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</si>
  <si>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</si>
  <si>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</si>
  <si>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</si>
  <si>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</si>
  <si>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</si>
  <si>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</si>
  <si>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</si>
  <si>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</si>
  <si>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</si>
  <si>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</si>
  <si>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</si>
  <si>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</si>
  <si>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</si>
  <si>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</si>
  <si>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</si>
  <si>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</si>
  <si>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</si>
  <si>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</si>
  <si>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</si>
  <si>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</si>
  <si>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1401/09/01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</si>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</sst>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2" xfId="0" applyNumberFormat="1" applyFont="1" applyBorder="1"/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410568</xdr:colOff>
      <xdr:row>38</xdr:row>
      <xdr:rowOff>39116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EF82F6-6827-C36E-45FA-72296EFA0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70232" y="0"/>
          <a:ext cx="7116168" cy="727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D07C-A33C-46C0-BCA5-E85DD552EBEB}">
  <dimension ref="A1"/>
  <sheetViews>
    <sheetView rightToLeft="1" tabSelected="1" workbookViewId="0">
      <selection activeCell="N27" sqref="N27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workbookViewId="0">
      <selection activeCell="K10" sqref="K10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75">
      <c r="A3" s="15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.75">
      <c r="A6" s="16" t="s">
        <v>78</v>
      </c>
      <c r="B6" s="16" t="s">
        <v>78</v>
      </c>
      <c r="C6" s="16" t="s">
        <v>78</v>
      </c>
      <c r="E6" s="16" t="s">
        <v>55</v>
      </c>
      <c r="F6" s="16" t="s">
        <v>55</v>
      </c>
      <c r="G6" s="16" t="s">
        <v>55</v>
      </c>
      <c r="I6" s="16" t="s">
        <v>56</v>
      </c>
      <c r="J6" s="16" t="s">
        <v>56</v>
      </c>
      <c r="K6" s="16" t="s">
        <v>56</v>
      </c>
    </row>
    <row r="7" spans="1:11" ht="24.75">
      <c r="A7" s="16" t="s">
        <v>79</v>
      </c>
      <c r="C7" s="16" t="s">
        <v>26</v>
      </c>
      <c r="E7" s="16" t="s">
        <v>80</v>
      </c>
      <c r="G7" s="16" t="s">
        <v>81</v>
      </c>
      <c r="I7" s="16" t="s">
        <v>80</v>
      </c>
      <c r="K7" s="16" t="s">
        <v>81</v>
      </c>
    </row>
    <row r="8" spans="1:11">
      <c r="A8" s="1" t="s">
        <v>32</v>
      </c>
      <c r="C8" s="4" t="s">
        <v>33</v>
      </c>
      <c r="D8" s="4"/>
      <c r="E8" s="11">
        <v>0</v>
      </c>
      <c r="F8" s="4"/>
      <c r="G8" s="10">
        <f>E8/$E$17</f>
        <v>0</v>
      </c>
      <c r="H8" s="4"/>
      <c r="I8" s="11">
        <v>1344007522</v>
      </c>
      <c r="J8" s="4"/>
      <c r="K8" s="10">
        <f>I8/$I$17</f>
        <v>0.78223649730136702</v>
      </c>
    </row>
    <row r="9" spans="1:11">
      <c r="A9" s="1" t="s">
        <v>36</v>
      </c>
      <c r="C9" s="4" t="s">
        <v>37</v>
      </c>
      <c r="D9" s="4"/>
      <c r="E9" s="11">
        <v>5346201</v>
      </c>
      <c r="F9" s="4"/>
      <c r="G9" s="10">
        <f t="shared" ref="G9:G16" si="0">E9/$E$17</f>
        <v>0.57734021608731612</v>
      </c>
      <c r="H9" s="4"/>
      <c r="I9" s="11">
        <v>55643871</v>
      </c>
      <c r="J9" s="4"/>
      <c r="K9" s="10">
        <f t="shared" ref="K9:K16" si="1">I9/$I$17</f>
        <v>3.2385731504357688E-2</v>
      </c>
    </row>
    <row r="10" spans="1:11">
      <c r="A10" s="1" t="s">
        <v>36</v>
      </c>
      <c r="C10" s="4" t="s">
        <v>42</v>
      </c>
      <c r="D10" s="4"/>
      <c r="E10" s="11">
        <v>68565</v>
      </c>
      <c r="F10" s="4"/>
      <c r="G10" s="10">
        <f t="shared" si="0"/>
        <v>7.4043852664774168E-3</v>
      </c>
      <c r="H10" s="4"/>
      <c r="I10" s="11">
        <v>303375836</v>
      </c>
      <c r="J10" s="4"/>
      <c r="K10" s="10">
        <f t="shared" si="1"/>
        <v>0.17657018092084306</v>
      </c>
    </row>
    <row r="11" spans="1:11">
      <c r="A11" s="1" t="s">
        <v>36</v>
      </c>
      <c r="C11" s="4" t="s">
        <v>44</v>
      </c>
      <c r="D11" s="4"/>
      <c r="E11" s="11">
        <v>68779</v>
      </c>
      <c r="F11" s="4"/>
      <c r="G11" s="10">
        <f t="shared" si="0"/>
        <v>7.4274952853941546E-3</v>
      </c>
      <c r="H11" s="4"/>
      <c r="I11" s="11">
        <v>8830981</v>
      </c>
      <c r="J11" s="4"/>
      <c r="K11" s="10">
        <f t="shared" si="1"/>
        <v>5.1397894223801253E-3</v>
      </c>
    </row>
    <row r="12" spans="1:11">
      <c r="A12" s="1" t="s">
        <v>36</v>
      </c>
      <c r="C12" s="4" t="s">
        <v>45</v>
      </c>
      <c r="D12" s="4"/>
      <c r="E12" s="11">
        <v>66906</v>
      </c>
      <c r="F12" s="4"/>
      <c r="G12" s="10">
        <f t="shared" si="0"/>
        <v>7.2252286245013935E-3</v>
      </c>
      <c r="H12" s="4"/>
      <c r="I12" s="11">
        <v>2592267</v>
      </c>
      <c r="J12" s="4"/>
      <c r="K12" s="10">
        <f t="shared" si="1"/>
        <v>1.5087459147047264E-3</v>
      </c>
    </row>
    <row r="13" spans="1:11">
      <c r="A13" s="1" t="s">
        <v>47</v>
      </c>
      <c r="C13" s="4" t="s">
        <v>48</v>
      </c>
      <c r="D13" s="4"/>
      <c r="E13" s="11">
        <v>2812717</v>
      </c>
      <c r="F13" s="4"/>
      <c r="G13" s="10">
        <f t="shared" si="0"/>
        <v>0.30374739755809171</v>
      </c>
      <c r="H13" s="4"/>
      <c r="I13" s="11">
        <v>2812717</v>
      </c>
      <c r="J13" s="4"/>
      <c r="K13" s="10">
        <f t="shared" si="1"/>
        <v>1.6370517708903189E-3</v>
      </c>
    </row>
    <row r="14" spans="1:11">
      <c r="A14" s="1" t="s">
        <v>47</v>
      </c>
      <c r="C14" s="4" t="s">
        <v>50</v>
      </c>
      <c r="D14" s="4"/>
      <c r="E14" s="11">
        <v>291339</v>
      </c>
      <c r="F14" s="4"/>
      <c r="G14" s="10">
        <f t="shared" si="0"/>
        <v>3.1461914958802073E-2</v>
      </c>
      <c r="H14" s="4"/>
      <c r="I14" s="11">
        <v>291339</v>
      </c>
      <c r="J14" s="4"/>
      <c r="K14" s="10">
        <f t="shared" si="1"/>
        <v>1.695645263563361E-4</v>
      </c>
    </row>
    <row r="15" spans="1:11">
      <c r="A15" s="1" t="s">
        <v>47</v>
      </c>
      <c r="C15" s="4" t="s">
        <v>51</v>
      </c>
      <c r="D15" s="4"/>
      <c r="E15" s="11">
        <v>479864</v>
      </c>
      <c r="F15" s="4"/>
      <c r="G15" s="10">
        <f t="shared" si="0"/>
        <v>5.1820869707765171E-2</v>
      </c>
      <c r="H15" s="4"/>
      <c r="I15" s="11">
        <v>479864</v>
      </c>
      <c r="J15" s="4"/>
      <c r="K15" s="10">
        <f t="shared" si="1"/>
        <v>2.7928945961734223E-4</v>
      </c>
    </row>
    <row r="16" spans="1:11">
      <c r="A16" s="1" t="s">
        <v>47</v>
      </c>
      <c r="C16" s="4" t="s">
        <v>52</v>
      </c>
      <c r="D16" s="4"/>
      <c r="E16" s="11">
        <v>125682</v>
      </c>
      <c r="F16" s="4"/>
      <c r="G16" s="10">
        <f t="shared" si="0"/>
        <v>1.3572492511651931E-2</v>
      </c>
      <c r="H16" s="4"/>
      <c r="I16" s="11">
        <v>125682</v>
      </c>
      <c r="J16" s="4"/>
      <c r="K16" s="10">
        <f t="shared" si="1"/>
        <v>7.3149179483409472E-5</v>
      </c>
    </row>
    <row r="17" spans="3:11" ht="24.75" thickBot="1">
      <c r="C17" s="4"/>
      <c r="D17" s="4"/>
      <c r="E17" s="12">
        <f>SUM(E8:E16)</f>
        <v>9260053</v>
      </c>
      <c r="F17" s="4"/>
      <c r="G17" s="14">
        <f>SUM(G8:G16)</f>
        <v>0.99999999999999989</v>
      </c>
      <c r="H17" s="4"/>
      <c r="I17" s="12">
        <f>SUM(I8:I16)</f>
        <v>1718160079</v>
      </c>
      <c r="J17" s="4"/>
      <c r="K17" s="14">
        <f>SUM(K8:K16)</f>
        <v>1</v>
      </c>
    </row>
    <row r="18" spans="3:11" ht="24.75" thickTop="1">
      <c r="C18" s="4"/>
      <c r="D18" s="4"/>
      <c r="E18" s="11"/>
      <c r="F18" s="4"/>
      <c r="G18" s="4"/>
      <c r="H18" s="4"/>
      <c r="I18" s="11"/>
      <c r="J18" s="4"/>
      <c r="K18" s="4"/>
    </row>
    <row r="19" spans="3:11">
      <c r="C19" s="4"/>
      <c r="D19" s="4"/>
      <c r="E19" s="4"/>
      <c r="F19" s="4"/>
      <c r="G19" s="4"/>
      <c r="H19" s="4"/>
      <c r="I19" s="4"/>
      <c r="J19" s="4"/>
      <c r="K19" s="4"/>
    </row>
    <row r="20" spans="3:11">
      <c r="C20" s="4"/>
      <c r="D20" s="4"/>
      <c r="E20" s="4"/>
      <c r="F20" s="4"/>
      <c r="G20" s="4"/>
      <c r="H20" s="4"/>
      <c r="I20" s="4"/>
      <c r="J20" s="4"/>
      <c r="K20" s="4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8" sqref="A8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5" t="s">
        <v>0</v>
      </c>
      <c r="B2" s="15"/>
      <c r="C2" s="15"/>
      <c r="D2" s="15"/>
      <c r="E2" s="15"/>
    </row>
    <row r="3" spans="1:5" ht="24.75">
      <c r="A3" s="15" t="s">
        <v>53</v>
      </c>
      <c r="B3" s="15"/>
      <c r="C3" s="15"/>
      <c r="D3" s="15"/>
      <c r="E3" s="15"/>
    </row>
    <row r="4" spans="1:5" ht="24.75">
      <c r="A4" s="15" t="s">
        <v>2</v>
      </c>
      <c r="B4" s="15"/>
      <c r="C4" s="15"/>
      <c r="D4" s="15"/>
      <c r="E4" s="15"/>
    </row>
    <row r="5" spans="1:5">
      <c r="C5" s="15" t="s">
        <v>55</v>
      </c>
      <c r="E5" s="1" t="s">
        <v>88</v>
      </c>
    </row>
    <row r="6" spans="1:5" ht="24.75">
      <c r="A6" s="15" t="s">
        <v>82</v>
      </c>
      <c r="C6" s="16"/>
      <c r="E6" s="5" t="s">
        <v>89</v>
      </c>
    </row>
    <row r="7" spans="1:5" ht="24.75">
      <c r="A7" s="16" t="s">
        <v>82</v>
      </c>
      <c r="C7" s="16" t="s">
        <v>29</v>
      </c>
      <c r="E7" s="16" t="s">
        <v>29</v>
      </c>
    </row>
    <row r="8" spans="1:5">
      <c r="A8" s="1" t="s">
        <v>83</v>
      </c>
      <c r="C8" s="11">
        <v>0</v>
      </c>
      <c r="D8" s="4"/>
      <c r="E8" s="11">
        <v>800</v>
      </c>
    </row>
    <row r="9" spans="1:5" ht="25.5" thickBot="1">
      <c r="A9" s="2" t="s">
        <v>62</v>
      </c>
      <c r="C9" s="12">
        <v>0</v>
      </c>
      <c r="D9" s="4"/>
      <c r="E9" s="12">
        <v>800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workbookViewId="0">
      <selection activeCell="Y11" sqref="Y11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4.75">
      <c r="A6" s="15" t="s">
        <v>3</v>
      </c>
      <c r="C6" s="16" t="s">
        <v>86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>
      <c r="A9" s="1" t="s">
        <v>15</v>
      </c>
      <c r="C9" s="8">
        <v>2126532</v>
      </c>
      <c r="D9" s="8"/>
      <c r="E9" s="8">
        <v>86805191440</v>
      </c>
      <c r="F9" s="8"/>
      <c r="G9" s="8">
        <v>87033818100.688705</v>
      </c>
      <c r="H9" s="8"/>
      <c r="I9" s="8">
        <v>35879729</v>
      </c>
      <c r="J9" s="8"/>
      <c r="K9" s="8">
        <v>1534633886253</v>
      </c>
      <c r="L9" s="8"/>
      <c r="M9" s="8">
        <v>-34541613</v>
      </c>
      <c r="N9" s="8"/>
      <c r="O9" s="8">
        <v>1480720614130</v>
      </c>
      <c r="P9" s="8"/>
      <c r="Q9" s="8">
        <v>3464648</v>
      </c>
      <c r="R9" s="8"/>
      <c r="S9" s="8">
        <v>45921</v>
      </c>
      <c r="T9" s="8"/>
      <c r="U9" s="8">
        <v>157133023257</v>
      </c>
      <c r="V9" s="8"/>
      <c r="W9" s="8">
        <v>159063507784.814</v>
      </c>
      <c r="Y9" s="10">
        <v>3.2366695127644431E-2</v>
      </c>
    </row>
    <row r="10" spans="1:25">
      <c r="A10" s="1" t="s">
        <v>16</v>
      </c>
      <c r="C10" s="8">
        <v>7794603</v>
      </c>
      <c r="D10" s="8"/>
      <c r="E10" s="8">
        <v>2033756029637</v>
      </c>
      <c r="F10" s="8"/>
      <c r="G10" s="8">
        <v>2078248972684.9099</v>
      </c>
      <c r="H10" s="8"/>
      <c r="I10" s="8">
        <v>3559075</v>
      </c>
      <c r="J10" s="8"/>
      <c r="K10" s="8">
        <v>964716691830</v>
      </c>
      <c r="L10" s="8"/>
      <c r="M10" s="8">
        <v>-4304685</v>
      </c>
      <c r="N10" s="8"/>
      <c r="O10" s="8">
        <v>1180902503033</v>
      </c>
      <c r="P10" s="8"/>
      <c r="Q10" s="8">
        <v>7048993</v>
      </c>
      <c r="R10" s="8"/>
      <c r="S10" s="8">
        <v>288344</v>
      </c>
      <c r="T10" s="8"/>
      <c r="U10" s="8">
        <v>1868429167234</v>
      </c>
      <c r="V10" s="8"/>
      <c r="W10" s="8">
        <v>2032052110568.0701</v>
      </c>
      <c r="Y10" s="10">
        <v>0.41348774500320906</v>
      </c>
    </row>
    <row r="11" spans="1:25">
      <c r="A11" s="1" t="s">
        <v>17</v>
      </c>
      <c r="C11" s="8">
        <v>247031343</v>
      </c>
      <c r="D11" s="8"/>
      <c r="E11" s="8">
        <v>957266816046</v>
      </c>
      <c r="F11" s="8"/>
      <c r="G11" s="8">
        <v>987127553118.10095</v>
      </c>
      <c r="H11" s="8"/>
      <c r="I11" s="8">
        <v>1220422</v>
      </c>
      <c r="J11" s="8"/>
      <c r="K11" s="8">
        <v>4978010712</v>
      </c>
      <c r="L11" s="8"/>
      <c r="M11" s="8">
        <v>-81058070</v>
      </c>
      <c r="N11" s="8"/>
      <c r="O11" s="8">
        <v>332100589496</v>
      </c>
      <c r="P11" s="8"/>
      <c r="Q11" s="8">
        <v>167193695</v>
      </c>
      <c r="R11" s="8"/>
      <c r="S11" s="8">
        <v>4162</v>
      </c>
      <c r="T11" s="8"/>
      <c r="U11" s="8">
        <v>648079188328</v>
      </c>
      <c r="V11" s="8"/>
      <c r="W11" s="8">
        <v>695331304867</v>
      </c>
      <c r="Y11" s="10">
        <v>0.1414879922539091</v>
      </c>
    </row>
    <row r="12" spans="1:25">
      <c r="A12" s="1" t="s">
        <v>18</v>
      </c>
      <c r="C12" s="8">
        <v>91328264</v>
      </c>
      <c r="D12" s="8"/>
      <c r="E12" s="8">
        <v>898234310718</v>
      </c>
      <c r="F12" s="8"/>
      <c r="G12" s="8">
        <v>902108946548.52405</v>
      </c>
      <c r="H12" s="8"/>
      <c r="I12" s="8">
        <v>37296673</v>
      </c>
      <c r="J12" s="8"/>
      <c r="K12" s="8">
        <v>372765107183</v>
      </c>
      <c r="L12" s="8"/>
      <c r="M12" s="8">
        <v>-30237204</v>
      </c>
      <c r="N12" s="8"/>
      <c r="O12" s="8">
        <v>301300042525</v>
      </c>
      <c r="P12" s="8"/>
      <c r="Q12" s="8">
        <v>98387733</v>
      </c>
      <c r="R12" s="8"/>
      <c r="S12" s="8">
        <v>10610</v>
      </c>
      <c r="T12" s="8"/>
      <c r="U12" s="8">
        <v>973228015763</v>
      </c>
      <c r="V12" s="8"/>
      <c r="W12" s="8">
        <v>1043645922341.3101</v>
      </c>
      <c r="Y12" s="10">
        <v>0.21236404163378708</v>
      </c>
    </row>
    <row r="13" spans="1:25">
      <c r="A13" s="1" t="s">
        <v>19</v>
      </c>
      <c r="C13" s="8">
        <v>109415515</v>
      </c>
      <c r="D13" s="8"/>
      <c r="E13" s="8">
        <v>1162824160693</v>
      </c>
      <c r="F13" s="8"/>
      <c r="G13" s="8">
        <v>1166106828224.04</v>
      </c>
      <c r="H13" s="8"/>
      <c r="I13" s="8">
        <v>365920489</v>
      </c>
      <c r="J13" s="8"/>
      <c r="K13" s="8">
        <v>3934983509987</v>
      </c>
      <c r="L13" s="8"/>
      <c r="M13" s="8">
        <v>-415667954</v>
      </c>
      <c r="N13" s="8"/>
      <c r="O13" s="8">
        <v>4468036937737</v>
      </c>
      <c r="P13" s="8"/>
      <c r="Q13" s="8">
        <v>59668050</v>
      </c>
      <c r="R13" s="8"/>
      <c r="S13" s="8">
        <v>10838</v>
      </c>
      <c r="T13" s="8"/>
      <c r="U13" s="8">
        <v>644886820779</v>
      </c>
      <c r="V13" s="8"/>
      <c r="W13" s="8">
        <v>646658075312.77905</v>
      </c>
      <c r="Y13" s="10">
        <v>0.13158382502033747</v>
      </c>
    </row>
    <row r="14" spans="1:25">
      <c r="A14" s="1" t="s">
        <v>20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v>1000</v>
      </c>
      <c r="J14" s="8"/>
      <c r="K14" s="8">
        <v>1000</v>
      </c>
      <c r="L14" s="8"/>
      <c r="M14" s="8">
        <v>-1000</v>
      </c>
      <c r="N14" s="8"/>
      <c r="O14" s="8">
        <v>1000</v>
      </c>
      <c r="P14" s="8"/>
      <c r="Q14" s="8">
        <v>0</v>
      </c>
      <c r="R14" s="8"/>
      <c r="S14" s="8">
        <v>0</v>
      </c>
      <c r="T14" s="8"/>
      <c r="U14" s="8">
        <v>0</v>
      </c>
      <c r="V14" s="8"/>
      <c r="W14" s="8">
        <v>0</v>
      </c>
      <c r="Y14" s="10">
        <v>0</v>
      </c>
    </row>
    <row r="15" spans="1:25" ht="24.75" thickBot="1">
      <c r="E15" s="6">
        <f>SUM(E9:E14)</f>
        <v>5138886508534</v>
      </c>
      <c r="G15" s="6">
        <f>SUM(G9:G14)</f>
        <v>5220626118676.2637</v>
      </c>
      <c r="K15" s="6">
        <f>SUM(K9:K14)</f>
        <v>6812077206965</v>
      </c>
      <c r="O15" s="6">
        <f>SUM(O9:O14)</f>
        <v>7763060687921</v>
      </c>
      <c r="U15" s="6">
        <f>SUM(U9:U14)</f>
        <v>4291756215361</v>
      </c>
      <c r="W15" s="6">
        <f>SUM(W9:W14)</f>
        <v>4576750920873.9727</v>
      </c>
      <c r="Y15" s="9">
        <f>SUM(Y9:Y14)</f>
        <v>0.93129029903888716</v>
      </c>
    </row>
    <row r="16" spans="1:25" ht="24.75" thickTop="1"/>
    <row r="17" spans="25:25">
      <c r="Y17" s="3">
        <v>4914419194098</v>
      </c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zoomScaleNormal="100" workbookViewId="0">
      <selection activeCell="S8" sqref="S8:S17"/>
    </sheetView>
  </sheetViews>
  <sheetFormatPr defaultRowHeight="24"/>
  <cols>
    <col min="1" max="1" width="25.57031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1" ht="24.75">
      <c r="A6" s="15" t="s">
        <v>24</v>
      </c>
      <c r="C6" s="16" t="s">
        <v>25</v>
      </c>
      <c r="D6" s="16" t="s">
        <v>25</v>
      </c>
      <c r="E6" s="16" t="s">
        <v>25</v>
      </c>
      <c r="F6" s="16" t="s">
        <v>25</v>
      </c>
      <c r="G6" s="16" t="s">
        <v>25</v>
      </c>
      <c r="H6" s="16" t="s">
        <v>25</v>
      </c>
      <c r="I6" s="16" t="s">
        <v>25</v>
      </c>
      <c r="K6" s="16" t="s">
        <v>86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21" ht="24.75">
      <c r="A7" s="16" t="s">
        <v>24</v>
      </c>
      <c r="C7" s="16" t="s">
        <v>26</v>
      </c>
      <c r="E7" s="16" t="s">
        <v>27</v>
      </c>
      <c r="G7" s="16" t="s">
        <v>28</v>
      </c>
      <c r="I7" s="16" t="s">
        <v>22</v>
      </c>
      <c r="K7" s="16" t="s">
        <v>29</v>
      </c>
      <c r="M7" s="16" t="s">
        <v>30</v>
      </c>
      <c r="O7" s="16" t="s">
        <v>31</v>
      </c>
      <c r="Q7" s="16" t="s">
        <v>29</v>
      </c>
      <c r="S7" s="16" t="s">
        <v>23</v>
      </c>
    </row>
    <row r="8" spans="1:21">
      <c r="A8" s="1" t="s">
        <v>32</v>
      </c>
      <c r="C8" s="4" t="s">
        <v>33</v>
      </c>
      <c r="E8" s="4" t="s">
        <v>34</v>
      </c>
      <c r="F8" s="4"/>
      <c r="G8" s="4" t="s">
        <v>35</v>
      </c>
      <c r="H8" s="4"/>
      <c r="I8" s="11">
        <v>8</v>
      </c>
      <c r="J8" s="4"/>
      <c r="K8" s="11">
        <v>178469</v>
      </c>
      <c r="L8" s="4"/>
      <c r="M8" s="11">
        <v>0</v>
      </c>
      <c r="N8" s="4"/>
      <c r="O8" s="11">
        <v>0</v>
      </c>
      <c r="P8" s="4"/>
      <c r="Q8" s="11">
        <v>178469</v>
      </c>
      <c r="R8" s="4"/>
      <c r="S8" s="10">
        <v>3.6315379895620904E-8</v>
      </c>
      <c r="T8" s="4"/>
      <c r="U8" s="4"/>
    </row>
    <row r="9" spans="1:21">
      <c r="A9" s="1" t="s">
        <v>36</v>
      </c>
      <c r="C9" s="4" t="s">
        <v>37</v>
      </c>
      <c r="E9" s="4" t="s">
        <v>34</v>
      </c>
      <c r="F9" s="4"/>
      <c r="G9" s="4" t="s">
        <v>38</v>
      </c>
      <c r="H9" s="4"/>
      <c r="I9" s="11">
        <v>8</v>
      </c>
      <c r="J9" s="4"/>
      <c r="K9" s="11">
        <v>813068105</v>
      </c>
      <c r="L9" s="4"/>
      <c r="M9" s="11">
        <v>5346201</v>
      </c>
      <c r="N9" s="4"/>
      <c r="O9" s="11">
        <v>808161600</v>
      </c>
      <c r="P9" s="4"/>
      <c r="Q9" s="11">
        <v>10252706</v>
      </c>
      <c r="R9" s="4"/>
      <c r="S9" s="10">
        <v>2.0862497876276094E-6</v>
      </c>
      <c r="T9" s="4"/>
      <c r="U9" s="4"/>
    </row>
    <row r="10" spans="1:21">
      <c r="A10" s="1" t="s">
        <v>39</v>
      </c>
      <c r="C10" s="4" t="s">
        <v>40</v>
      </c>
      <c r="E10" s="4" t="s">
        <v>34</v>
      </c>
      <c r="F10" s="4"/>
      <c r="G10" s="4" t="s">
        <v>41</v>
      </c>
      <c r="H10" s="4"/>
      <c r="I10" s="11">
        <v>8</v>
      </c>
      <c r="J10" s="4"/>
      <c r="K10" s="11">
        <v>144208317921</v>
      </c>
      <c r="L10" s="4"/>
      <c r="M10" s="11">
        <v>113629000000</v>
      </c>
      <c r="N10" s="4"/>
      <c r="O10" s="11">
        <v>152318830557</v>
      </c>
      <c r="P10" s="4"/>
      <c r="Q10" s="11">
        <v>105518487364</v>
      </c>
      <c r="R10" s="4"/>
      <c r="S10" s="10">
        <v>2.1471202027438571E-2</v>
      </c>
      <c r="T10" s="4"/>
      <c r="U10" s="4"/>
    </row>
    <row r="11" spans="1:21">
      <c r="A11" s="1" t="s">
        <v>36</v>
      </c>
      <c r="C11" s="4" t="s">
        <v>42</v>
      </c>
      <c r="E11" s="4" t="s">
        <v>34</v>
      </c>
      <c r="F11" s="4"/>
      <c r="G11" s="4" t="s">
        <v>43</v>
      </c>
      <c r="H11" s="4"/>
      <c r="I11" s="11">
        <v>8</v>
      </c>
      <c r="J11" s="4"/>
      <c r="K11" s="11">
        <v>1024630400</v>
      </c>
      <c r="L11" s="4"/>
      <c r="M11" s="11">
        <v>68565</v>
      </c>
      <c r="N11" s="4"/>
      <c r="O11" s="11">
        <v>1014202800</v>
      </c>
      <c r="P11" s="4"/>
      <c r="Q11" s="11">
        <v>10496165</v>
      </c>
      <c r="R11" s="4"/>
      <c r="S11" s="10">
        <v>2.1357895176311843E-6</v>
      </c>
      <c r="T11" s="4"/>
      <c r="U11" s="4"/>
    </row>
    <row r="12" spans="1:21">
      <c r="A12" s="1" t="s">
        <v>36</v>
      </c>
      <c r="C12" s="4" t="s">
        <v>44</v>
      </c>
      <c r="E12" s="4" t="s">
        <v>34</v>
      </c>
      <c r="F12" s="4"/>
      <c r="G12" s="4" t="s">
        <v>43</v>
      </c>
      <c r="H12" s="4"/>
      <c r="I12" s="11">
        <v>8</v>
      </c>
      <c r="J12" s="4"/>
      <c r="K12" s="11">
        <v>1772710236</v>
      </c>
      <c r="L12" s="4"/>
      <c r="M12" s="11">
        <v>68779</v>
      </c>
      <c r="N12" s="4"/>
      <c r="O12" s="11">
        <v>1762250000</v>
      </c>
      <c r="P12" s="4"/>
      <c r="Q12" s="11">
        <v>10529015</v>
      </c>
      <c r="R12" s="4"/>
      <c r="S12" s="10">
        <v>2.1424739290951985E-6</v>
      </c>
      <c r="T12" s="4"/>
      <c r="U12" s="4"/>
    </row>
    <row r="13" spans="1:21">
      <c r="A13" s="1" t="s">
        <v>36</v>
      </c>
      <c r="C13" s="4" t="s">
        <v>45</v>
      </c>
      <c r="E13" s="4" t="s">
        <v>34</v>
      </c>
      <c r="F13" s="4"/>
      <c r="G13" s="4" t="s">
        <v>46</v>
      </c>
      <c r="H13" s="4"/>
      <c r="I13" s="11">
        <v>8</v>
      </c>
      <c r="J13" s="4"/>
      <c r="K13" s="11">
        <v>2712425361</v>
      </c>
      <c r="L13" s="4"/>
      <c r="M13" s="11">
        <v>66906</v>
      </c>
      <c r="N13" s="4"/>
      <c r="O13" s="11">
        <v>2702250000</v>
      </c>
      <c r="P13" s="4"/>
      <c r="Q13" s="11">
        <v>10242267</v>
      </c>
      <c r="R13" s="4"/>
      <c r="S13" s="10">
        <v>2.0841256302068227E-6</v>
      </c>
      <c r="T13" s="4"/>
      <c r="U13" s="4"/>
    </row>
    <row r="14" spans="1:21">
      <c r="A14" s="1" t="s">
        <v>47</v>
      </c>
      <c r="C14" s="4" t="s">
        <v>48</v>
      </c>
      <c r="E14" s="4" t="s">
        <v>34</v>
      </c>
      <c r="F14" s="4"/>
      <c r="G14" s="4" t="s">
        <v>49</v>
      </c>
      <c r="H14" s="4"/>
      <c r="I14" s="11">
        <v>8</v>
      </c>
      <c r="J14" s="4"/>
      <c r="K14" s="11">
        <v>66076070668</v>
      </c>
      <c r="L14" s="4"/>
      <c r="M14" s="11">
        <v>612176762717</v>
      </c>
      <c r="N14" s="4"/>
      <c r="O14" s="11">
        <v>677822253283</v>
      </c>
      <c r="P14" s="4"/>
      <c r="Q14" s="11">
        <v>430580102</v>
      </c>
      <c r="R14" s="4"/>
      <c r="S14" s="10">
        <v>8.7615664230903957E-5</v>
      </c>
      <c r="T14" s="4"/>
      <c r="U14" s="4"/>
    </row>
    <row r="15" spans="1:21">
      <c r="A15" s="1" t="s">
        <v>47</v>
      </c>
      <c r="C15" s="4" t="s">
        <v>50</v>
      </c>
      <c r="E15" s="4" t="s">
        <v>34</v>
      </c>
      <c r="F15" s="4"/>
      <c r="G15" s="4" t="s">
        <v>49</v>
      </c>
      <c r="H15" s="4"/>
      <c r="I15" s="11">
        <v>8</v>
      </c>
      <c r="J15" s="4"/>
      <c r="K15" s="11">
        <v>44307829</v>
      </c>
      <c r="L15" s="4"/>
      <c r="M15" s="11">
        <v>1725318110907</v>
      </c>
      <c r="N15" s="4"/>
      <c r="O15" s="11">
        <v>1692039277801</v>
      </c>
      <c r="P15" s="4"/>
      <c r="Q15" s="11">
        <v>33323140935</v>
      </c>
      <c r="R15" s="4"/>
      <c r="S15" s="10">
        <v>6.7806875276369624E-3</v>
      </c>
      <c r="T15" s="4"/>
      <c r="U15" s="4"/>
    </row>
    <row r="16" spans="1:21">
      <c r="A16" s="1" t="s">
        <v>47</v>
      </c>
      <c r="C16" s="4" t="s">
        <v>51</v>
      </c>
      <c r="E16" s="4" t="s">
        <v>34</v>
      </c>
      <c r="F16" s="4"/>
      <c r="G16" s="4" t="s">
        <v>49</v>
      </c>
      <c r="H16" s="4"/>
      <c r="I16" s="11">
        <v>8</v>
      </c>
      <c r="J16" s="4"/>
      <c r="K16" s="11">
        <v>61402938215</v>
      </c>
      <c r="L16" s="4"/>
      <c r="M16" s="11">
        <v>1226008813264</v>
      </c>
      <c r="N16" s="4"/>
      <c r="O16" s="11">
        <v>1219237583532</v>
      </c>
      <c r="P16" s="4"/>
      <c r="Q16" s="11">
        <v>68174167947</v>
      </c>
      <c r="R16" s="4"/>
      <c r="S16" s="10">
        <v>1.3872273661325872E-2</v>
      </c>
      <c r="T16" s="4"/>
      <c r="U16" s="4"/>
    </row>
    <row r="17" spans="1:21">
      <c r="A17" s="1" t="s">
        <v>47</v>
      </c>
      <c r="C17" s="4" t="s">
        <v>52</v>
      </c>
      <c r="E17" s="4" t="s">
        <v>34</v>
      </c>
      <c r="F17" s="4"/>
      <c r="G17" s="4" t="s">
        <v>49</v>
      </c>
      <c r="H17" s="4"/>
      <c r="I17" s="11">
        <v>8</v>
      </c>
      <c r="J17" s="4"/>
      <c r="K17" s="11">
        <v>115019114224</v>
      </c>
      <c r="L17" s="4"/>
      <c r="M17" s="11">
        <v>1874069135682</v>
      </c>
      <c r="N17" s="4"/>
      <c r="O17" s="11">
        <v>1987809603715</v>
      </c>
      <c r="P17" s="4"/>
      <c r="Q17" s="11">
        <v>1278646191</v>
      </c>
      <c r="R17" s="4"/>
      <c r="S17" s="10">
        <v>2.6018256491745708E-4</v>
      </c>
      <c r="T17" s="4"/>
      <c r="U17" s="4"/>
    </row>
    <row r="18" spans="1:21" ht="24.75" thickBot="1">
      <c r="C18" s="4"/>
      <c r="E18" s="4"/>
      <c r="F18" s="4"/>
      <c r="G18" s="4"/>
      <c r="H18" s="4"/>
      <c r="I18" s="4"/>
      <c r="J18" s="4"/>
      <c r="K18" s="12">
        <f>SUM(K8:K17)</f>
        <v>393073761428</v>
      </c>
      <c r="L18" s="4"/>
      <c r="M18" s="12">
        <f>SUM(M8:M17)</f>
        <v>5551207373021</v>
      </c>
      <c r="N18" s="4"/>
      <c r="O18" s="12">
        <f>SUM(O8:O17)</f>
        <v>5735514413288</v>
      </c>
      <c r="P18" s="4"/>
      <c r="Q18" s="12">
        <f>SUM(Q8:Q17)</f>
        <v>208766721161</v>
      </c>
      <c r="R18" s="4"/>
      <c r="S18" s="9">
        <f>SUM(S8:S17)</f>
        <v>4.2480446399794224E-2</v>
      </c>
      <c r="T18" s="4"/>
      <c r="U18" s="4"/>
    </row>
    <row r="19" spans="1:21" ht="24.75" thickTop="1">
      <c r="C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>
      <c r="C20" s="4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7" sqref="G7:G8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5" t="s">
        <v>0</v>
      </c>
      <c r="B2" s="15"/>
      <c r="C2" s="15"/>
      <c r="D2" s="15"/>
      <c r="E2" s="15"/>
      <c r="F2" s="15"/>
      <c r="G2" s="15"/>
    </row>
    <row r="3" spans="1:7" ht="24.75">
      <c r="A3" s="15" t="s">
        <v>53</v>
      </c>
      <c r="B3" s="15"/>
      <c r="C3" s="15"/>
      <c r="D3" s="15"/>
      <c r="E3" s="15"/>
      <c r="F3" s="15"/>
      <c r="G3" s="15"/>
    </row>
    <row r="4" spans="1:7" ht="24.75">
      <c r="A4" s="15" t="s">
        <v>2</v>
      </c>
      <c r="B4" s="15"/>
      <c r="C4" s="15"/>
      <c r="D4" s="15"/>
      <c r="E4" s="15"/>
      <c r="F4" s="15"/>
      <c r="G4" s="15"/>
    </row>
    <row r="6" spans="1:7" ht="24.75">
      <c r="A6" s="16" t="s">
        <v>57</v>
      </c>
      <c r="C6" s="16" t="s">
        <v>29</v>
      </c>
      <c r="E6" s="16" t="s">
        <v>77</v>
      </c>
      <c r="G6" s="16" t="s">
        <v>13</v>
      </c>
    </row>
    <row r="7" spans="1:7">
      <c r="A7" s="1" t="s">
        <v>84</v>
      </c>
      <c r="C7" s="11">
        <v>307108283157</v>
      </c>
      <c r="D7" s="4"/>
      <c r="E7" s="10">
        <f>C7/$C$9</f>
        <v>0.99996984850522308</v>
      </c>
      <c r="F7" s="4"/>
      <c r="G7" s="10">
        <v>6.2491267233740148E-2</v>
      </c>
    </row>
    <row r="8" spans="1:7">
      <c r="A8" s="1" t="s">
        <v>85</v>
      </c>
      <c r="C8" s="11">
        <v>9260053</v>
      </c>
      <c r="D8" s="4"/>
      <c r="E8" s="10">
        <f>C8/$C$9</f>
        <v>3.0151494776930364E-5</v>
      </c>
      <c r="F8" s="4"/>
      <c r="G8" s="10">
        <v>1.884261930915644E-6</v>
      </c>
    </row>
    <row r="9" spans="1:7" ht="24.75" thickBot="1">
      <c r="C9" s="12">
        <f>SUM(C7:C8)</f>
        <v>307117543210</v>
      </c>
      <c r="D9" s="4"/>
      <c r="E9" s="14">
        <f>SUM(E7:E8)</f>
        <v>1</v>
      </c>
      <c r="F9" s="4"/>
      <c r="G9" s="14">
        <f>SUM(G7:G8)</f>
        <v>6.2493151495671063E-2</v>
      </c>
    </row>
    <row r="10" spans="1:7" ht="24.75" thickTop="1">
      <c r="C10" s="4"/>
      <c r="D10" s="4"/>
      <c r="E10" s="4"/>
      <c r="F10" s="4"/>
      <c r="G10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I18" sqref="I18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6" t="s">
        <v>54</v>
      </c>
      <c r="B6" s="16" t="s">
        <v>54</v>
      </c>
      <c r="C6" s="16" t="s">
        <v>54</v>
      </c>
      <c r="D6" s="16" t="s">
        <v>54</v>
      </c>
      <c r="E6" s="16" t="s">
        <v>54</v>
      </c>
      <c r="F6" s="16" t="s">
        <v>54</v>
      </c>
      <c r="G6" s="16" t="s">
        <v>54</v>
      </c>
      <c r="I6" s="16" t="s">
        <v>55</v>
      </c>
      <c r="J6" s="16" t="s">
        <v>55</v>
      </c>
      <c r="K6" s="16" t="s">
        <v>55</v>
      </c>
      <c r="L6" s="16" t="s">
        <v>55</v>
      </c>
      <c r="M6" s="16" t="s">
        <v>55</v>
      </c>
      <c r="O6" s="16" t="s">
        <v>56</v>
      </c>
      <c r="P6" s="16" t="s">
        <v>56</v>
      </c>
      <c r="Q6" s="16" t="s">
        <v>56</v>
      </c>
      <c r="R6" s="16" t="s">
        <v>56</v>
      </c>
      <c r="S6" s="16" t="s">
        <v>56</v>
      </c>
    </row>
    <row r="7" spans="1:19" ht="24.75">
      <c r="A7" s="16" t="s">
        <v>57</v>
      </c>
      <c r="C7" s="16" t="s">
        <v>58</v>
      </c>
      <c r="E7" s="16" t="s">
        <v>21</v>
      </c>
      <c r="G7" s="16" t="s">
        <v>22</v>
      </c>
      <c r="I7" s="16" t="s">
        <v>59</v>
      </c>
      <c r="K7" s="16" t="s">
        <v>60</v>
      </c>
      <c r="M7" s="16" t="s">
        <v>61</v>
      </c>
      <c r="O7" s="16" t="s">
        <v>59</v>
      </c>
      <c r="Q7" s="16" t="s">
        <v>60</v>
      </c>
      <c r="S7" s="16" t="s">
        <v>61</v>
      </c>
    </row>
    <row r="8" spans="1:19">
      <c r="A8" s="1" t="s">
        <v>32</v>
      </c>
      <c r="C8" s="11">
        <v>30</v>
      </c>
      <c r="D8" s="4"/>
      <c r="E8" s="4" t="s">
        <v>87</v>
      </c>
      <c r="F8" s="4"/>
      <c r="G8" s="11">
        <v>8</v>
      </c>
      <c r="H8" s="4"/>
      <c r="I8" s="11">
        <v>0</v>
      </c>
      <c r="J8" s="4"/>
      <c r="K8" s="11">
        <v>0</v>
      </c>
      <c r="L8" s="4"/>
      <c r="M8" s="11">
        <v>0</v>
      </c>
      <c r="N8" s="4"/>
      <c r="O8" s="11">
        <v>1344007522</v>
      </c>
      <c r="P8" s="4"/>
      <c r="Q8" s="11">
        <v>0</v>
      </c>
      <c r="R8" s="4"/>
      <c r="S8" s="11">
        <v>1344007522</v>
      </c>
    </row>
    <row r="9" spans="1:19">
      <c r="A9" s="1" t="s">
        <v>36</v>
      </c>
      <c r="C9" s="11">
        <v>17</v>
      </c>
      <c r="D9" s="4"/>
      <c r="E9" s="4" t="s">
        <v>87</v>
      </c>
      <c r="F9" s="4"/>
      <c r="G9" s="11">
        <v>8</v>
      </c>
      <c r="H9" s="4"/>
      <c r="I9" s="11">
        <v>5346201</v>
      </c>
      <c r="J9" s="4"/>
      <c r="K9" s="11">
        <v>0</v>
      </c>
      <c r="L9" s="4"/>
      <c r="M9" s="11">
        <v>5346201</v>
      </c>
      <c r="N9" s="4"/>
      <c r="O9" s="11">
        <v>55643871</v>
      </c>
      <c r="P9" s="4"/>
      <c r="Q9" s="11">
        <v>0</v>
      </c>
      <c r="R9" s="4"/>
      <c r="S9" s="11">
        <v>55643871</v>
      </c>
    </row>
    <row r="10" spans="1:19">
      <c r="A10" s="1" t="s">
        <v>36</v>
      </c>
      <c r="C10" s="11">
        <v>20</v>
      </c>
      <c r="D10" s="4"/>
      <c r="E10" s="4" t="s">
        <v>87</v>
      </c>
      <c r="F10" s="4"/>
      <c r="G10" s="11">
        <v>8</v>
      </c>
      <c r="H10" s="4"/>
      <c r="I10" s="11">
        <v>68565</v>
      </c>
      <c r="J10" s="4"/>
      <c r="K10" s="11">
        <v>0</v>
      </c>
      <c r="L10" s="4"/>
      <c r="M10" s="11">
        <v>68565</v>
      </c>
      <c r="N10" s="4"/>
      <c r="O10" s="11">
        <v>303375836</v>
      </c>
      <c r="P10" s="4"/>
      <c r="Q10" s="11">
        <v>0</v>
      </c>
      <c r="R10" s="4"/>
      <c r="S10" s="11">
        <v>303375836</v>
      </c>
    </row>
    <row r="11" spans="1:19">
      <c r="A11" s="1" t="s">
        <v>36</v>
      </c>
      <c r="C11" s="11">
        <v>20</v>
      </c>
      <c r="D11" s="4"/>
      <c r="E11" s="4" t="s">
        <v>87</v>
      </c>
      <c r="F11" s="4"/>
      <c r="G11" s="11">
        <v>8</v>
      </c>
      <c r="H11" s="4"/>
      <c r="I11" s="11">
        <v>68779</v>
      </c>
      <c r="J11" s="4"/>
      <c r="K11" s="11">
        <v>0</v>
      </c>
      <c r="L11" s="4"/>
      <c r="M11" s="11">
        <v>68779</v>
      </c>
      <c r="N11" s="4"/>
      <c r="O11" s="11">
        <v>8830981</v>
      </c>
      <c r="P11" s="4"/>
      <c r="Q11" s="11">
        <v>0</v>
      </c>
      <c r="R11" s="4"/>
      <c r="S11" s="11">
        <v>8830981</v>
      </c>
    </row>
    <row r="12" spans="1:19">
      <c r="A12" s="1" t="s">
        <v>36</v>
      </c>
      <c r="C12" s="11">
        <v>17</v>
      </c>
      <c r="D12" s="4"/>
      <c r="E12" s="4" t="s">
        <v>87</v>
      </c>
      <c r="F12" s="4"/>
      <c r="G12" s="11">
        <v>8</v>
      </c>
      <c r="H12" s="4"/>
      <c r="I12" s="11">
        <v>66906</v>
      </c>
      <c r="J12" s="4"/>
      <c r="K12" s="11">
        <v>0</v>
      </c>
      <c r="L12" s="4"/>
      <c r="M12" s="11">
        <v>66906</v>
      </c>
      <c r="N12" s="4"/>
      <c r="O12" s="11">
        <v>2592267</v>
      </c>
      <c r="P12" s="4"/>
      <c r="Q12" s="11">
        <v>0</v>
      </c>
      <c r="R12" s="4"/>
      <c r="S12" s="11">
        <v>2592267</v>
      </c>
    </row>
    <row r="13" spans="1:19">
      <c r="A13" s="1" t="s">
        <v>47</v>
      </c>
      <c r="C13" s="11">
        <v>17</v>
      </c>
      <c r="D13" s="4"/>
      <c r="E13" s="4" t="s">
        <v>87</v>
      </c>
      <c r="F13" s="4"/>
      <c r="G13" s="11">
        <v>8</v>
      </c>
      <c r="H13" s="4"/>
      <c r="I13" s="11">
        <v>2812717</v>
      </c>
      <c r="J13" s="4"/>
      <c r="K13" s="11">
        <v>0</v>
      </c>
      <c r="L13" s="4"/>
      <c r="M13" s="11">
        <v>2812717</v>
      </c>
      <c r="N13" s="4"/>
      <c r="O13" s="11">
        <v>2812717</v>
      </c>
      <c r="P13" s="4"/>
      <c r="Q13" s="11">
        <v>0</v>
      </c>
      <c r="R13" s="4"/>
      <c r="S13" s="11">
        <v>2812717</v>
      </c>
    </row>
    <row r="14" spans="1:19">
      <c r="A14" s="1" t="s">
        <v>47</v>
      </c>
      <c r="C14" s="11">
        <v>17</v>
      </c>
      <c r="D14" s="4"/>
      <c r="E14" s="4" t="s">
        <v>87</v>
      </c>
      <c r="F14" s="4"/>
      <c r="G14" s="11">
        <v>8</v>
      </c>
      <c r="H14" s="4"/>
      <c r="I14" s="11">
        <v>291339</v>
      </c>
      <c r="J14" s="4"/>
      <c r="K14" s="11">
        <v>0</v>
      </c>
      <c r="L14" s="4"/>
      <c r="M14" s="11">
        <v>291339</v>
      </c>
      <c r="N14" s="4"/>
      <c r="O14" s="11">
        <v>291339</v>
      </c>
      <c r="P14" s="4"/>
      <c r="Q14" s="11">
        <v>0</v>
      </c>
      <c r="R14" s="4"/>
      <c r="S14" s="11">
        <v>291339</v>
      </c>
    </row>
    <row r="15" spans="1:19">
      <c r="A15" s="1" t="s">
        <v>47</v>
      </c>
      <c r="C15" s="11">
        <v>17</v>
      </c>
      <c r="D15" s="4"/>
      <c r="E15" s="4" t="s">
        <v>87</v>
      </c>
      <c r="F15" s="4"/>
      <c r="G15" s="11">
        <v>8</v>
      </c>
      <c r="H15" s="4"/>
      <c r="I15" s="11">
        <v>479864</v>
      </c>
      <c r="J15" s="4"/>
      <c r="K15" s="11">
        <v>0</v>
      </c>
      <c r="L15" s="4"/>
      <c r="M15" s="11">
        <v>479864</v>
      </c>
      <c r="N15" s="4"/>
      <c r="O15" s="11">
        <v>479864</v>
      </c>
      <c r="P15" s="4"/>
      <c r="Q15" s="11">
        <v>0</v>
      </c>
      <c r="R15" s="4"/>
      <c r="S15" s="11">
        <v>479864</v>
      </c>
    </row>
    <row r="16" spans="1:19">
      <c r="A16" s="1" t="s">
        <v>47</v>
      </c>
      <c r="C16" s="11">
        <v>17</v>
      </c>
      <c r="D16" s="4"/>
      <c r="E16" s="4" t="s">
        <v>87</v>
      </c>
      <c r="F16" s="4"/>
      <c r="G16" s="11">
        <v>8</v>
      </c>
      <c r="H16" s="4"/>
      <c r="I16" s="11">
        <v>125682</v>
      </c>
      <c r="J16" s="4"/>
      <c r="K16" s="11">
        <v>0</v>
      </c>
      <c r="L16" s="4"/>
      <c r="M16" s="11">
        <v>125682</v>
      </c>
      <c r="N16" s="4"/>
      <c r="O16" s="11">
        <v>125682</v>
      </c>
      <c r="P16" s="4"/>
      <c r="Q16" s="11">
        <v>0</v>
      </c>
      <c r="R16" s="4"/>
      <c r="S16" s="11">
        <v>125682</v>
      </c>
    </row>
    <row r="17" spans="3:19" ht="24.75" thickBot="1">
      <c r="C17" s="4"/>
      <c r="D17" s="4"/>
      <c r="E17" s="4"/>
      <c r="F17" s="4"/>
      <c r="G17" s="4"/>
      <c r="H17" s="4"/>
      <c r="I17" s="12">
        <f>SUM(I8:I16)</f>
        <v>9260053</v>
      </c>
      <c r="J17" s="4"/>
      <c r="K17" s="12">
        <f>SUM(K8:K16)</f>
        <v>0</v>
      </c>
      <c r="L17" s="4"/>
      <c r="M17" s="12">
        <f>SUM(M8:M16)</f>
        <v>9260053</v>
      </c>
      <c r="N17" s="4"/>
      <c r="O17" s="12">
        <f>SUM(O8:O16)</f>
        <v>1718160079</v>
      </c>
      <c r="P17" s="4"/>
      <c r="Q17" s="12">
        <f>SUM(Q8:Q16)</f>
        <v>0</v>
      </c>
      <c r="R17" s="4"/>
      <c r="S17" s="12">
        <f>SUM(S8:S16)</f>
        <v>1718160079</v>
      </c>
    </row>
    <row r="18" spans="3:19" ht="24.75" thickTop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3:19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0"/>
  <sheetViews>
    <sheetView rightToLeft="1" workbookViewId="0">
      <selection activeCell="G20" sqref="G20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24.75">
      <c r="A3" s="15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1" ht="24.75">
      <c r="A6" s="15" t="s">
        <v>3</v>
      </c>
      <c r="C6" s="16" t="s">
        <v>63</v>
      </c>
      <c r="D6" s="16" t="s">
        <v>63</v>
      </c>
      <c r="E6" s="16" t="s">
        <v>63</v>
      </c>
      <c r="F6" s="16" t="s">
        <v>63</v>
      </c>
      <c r="G6" s="16" t="s">
        <v>63</v>
      </c>
      <c r="I6" s="16" t="s">
        <v>55</v>
      </c>
      <c r="J6" s="16" t="s">
        <v>55</v>
      </c>
      <c r="K6" s="16" t="s">
        <v>55</v>
      </c>
      <c r="L6" s="16" t="s">
        <v>55</v>
      </c>
      <c r="M6" s="16" t="s">
        <v>55</v>
      </c>
      <c r="O6" s="16" t="s">
        <v>56</v>
      </c>
      <c r="P6" s="16" t="s">
        <v>56</v>
      </c>
      <c r="Q6" s="16" t="s">
        <v>56</v>
      </c>
      <c r="R6" s="16" t="s">
        <v>56</v>
      </c>
      <c r="S6" s="16" t="s">
        <v>56</v>
      </c>
    </row>
    <row r="7" spans="1:21" ht="24.75">
      <c r="A7" s="16" t="s">
        <v>3</v>
      </c>
      <c r="C7" s="16" t="s">
        <v>64</v>
      </c>
      <c r="E7" s="16" t="s">
        <v>65</v>
      </c>
      <c r="G7" s="16" t="s">
        <v>66</v>
      </c>
      <c r="I7" s="16" t="s">
        <v>67</v>
      </c>
      <c r="K7" s="16" t="s">
        <v>60</v>
      </c>
      <c r="M7" s="16" t="s">
        <v>68</v>
      </c>
      <c r="O7" s="16" t="s">
        <v>67</v>
      </c>
      <c r="Q7" s="16" t="s">
        <v>60</v>
      </c>
      <c r="S7" s="16" t="s">
        <v>68</v>
      </c>
    </row>
    <row r="8" spans="1:21">
      <c r="A8" s="1" t="s">
        <v>17</v>
      </c>
      <c r="C8" s="4" t="s">
        <v>69</v>
      </c>
      <c r="D8" s="4"/>
      <c r="E8" s="11">
        <v>171847359</v>
      </c>
      <c r="F8" s="4"/>
      <c r="G8" s="11">
        <v>200</v>
      </c>
      <c r="H8" s="4"/>
      <c r="I8" s="11">
        <v>0</v>
      </c>
      <c r="J8" s="4"/>
      <c r="K8" s="11">
        <v>0</v>
      </c>
      <c r="L8" s="4"/>
      <c r="M8" s="11">
        <v>0</v>
      </c>
      <c r="N8" s="4"/>
      <c r="O8" s="11">
        <v>34369471800</v>
      </c>
      <c r="P8" s="4"/>
      <c r="Q8" s="11">
        <v>0</v>
      </c>
      <c r="R8" s="4"/>
      <c r="S8" s="11">
        <v>34369471800</v>
      </c>
    </row>
    <row r="9" spans="1:21" ht="24.75" thickBot="1">
      <c r="I9" s="12">
        <f>SUM(I8)</f>
        <v>0</v>
      </c>
      <c r="J9" s="4"/>
      <c r="K9" s="12">
        <f>SUM(K8)</f>
        <v>0</v>
      </c>
      <c r="L9" s="4"/>
      <c r="M9" s="12">
        <f>SUM(M8)</f>
        <v>0</v>
      </c>
      <c r="N9" s="4"/>
      <c r="O9" s="12">
        <f>SUM(O8)</f>
        <v>34369471800</v>
      </c>
      <c r="P9" s="4"/>
      <c r="Q9" s="12">
        <f>SUM(SUM(Q8))</f>
        <v>0</v>
      </c>
      <c r="R9" s="4"/>
      <c r="S9" s="12">
        <f>SUM(S8)</f>
        <v>34369471800</v>
      </c>
      <c r="T9" s="4"/>
      <c r="U9" s="4"/>
    </row>
    <row r="10" spans="1:21" ht="24.75" thickTop="1"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7"/>
  <sheetViews>
    <sheetView rightToLeft="1" workbookViewId="0">
      <selection activeCell="I14" sqref="I14:Q17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55</v>
      </c>
      <c r="D6" s="16" t="s">
        <v>55</v>
      </c>
      <c r="E6" s="16" t="s">
        <v>55</v>
      </c>
      <c r="F6" s="16" t="s">
        <v>55</v>
      </c>
      <c r="G6" s="16" t="s">
        <v>55</v>
      </c>
      <c r="H6" s="16" t="s">
        <v>55</v>
      </c>
      <c r="I6" s="16" t="s">
        <v>55</v>
      </c>
      <c r="K6" s="16" t="s">
        <v>56</v>
      </c>
      <c r="L6" s="16" t="s">
        <v>56</v>
      </c>
      <c r="M6" s="16" t="s">
        <v>56</v>
      </c>
      <c r="N6" s="16" t="s">
        <v>56</v>
      </c>
      <c r="O6" s="16" t="s">
        <v>56</v>
      </c>
      <c r="P6" s="16" t="s">
        <v>56</v>
      </c>
      <c r="Q6" s="16" t="s">
        <v>56</v>
      </c>
    </row>
    <row r="7" spans="1:17" ht="24.75">
      <c r="A7" s="16" t="s">
        <v>3</v>
      </c>
      <c r="C7" s="16" t="s">
        <v>7</v>
      </c>
      <c r="E7" s="16" t="s">
        <v>70</v>
      </c>
      <c r="G7" s="16" t="s">
        <v>71</v>
      </c>
      <c r="I7" s="16" t="s">
        <v>72</v>
      </c>
      <c r="K7" s="16" t="s">
        <v>7</v>
      </c>
      <c r="M7" s="16" t="s">
        <v>70</v>
      </c>
      <c r="O7" s="16" t="s">
        <v>71</v>
      </c>
      <c r="Q7" s="16" t="s">
        <v>72</v>
      </c>
    </row>
    <row r="8" spans="1:17">
      <c r="A8" s="1" t="s">
        <v>15</v>
      </c>
      <c r="C8" s="8">
        <v>3464648</v>
      </c>
      <c r="D8" s="8"/>
      <c r="E8" s="8">
        <v>159063507784</v>
      </c>
      <c r="F8" s="8"/>
      <c r="G8" s="8">
        <v>157361649917</v>
      </c>
      <c r="H8" s="8"/>
      <c r="I8" s="8">
        <f>E8-G8</f>
        <v>1701857867</v>
      </c>
      <c r="J8" s="8"/>
      <c r="K8" s="8">
        <v>3464648</v>
      </c>
      <c r="L8" s="8"/>
      <c r="M8" s="8">
        <v>159063507784</v>
      </c>
      <c r="N8" s="8"/>
      <c r="O8" s="8">
        <v>157133023257</v>
      </c>
      <c r="P8" s="8"/>
      <c r="Q8" s="8">
        <f>M8-O8</f>
        <v>1930484527</v>
      </c>
    </row>
    <row r="9" spans="1:17">
      <c r="A9" s="1" t="s">
        <v>18</v>
      </c>
      <c r="C9" s="8">
        <v>98387733</v>
      </c>
      <c r="D9" s="8"/>
      <c r="E9" s="8">
        <v>1043645922341</v>
      </c>
      <c r="F9" s="8"/>
      <c r="G9" s="8">
        <v>977139346482</v>
      </c>
      <c r="H9" s="8"/>
      <c r="I9" s="8">
        <f t="shared" ref="I9:I12" si="0">E9-G9</f>
        <v>66506575859</v>
      </c>
      <c r="J9" s="8"/>
      <c r="K9" s="8">
        <v>98387733</v>
      </c>
      <c r="L9" s="8"/>
      <c r="M9" s="8">
        <v>1043645922341</v>
      </c>
      <c r="N9" s="8"/>
      <c r="O9" s="8">
        <v>973129307303</v>
      </c>
      <c r="P9" s="8"/>
      <c r="Q9" s="8">
        <f t="shared" ref="Q9:Q12" si="1">M9-O9</f>
        <v>70516615038</v>
      </c>
    </row>
    <row r="10" spans="1:17">
      <c r="A10" s="1" t="s">
        <v>17</v>
      </c>
      <c r="C10" s="8">
        <v>167193695</v>
      </c>
      <c r="D10" s="8"/>
      <c r="E10" s="8">
        <v>695331304869</v>
      </c>
      <c r="F10" s="8"/>
      <c r="G10" s="8">
        <v>673562480634</v>
      </c>
      <c r="H10" s="8"/>
      <c r="I10" s="8">
        <f t="shared" si="0"/>
        <v>21768824235</v>
      </c>
      <c r="J10" s="8"/>
      <c r="K10" s="8">
        <v>167193695</v>
      </c>
      <c r="L10" s="8"/>
      <c r="M10" s="8">
        <v>695331304869</v>
      </c>
      <c r="N10" s="8"/>
      <c r="O10" s="8">
        <v>657092653450</v>
      </c>
      <c r="P10" s="8"/>
      <c r="Q10" s="8">
        <f t="shared" si="1"/>
        <v>38238651419</v>
      </c>
    </row>
    <row r="11" spans="1:17">
      <c r="A11" s="1" t="s">
        <v>16</v>
      </c>
      <c r="C11" s="8">
        <v>7048993</v>
      </c>
      <c r="D11" s="8"/>
      <c r="E11" s="8">
        <v>2032052110568</v>
      </c>
      <c r="F11" s="8"/>
      <c r="G11" s="8">
        <v>1895892368781</v>
      </c>
      <c r="H11" s="8"/>
      <c r="I11" s="8">
        <f t="shared" si="0"/>
        <v>136159741787</v>
      </c>
      <c r="J11" s="8"/>
      <c r="K11" s="8">
        <v>7048993</v>
      </c>
      <c r="L11" s="8"/>
      <c r="M11" s="8">
        <v>2032052110568</v>
      </c>
      <c r="N11" s="8"/>
      <c r="O11" s="8">
        <v>1891570714473</v>
      </c>
      <c r="P11" s="8"/>
      <c r="Q11" s="8">
        <f t="shared" si="1"/>
        <v>140481396095</v>
      </c>
    </row>
    <row r="12" spans="1:17">
      <c r="A12" s="1" t="s">
        <v>19</v>
      </c>
      <c r="C12" s="8">
        <v>59668050</v>
      </c>
      <c r="D12" s="8"/>
      <c r="E12" s="8">
        <v>646658075312</v>
      </c>
      <c r="F12" s="8"/>
      <c r="G12" s="8">
        <v>648169488310</v>
      </c>
      <c r="H12" s="8"/>
      <c r="I12" s="8">
        <f t="shared" si="0"/>
        <v>-1511412998</v>
      </c>
      <c r="J12" s="8"/>
      <c r="K12" s="8">
        <v>59668050</v>
      </c>
      <c r="L12" s="8"/>
      <c r="M12" s="8">
        <v>646658075312</v>
      </c>
      <c r="N12" s="8"/>
      <c r="O12" s="8">
        <v>644886820779</v>
      </c>
      <c r="P12" s="8"/>
      <c r="Q12" s="8">
        <f t="shared" si="1"/>
        <v>1771254533</v>
      </c>
    </row>
    <row r="13" spans="1:17" ht="24.75" thickBot="1">
      <c r="C13" s="8"/>
      <c r="D13" s="8"/>
      <c r="E13" s="13">
        <f>SUM(E8:E12)</f>
        <v>4576750920874</v>
      </c>
      <c r="F13" s="8"/>
      <c r="G13" s="13">
        <f>SUM(G8:G12)</f>
        <v>4352125334124</v>
      </c>
      <c r="H13" s="8"/>
      <c r="I13" s="13">
        <f>SUM(I8:I12)</f>
        <v>224625586750</v>
      </c>
      <c r="J13" s="8"/>
      <c r="K13" s="8"/>
      <c r="L13" s="8"/>
      <c r="M13" s="13">
        <f>SUM(M8:M12)</f>
        <v>4576750920874</v>
      </c>
      <c r="N13" s="8"/>
      <c r="O13" s="13">
        <f>SUM(O8:O12)</f>
        <v>4323812519262</v>
      </c>
      <c r="P13" s="8"/>
      <c r="Q13" s="13">
        <f>SUM(Q8:Q12)</f>
        <v>252938401612</v>
      </c>
    </row>
    <row r="14" spans="1:17" ht="24.75" thickTop="1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3:17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9"/>
  <sheetViews>
    <sheetView rightToLeft="1" workbookViewId="0">
      <selection activeCell="G17" sqref="G17"/>
    </sheetView>
  </sheetViews>
  <sheetFormatPr defaultRowHeight="2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55</v>
      </c>
      <c r="D6" s="16" t="s">
        <v>55</v>
      </c>
      <c r="E6" s="16" t="s">
        <v>55</v>
      </c>
      <c r="F6" s="16" t="s">
        <v>55</v>
      </c>
      <c r="G6" s="16" t="s">
        <v>55</v>
      </c>
      <c r="H6" s="16" t="s">
        <v>55</v>
      </c>
      <c r="I6" s="16" t="s">
        <v>55</v>
      </c>
      <c r="K6" s="16" t="s">
        <v>56</v>
      </c>
      <c r="L6" s="16" t="s">
        <v>56</v>
      </c>
      <c r="M6" s="16" t="s">
        <v>56</v>
      </c>
      <c r="N6" s="16" t="s">
        <v>56</v>
      </c>
      <c r="O6" s="16" t="s">
        <v>56</v>
      </c>
      <c r="P6" s="16" t="s">
        <v>56</v>
      </c>
      <c r="Q6" s="16" t="s">
        <v>56</v>
      </c>
    </row>
    <row r="7" spans="1:17" ht="24.75">
      <c r="A7" s="16" t="s">
        <v>3</v>
      </c>
      <c r="C7" s="16" t="s">
        <v>7</v>
      </c>
      <c r="E7" s="16" t="s">
        <v>70</v>
      </c>
      <c r="G7" s="16" t="s">
        <v>71</v>
      </c>
      <c r="I7" s="16" t="s">
        <v>73</v>
      </c>
      <c r="K7" s="16" t="s">
        <v>7</v>
      </c>
      <c r="M7" s="16" t="s">
        <v>70</v>
      </c>
      <c r="O7" s="16" t="s">
        <v>71</v>
      </c>
      <c r="Q7" s="16" t="s">
        <v>73</v>
      </c>
    </row>
    <row r="8" spans="1:17">
      <c r="A8" s="1" t="s">
        <v>15</v>
      </c>
      <c r="C8" s="3">
        <v>34541613</v>
      </c>
      <c r="E8" s="8">
        <v>1480720614130</v>
      </c>
      <c r="F8" s="8"/>
      <c r="G8" s="8">
        <v>1464306054436</v>
      </c>
      <c r="H8" s="8"/>
      <c r="I8" s="8">
        <v>16414559694</v>
      </c>
      <c r="J8" s="8"/>
      <c r="K8" s="8">
        <v>186557854</v>
      </c>
      <c r="L8" s="8"/>
      <c r="M8" s="8">
        <v>7214572749754</v>
      </c>
      <c r="N8" s="8"/>
      <c r="O8" s="8">
        <v>7173891760387</v>
      </c>
      <c r="P8" s="8"/>
      <c r="Q8" s="8">
        <v>40680989367</v>
      </c>
    </row>
    <row r="9" spans="1:17">
      <c r="A9" s="1" t="s">
        <v>19</v>
      </c>
      <c r="C9" s="3">
        <v>415667954</v>
      </c>
      <c r="E9" s="8">
        <v>4468036937737</v>
      </c>
      <c r="F9" s="8"/>
      <c r="G9" s="8">
        <v>4452920849901</v>
      </c>
      <c r="H9" s="8"/>
      <c r="I9" s="8">
        <v>15116087836</v>
      </c>
      <c r="J9" s="8"/>
      <c r="K9" s="8">
        <v>2358831024</v>
      </c>
      <c r="L9" s="8"/>
      <c r="M9" s="8">
        <v>24575649028221</v>
      </c>
      <c r="N9" s="8"/>
      <c r="O9" s="8">
        <v>24534616721306</v>
      </c>
      <c r="P9" s="8"/>
      <c r="Q9" s="8">
        <v>41032306915</v>
      </c>
    </row>
    <row r="10" spans="1:17">
      <c r="A10" s="1" t="s">
        <v>20</v>
      </c>
      <c r="C10" s="3">
        <v>1000</v>
      </c>
      <c r="E10" s="8">
        <v>1000</v>
      </c>
      <c r="F10" s="8"/>
      <c r="G10" s="8">
        <v>1000</v>
      </c>
      <c r="H10" s="8"/>
      <c r="I10" s="8">
        <v>0</v>
      </c>
      <c r="J10" s="8"/>
      <c r="K10" s="8">
        <v>1000</v>
      </c>
      <c r="L10" s="8"/>
      <c r="M10" s="8">
        <v>1000</v>
      </c>
      <c r="N10" s="8"/>
      <c r="O10" s="8">
        <v>1000</v>
      </c>
      <c r="P10" s="8"/>
      <c r="Q10" s="8">
        <v>0</v>
      </c>
    </row>
    <row r="11" spans="1:17">
      <c r="A11" s="1" t="s">
        <v>16</v>
      </c>
      <c r="C11" s="3">
        <v>4304685</v>
      </c>
      <c r="E11" s="8">
        <v>1180902503033</v>
      </c>
      <c r="F11" s="8"/>
      <c r="G11" s="8">
        <v>1147073295733</v>
      </c>
      <c r="H11" s="8"/>
      <c r="I11" s="8">
        <v>33829207300</v>
      </c>
      <c r="J11" s="8"/>
      <c r="K11" s="8">
        <v>21487794</v>
      </c>
      <c r="L11" s="8"/>
      <c r="M11" s="8">
        <v>5650571430608</v>
      </c>
      <c r="N11" s="8"/>
      <c r="O11" s="8">
        <v>5758431192278</v>
      </c>
      <c r="P11" s="8"/>
      <c r="Q11" s="8">
        <v>-107859761670</v>
      </c>
    </row>
    <row r="12" spans="1:17">
      <c r="A12" s="1" t="s">
        <v>18</v>
      </c>
      <c r="C12" s="3">
        <v>30237204</v>
      </c>
      <c r="E12" s="8">
        <v>301300042525</v>
      </c>
      <c r="F12" s="8"/>
      <c r="G12" s="8">
        <v>297734707249</v>
      </c>
      <c r="H12" s="8"/>
      <c r="I12" s="8">
        <v>3565335276</v>
      </c>
      <c r="J12" s="8"/>
      <c r="K12" s="8">
        <v>205616864</v>
      </c>
      <c r="L12" s="8"/>
      <c r="M12" s="8">
        <v>2013613343541</v>
      </c>
      <c r="N12" s="8"/>
      <c r="O12" s="8">
        <v>2067038581520</v>
      </c>
      <c r="P12" s="8"/>
      <c r="Q12" s="8">
        <v>-53425237979</v>
      </c>
    </row>
    <row r="13" spans="1:17">
      <c r="A13" s="1" t="s">
        <v>17</v>
      </c>
      <c r="C13" s="3">
        <v>81058070</v>
      </c>
      <c r="E13" s="8">
        <v>332100589496</v>
      </c>
      <c r="F13" s="8"/>
      <c r="G13" s="8">
        <v>318543083196</v>
      </c>
      <c r="H13" s="8"/>
      <c r="I13" s="8">
        <v>13557506300</v>
      </c>
      <c r="J13" s="8"/>
      <c r="K13" s="8">
        <v>101494151</v>
      </c>
      <c r="L13" s="8"/>
      <c r="M13" s="8">
        <v>415792236093</v>
      </c>
      <c r="N13" s="8"/>
      <c r="O13" s="8">
        <v>401912165405</v>
      </c>
      <c r="P13" s="8"/>
      <c r="Q13" s="8">
        <v>13880070688</v>
      </c>
    </row>
    <row r="14" spans="1:17" ht="24.75" thickBot="1">
      <c r="E14" s="13">
        <f>SUM(E8:E13)</f>
        <v>7763060687921</v>
      </c>
      <c r="F14" s="4"/>
      <c r="G14" s="13">
        <f>SUM(G8:G13)</f>
        <v>7680577991515</v>
      </c>
      <c r="H14" s="4"/>
      <c r="I14" s="13">
        <f>SUM(I8:I13)</f>
        <v>82482696406</v>
      </c>
      <c r="J14" s="4"/>
      <c r="K14" s="4"/>
      <c r="L14" s="4"/>
      <c r="M14" s="13">
        <f>SUM(M8:M13)</f>
        <v>39870198789217</v>
      </c>
      <c r="N14" s="4"/>
      <c r="O14" s="13">
        <f>SUM(O8:O13)</f>
        <v>39935890421896</v>
      </c>
      <c r="P14" s="4"/>
      <c r="Q14" s="13">
        <f>SUM(Q8:Q13)</f>
        <v>-65691632679</v>
      </c>
    </row>
    <row r="15" spans="1:17" ht="24.75" thickTop="1">
      <c r="I15" s="7"/>
      <c r="J15" s="7">
        <f t="shared" ref="J15:P15" si="0">SUM(J8:J12)</f>
        <v>0</v>
      </c>
      <c r="K15" s="7"/>
      <c r="L15" s="7"/>
      <c r="M15" s="7"/>
      <c r="N15" s="7"/>
      <c r="O15" s="7"/>
      <c r="P15" s="7">
        <f t="shared" si="0"/>
        <v>0</v>
      </c>
      <c r="Q15" s="7"/>
    </row>
    <row r="16" spans="1:17">
      <c r="Q16" s="3"/>
    </row>
    <row r="19" spans="9:17">
      <c r="I19" s="7"/>
      <c r="J19" s="7">
        <f t="shared" ref="J19:P19" si="1">SUM(J13)</f>
        <v>0</v>
      </c>
      <c r="K19" s="7"/>
      <c r="L19" s="7"/>
      <c r="M19" s="7"/>
      <c r="N19" s="7"/>
      <c r="O19" s="7"/>
      <c r="P19" s="7">
        <f t="shared" si="1"/>
        <v>0</v>
      </c>
      <c r="Q19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"/>
  <sheetViews>
    <sheetView rightToLeft="1" workbookViewId="0">
      <selection activeCell="U10" sqref="U10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.75">
      <c r="A3" s="15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.75">
      <c r="A6" s="15" t="s">
        <v>3</v>
      </c>
      <c r="C6" s="16" t="s">
        <v>55</v>
      </c>
      <c r="D6" s="16" t="s">
        <v>55</v>
      </c>
      <c r="E6" s="16" t="s">
        <v>55</v>
      </c>
      <c r="F6" s="16" t="s">
        <v>55</v>
      </c>
      <c r="G6" s="16" t="s">
        <v>55</v>
      </c>
      <c r="H6" s="16" t="s">
        <v>55</v>
      </c>
      <c r="I6" s="16" t="s">
        <v>55</v>
      </c>
      <c r="J6" s="16" t="s">
        <v>55</v>
      </c>
      <c r="K6" s="16" t="s">
        <v>55</v>
      </c>
      <c r="M6" s="16" t="s">
        <v>56</v>
      </c>
      <c r="N6" s="16" t="s">
        <v>56</v>
      </c>
      <c r="O6" s="16" t="s">
        <v>56</v>
      </c>
      <c r="P6" s="16" t="s">
        <v>56</v>
      </c>
      <c r="Q6" s="16" t="s">
        <v>56</v>
      </c>
      <c r="R6" s="16" t="s">
        <v>56</v>
      </c>
      <c r="S6" s="16" t="s">
        <v>56</v>
      </c>
      <c r="T6" s="16" t="s">
        <v>56</v>
      </c>
      <c r="U6" s="16" t="s">
        <v>56</v>
      </c>
    </row>
    <row r="7" spans="1:21" ht="24.75">
      <c r="A7" s="16" t="s">
        <v>3</v>
      </c>
      <c r="C7" s="16" t="s">
        <v>74</v>
      </c>
      <c r="E7" s="16" t="s">
        <v>75</v>
      </c>
      <c r="G7" s="16" t="s">
        <v>76</v>
      </c>
      <c r="I7" s="16" t="s">
        <v>29</v>
      </c>
      <c r="K7" s="16" t="s">
        <v>77</v>
      </c>
      <c r="M7" s="16" t="s">
        <v>74</v>
      </c>
      <c r="O7" s="16" t="s">
        <v>75</v>
      </c>
      <c r="Q7" s="16" t="s">
        <v>76</v>
      </c>
      <c r="S7" s="16" t="s">
        <v>29</v>
      </c>
      <c r="U7" s="16" t="s">
        <v>77</v>
      </c>
    </row>
    <row r="8" spans="1:21">
      <c r="A8" s="1" t="s">
        <v>15</v>
      </c>
      <c r="C8" s="8">
        <v>0</v>
      </c>
      <c r="D8" s="8"/>
      <c r="E8" s="8">
        <v>1701857867</v>
      </c>
      <c r="F8" s="8"/>
      <c r="G8" s="8">
        <v>16414559694</v>
      </c>
      <c r="H8" s="8"/>
      <c r="I8" s="8">
        <f>C8+E8+G8</f>
        <v>18116417561</v>
      </c>
      <c r="J8" s="8"/>
      <c r="K8" s="10">
        <f>I8/$I$14</f>
        <v>5.8990325414953103E-2</v>
      </c>
      <c r="L8" s="8"/>
      <c r="M8" s="8">
        <v>0</v>
      </c>
      <c r="N8" s="8"/>
      <c r="O8" s="8">
        <v>1930484527</v>
      </c>
      <c r="P8" s="8"/>
      <c r="Q8" s="8">
        <v>40680989367</v>
      </c>
      <c r="R8" s="8"/>
      <c r="S8" s="8">
        <f>M8+O8+Q8</f>
        <v>42611473894</v>
      </c>
      <c r="T8" s="8"/>
      <c r="U8" s="10">
        <f>S8/$S$14</f>
        <v>0.19227595303061601</v>
      </c>
    </row>
    <row r="9" spans="1:21">
      <c r="A9" s="1" t="s">
        <v>19</v>
      </c>
      <c r="C9" s="8">
        <v>0</v>
      </c>
      <c r="D9" s="8"/>
      <c r="E9" s="8">
        <v>-1511412997</v>
      </c>
      <c r="F9" s="8"/>
      <c r="G9" s="8">
        <v>15116087836</v>
      </c>
      <c r="H9" s="8"/>
      <c r="I9" s="8">
        <f t="shared" ref="I9:I13" si="0">C9+E9+G9</f>
        <v>13604674839</v>
      </c>
      <c r="J9" s="8"/>
      <c r="K9" s="10">
        <f t="shared" ref="K9:K13" si="1">I9/$I$14</f>
        <v>4.4299276786648287E-2</v>
      </c>
      <c r="L9" s="8"/>
      <c r="M9" s="8">
        <v>0</v>
      </c>
      <c r="N9" s="8"/>
      <c r="O9" s="8">
        <v>1771254533</v>
      </c>
      <c r="P9" s="8"/>
      <c r="Q9" s="8">
        <v>41032306915</v>
      </c>
      <c r="R9" s="8"/>
      <c r="S9" s="8">
        <f t="shared" ref="S9:S13" si="2">M9+O9+Q9</f>
        <v>42803561448</v>
      </c>
      <c r="T9" s="8"/>
      <c r="U9" s="10">
        <f t="shared" ref="U9:U13" si="3">S9/$S$14</f>
        <v>0.19314271059930624</v>
      </c>
    </row>
    <row r="10" spans="1:21">
      <c r="A10" s="1" t="s">
        <v>20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8"/>
      <c r="K10" s="10">
        <f t="shared" si="1"/>
        <v>0</v>
      </c>
      <c r="L10" s="8"/>
      <c r="M10" s="8">
        <v>0</v>
      </c>
      <c r="N10" s="8"/>
      <c r="O10" s="8">
        <v>0</v>
      </c>
      <c r="P10" s="8"/>
      <c r="Q10" s="8">
        <v>0</v>
      </c>
      <c r="R10" s="8"/>
      <c r="S10" s="8">
        <f t="shared" si="2"/>
        <v>0</v>
      </c>
      <c r="T10" s="8"/>
      <c r="U10" s="10">
        <f t="shared" si="3"/>
        <v>0</v>
      </c>
    </row>
    <row r="11" spans="1:21">
      <c r="A11" s="1" t="s">
        <v>16</v>
      </c>
      <c r="C11" s="8">
        <v>0</v>
      </c>
      <c r="D11" s="8"/>
      <c r="E11" s="8">
        <v>136159741786</v>
      </c>
      <c r="F11" s="8"/>
      <c r="G11" s="8">
        <v>33829207300</v>
      </c>
      <c r="H11" s="8"/>
      <c r="I11" s="8">
        <f t="shared" si="0"/>
        <v>169988949086</v>
      </c>
      <c r="J11" s="8"/>
      <c r="K11" s="10">
        <f t="shared" si="1"/>
        <v>0.55351469956820309</v>
      </c>
      <c r="L11" s="8"/>
      <c r="M11" s="8">
        <v>0</v>
      </c>
      <c r="N11" s="8"/>
      <c r="O11" s="8">
        <v>140481396095</v>
      </c>
      <c r="P11" s="8"/>
      <c r="Q11" s="8">
        <v>-107859761670</v>
      </c>
      <c r="R11" s="8"/>
      <c r="S11" s="8">
        <f t="shared" si="2"/>
        <v>32621634425</v>
      </c>
      <c r="T11" s="8"/>
      <c r="U11" s="10">
        <f t="shared" si="3"/>
        <v>0.14719875365227436</v>
      </c>
    </row>
    <row r="12" spans="1:21">
      <c r="A12" s="1" t="s">
        <v>18</v>
      </c>
      <c r="C12" s="8">
        <v>0</v>
      </c>
      <c r="D12" s="8"/>
      <c r="E12" s="8">
        <v>66506575859</v>
      </c>
      <c r="F12" s="8"/>
      <c r="G12" s="8">
        <v>3565335276</v>
      </c>
      <c r="H12" s="8"/>
      <c r="I12" s="8">
        <f t="shared" si="0"/>
        <v>70071911135</v>
      </c>
      <c r="J12" s="8"/>
      <c r="K12" s="10">
        <f t="shared" si="1"/>
        <v>0.22816678995078091</v>
      </c>
      <c r="L12" s="8"/>
      <c r="M12" s="8">
        <v>0</v>
      </c>
      <c r="N12" s="8"/>
      <c r="O12" s="8">
        <v>70516615038</v>
      </c>
      <c r="P12" s="8"/>
      <c r="Q12" s="8">
        <v>-53425237979</v>
      </c>
      <c r="R12" s="8"/>
      <c r="S12" s="8">
        <f t="shared" si="2"/>
        <v>17091377059</v>
      </c>
      <c r="T12" s="8"/>
      <c r="U12" s="10">
        <f t="shared" si="3"/>
        <v>7.7121500673731941E-2</v>
      </c>
    </row>
    <row r="13" spans="1:21">
      <c r="A13" s="1" t="s">
        <v>17</v>
      </c>
      <c r="C13" s="8">
        <v>0</v>
      </c>
      <c r="D13" s="8"/>
      <c r="E13" s="8">
        <v>21768824235</v>
      </c>
      <c r="F13" s="8"/>
      <c r="G13" s="8">
        <v>13557506300</v>
      </c>
      <c r="H13" s="8"/>
      <c r="I13" s="8">
        <f t="shared" si="0"/>
        <v>35326330535</v>
      </c>
      <c r="J13" s="8"/>
      <c r="K13" s="10">
        <f t="shared" si="1"/>
        <v>0.11502890827941456</v>
      </c>
      <c r="L13" s="8"/>
      <c r="M13" s="8">
        <v>34369471800</v>
      </c>
      <c r="N13" s="8"/>
      <c r="O13" s="8">
        <v>38238651419</v>
      </c>
      <c r="P13" s="8"/>
      <c r="Q13" s="8">
        <v>13880070688</v>
      </c>
      <c r="R13" s="8"/>
      <c r="S13" s="8">
        <f t="shared" si="2"/>
        <v>86488193907</v>
      </c>
      <c r="T13" s="8"/>
      <c r="U13" s="10">
        <f t="shared" si="3"/>
        <v>0.39026108204407145</v>
      </c>
    </row>
    <row r="14" spans="1:21" ht="24.75" thickBot="1">
      <c r="C14" s="12">
        <f>SUM(C8:C13)</f>
        <v>0</v>
      </c>
      <c r="D14" s="4"/>
      <c r="E14" s="12">
        <f>SUM(E8:E13)</f>
        <v>224625586750</v>
      </c>
      <c r="F14" s="4"/>
      <c r="G14" s="12">
        <f>SUM(G8:G13)</f>
        <v>82482696406</v>
      </c>
      <c r="H14" s="4"/>
      <c r="I14" s="12">
        <f>SUM(I8:I13)</f>
        <v>307108283156</v>
      </c>
      <c r="J14" s="4"/>
      <c r="K14" s="14">
        <f>SUM(K8:K13)</f>
        <v>0.99999999999999989</v>
      </c>
      <c r="L14" s="4"/>
      <c r="M14" s="12">
        <f>SUM(M8:M13)</f>
        <v>34369471800</v>
      </c>
      <c r="N14" s="4"/>
      <c r="O14" s="12">
        <f>SUM(O8:O13)</f>
        <v>252938401612</v>
      </c>
      <c r="P14" s="4"/>
      <c r="Q14" s="13">
        <f>SUM(Q8:Q13)</f>
        <v>-65691632679</v>
      </c>
      <c r="R14" s="4"/>
      <c r="S14" s="12">
        <f>SUM(S8:S13)</f>
        <v>221616240733</v>
      </c>
      <c r="T14" s="4"/>
      <c r="U14" s="14">
        <f>SUM(U8:U13)</f>
        <v>1</v>
      </c>
    </row>
    <row r="15" spans="1:21" ht="24.75" thickTop="1">
      <c r="C15" s="4"/>
      <c r="D15" s="4"/>
      <c r="E15" s="11"/>
      <c r="F15" s="4"/>
      <c r="G15" s="11"/>
      <c r="H15" s="4"/>
      <c r="I15" s="4"/>
      <c r="J15" s="4"/>
      <c r="K15" s="4"/>
      <c r="L15" s="4"/>
      <c r="M15" s="11"/>
      <c r="N15" s="4"/>
      <c r="O15" s="11"/>
      <c r="P15" s="4"/>
      <c r="Q15" s="11"/>
      <c r="R15" s="4"/>
      <c r="S15" s="4"/>
      <c r="T15" s="4"/>
      <c r="U15" s="4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Gadari, Yasin</cp:lastModifiedBy>
  <dcterms:created xsi:type="dcterms:W3CDTF">2022-12-26T08:06:15Z</dcterms:created>
  <dcterms:modified xsi:type="dcterms:W3CDTF">2022-12-31T11:18:13Z</dcterms:modified>
</cp:coreProperties>
</file>