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اردیبهشت1402\"/>
    </mc:Choice>
  </mc:AlternateContent>
  <xr:revisionPtr revIDLastSave="0" documentId="13_ncr:1_{B881713F-5453-4B6F-A47E-D7C12473DC7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درآمد سپرده بانکی" sheetId="13" r:id="rId10"/>
    <sheet name="سایر درآمدها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E8" i="15"/>
  <c r="E7" i="15"/>
  <c r="C9" i="15"/>
  <c r="K17" i="13"/>
  <c r="K9" i="13"/>
  <c r="K10" i="13"/>
  <c r="K11" i="13"/>
  <c r="K12" i="13"/>
  <c r="K13" i="13"/>
  <c r="K14" i="13"/>
  <c r="K15" i="13"/>
  <c r="K16" i="13"/>
  <c r="K8" i="13"/>
  <c r="G17" i="13"/>
  <c r="G9" i="13"/>
  <c r="G10" i="13"/>
  <c r="G11" i="13"/>
  <c r="G12" i="13"/>
  <c r="G13" i="13"/>
  <c r="G14" i="13"/>
  <c r="G15" i="13"/>
  <c r="G16" i="13"/>
  <c r="G8" i="13"/>
  <c r="I17" i="13"/>
  <c r="E17" i="13"/>
  <c r="S8" i="11"/>
  <c r="S11" i="11"/>
  <c r="S10" i="11"/>
  <c r="I11" i="11"/>
  <c r="S9" i="11"/>
  <c r="O14" i="11"/>
  <c r="Q14" i="11"/>
  <c r="S12" i="11"/>
  <c r="S14" i="11" s="1"/>
  <c r="S13" i="11"/>
  <c r="I9" i="11"/>
  <c r="I10" i="11"/>
  <c r="I12" i="11"/>
  <c r="I13" i="11"/>
  <c r="I8" i="11"/>
  <c r="C14" i="11"/>
  <c r="E14" i="11"/>
  <c r="G14" i="11"/>
  <c r="M14" i="11"/>
  <c r="Q12" i="10"/>
  <c r="Q14" i="10" s="1"/>
  <c r="O14" i="10"/>
  <c r="M14" i="10"/>
  <c r="I14" i="10"/>
  <c r="G14" i="10"/>
  <c r="E14" i="10"/>
  <c r="C14" i="10"/>
  <c r="Q9" i="10"/>
  <c r="Q10" i="10"/>
  <c r="Q11" i="10"/>
  <c r="Q13" i="10"/>
  <c r="Q8" i="10"/>
  <c r="I9" i="10"/>
  <c r="I10" i="10"/>
  <c r="I11" i="10"/>
  <c r="I12" i="10"/>
  <c r="I13" i="10"/>
  <c r="I8" i="10"/>
  <c r="Q13" i="9"/>
  <c r="Q9" i="9"/>
  <c r="Q10" i="9"/>
  <c r="Q11" i="9"/>
  <c r="Q12" i="9"/>
  <c r="Q8" i="9"/>
  <c r="I9" i="9"/>
  <c r="I10" i="9"/>
  <c r="I11" i="9"/>
  <c r="I12" i="9"/>
  <c r="I8" i="9"/>
  <c r="E13" i="9"/>
  <c r="G13" i="9"/>
  <c r="M13" i="9"/>
  <c r="O13" i="9"/>
  <c r="K9" i="8"/>
  <c r="I9" i="8"/>
  <c r="S9" i="8"/>
  <c r="Q9" i="8"/>
  <c r="O9" i="8"/>
  <c r="M9" i="8"/>
  <c r="M17" i="7"/>
  <c r="S17" i="7"/>
  <c r="S13" i="7"/>
  <c r="S9" i="7"/>
  <c r="S10" i="7"/>
  <c r="S11" i="7"/>
  <c r="S12" i="7"/>
  <c r="S14" i="7"/>
  <c r="S15" i="7"/>
  <c r="S16" i="7"/>
  <c r="S8" i="7"/>
  <c r="M9" i="7"/>
  <c r="M10" i="7"/>
  <c r="M11" i="7"/>
  <c r="M12" i="7"/>
  <c r="M13" i="7"/>
  <c r="M14" i="7"/>
  <c r="M15" i="7"/>
  <c r="M16" i="7"/>
  <c r="M8" i="7"/>
  <c r="I17" i="7"/>
  <c r="K17" i="7"/>
  <c r="O17" i="7"/>
  <c r="Q17" i="7"/>
  <c r="S18" i="6"/>
  <c r="K18" i="6"/>
  <c r="M18" i="6"/>
  <c r="Q18" i="6"/>
  <c r="O18" i="6"/>
  <c r="Y14" i="1"/>
  <c r="W14" i="1"/>
  <c r="U14" i="1"/>
  <c r="O14" i="1"/>
  <c r="K14" i="1"/>
  <c r="G14" i="1"/>
  <c r="E14" i="1"/>
  <c r="U11" i="11" l="1"/>
  <c r="U12" i="11"/>
  <c r="U9" i="11"/>
  <c r="U13" i="11"/>
  <c r="U10" i="11"/>
  <c r="U8" i="11"/>
  <c r="I14" i="11"/>
  <c r="I13" i="9"/>
  <c r="U14" i="11" l="1"/>
  <c r="K11" i="11"/>
  <c r="K12" i="11"/>
  <c r="K10" i="11"/>
  <c r="K9" i="11"/>
  <c r="K13" i="11"/>
  <c r="K8" i="11"/>
  <c r="K14" i="11" l="1"/>
</calcChain>
</file>

<file path=xl/sharedStrings.xml><?xml version="1.0" encoding="utf-8"?>
<sst xmlns="http://schemas.openxmlformats.org/spreadsheetml/2006/main" count="366" uniqueCount="90">
  <si>
    <t>صندوق سرمایه‌گذاری اختصاصی بازارگردانی مفید</t>
  </si>
  <si>
    <t>صورت وضعیت سبد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</si>
  <si>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</si>
  <si>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</si>
  <si>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</si>
  <si>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</si>
  <si>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</si>
  <si>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</si>
  <si>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</si>
  <si>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</si>
  <si>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</si>
  <si>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</si>
  <si>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</si>
  <si>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</si>
  <si>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</si>
  <si>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</si>
  <si>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</si>
  <si>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</si>
  <si>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</si>
  <si>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</si>
  <si>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</si>
  <si>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</si>
  <si>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</si>
  <si>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</si>
  <si>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</si>
  <si>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</si>
  <si>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</si>
  <si>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</si>
  <si>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</si>
  <si>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</si>
  <si>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</si>
  <si>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</si>
  <si>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</si>
  <si>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</si>
  <si>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</si>
  <si>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</si>
  <si>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</si>
  <si>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</si>
  <si>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</si>
  <si>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</si>
  <si>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</si>
  <si>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</si>
  <si>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</si>
  <si>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</si>
  <si>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207-8100-18822188-5</t>
  </si>
  <si>
    <t>1401/04/21</t>
  </si>
  <si>
    <t>بانک خاورمیانه آفریقا</t>
  </si>
  <si>
    <t>100910810707074861</t>
  </si>
  <si>
    <t>1401/08/07</t>
  </si>
  <si>
    <t>100910810707074862</t>
  </si>
  <si>
    <t>100910810707074863</t>
  </si>
  <si>
    <t>100910810707074864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</si>
  <si>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</si>
  <si>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</si>
  <si>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</si>
  <si>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</si>
  <si>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</si>
  <si>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</si>
  <si>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</si>
  <si>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</si>
  <si>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</si>
  <si>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</si>
  <si>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</si>
  <si>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</si>
  <si>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</si>
  <si>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</si>
  <si>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</si>
  <si>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</si>
  <si>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1401/04/30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</si>
  <si>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</si>
  <si>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</si>
  <si>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</si>
  <si>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</si>
  <si>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اهرمی مفید-س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</si>
  <si>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</si>
  <si>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</si>
  <si>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</si>
  <si>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</si>
  <si>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</si>
  <si>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</si>
  <si>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</si>
  <si>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</si>
  <si>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</si>
  <si>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</si>
  <si>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</si>
  <si>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درآمد سپرده بانکی</t>
  </si>
  <si>
    <t>1402/02/01</t>
  </si>
  <si>
    <t>-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</si>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</sst>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10</xdr:col>
          <xdr:colOff>228600</xdr:colOff>
          <xdr:row>33</xdr:row>
          <xdr:rowOff>57150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B3A8722-5F3B-6003-42F6-B6DF7D0F5F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DB433-78FC-40EF-91C3-48FDFFC6D6F4}">
  <dimension ref="A1"/>
  <sheetViews>
    <sheetView rightToLeft="1" view="pageBreakPreview" zoomScale="60" zoomScaleNormal="100" workbookViewId="0">
      <selection activeCell="A2" sqref="A2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10</xdr:col>
                <xdr:colOff>228600</xdr:colOff>
                <xdr:row>33</xdr:row>
                <xdr:rowOff>57150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workbookViewId="0">
      <selection activeCell="I6" sqref="I6:K6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4.75" x14ac:dyDescent="0.55000000000000004">
      <c r="A3" s="13" t="s">
        <v>52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4.75" x14ac:dyDescent="0.5500000000000000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24.75" x14ac:dyDescent="0.55000000000000004">
      <c r="A6" s="14" t="s">
        <v>78</v>
      </c>
      <c r="B6" s="14" t="s">
        <v>78</v>
      </c>
      <c r="C6" s="14" t="s">
        <v>78</v>
      </c>
      <c r="E6" s="14" t="s">
        <v>54</v>
      </c>
      <c r="F6" s="14" t="s">
        <v>54</v>
      </c>
      <c r="G6" s="14" t="s">
        <v>54</v>
      </c>
      <c r="I6" s="14" t="s">
        <v>55</v>
      </c>
      <c r="J6" s="14" t="s">
        <v>55</v>
      </c>
      <c r="K6" s="14" t="s">
        <v>55</v>
      </c>
    </row>
    <row r="7" spans="1:11" ht="24.75" x14ac:dyDescent="0.55000000000000004">
      <c r="A7" s="14" t="s">
        <v>79</v>
      </c>
      <c r="C7" s="14" t="s">
        <v>25</v>
      </c>
      <c r="E7" s="14" t="s">
        <v>80</v>
      </c>
      <c r="G7" s="14" t="s">
        <v>81</v>
      </c>
      <c r="I7" s="14" t="s">
        <v>80</v>
      </c>
      <c r="K7" s="14" t="s">
        <v>81</v>
      </c>
    </row>
    <row r="8" spans="1:11" x14ac:dyDescent="0.55000000000000004">
      <c r="A8" s="1" t="s">
        <v>31</v>
      </c>
      <c r="C8" s="4" t="s">
        <v>32</v>
      </c>
      <c r="E8" s="6">
        <v>0</v>
      </c>
      <c r="F8" s="4"/>
      <c r="G8" s="9">
        <f>E8/$E$17</f>
        <v>0</v>
      </c>
      <c r="H8" s="4"/>
      <c r="I8" s="6">
        <v>1344007522</v>
      </c>
      <c r="J8" s="4"/>
      <c r="K8" s="9">
        <f>I8/$I$17</f>
        <v>0.75474228767989571</v>
      </c>
    </row>
    <row r="9" spans="1:11" x14ac:dyDescent="0.55000000000000004">
      <c r="A9" s="1" t="s">
        <v>35</v>
      </c>
      <c r="C9" s="4" t="s">
        <v>36</v>
      </c>
      <c r="E9" s="6">
        <v>44323</v>
      </c>
      <c r="F9" s="4"/>
      <c r="G9" s="9">
        <f t="shared" ref="G9:G16" si="0">E9/$E$17</f>
        <v>9.0742793734830737E-3</v>
      </c>
      <c r="H9" s="4"/>
      <c r="I9" s="6">
        <v>55914331</v>
      </c>
      <c r="J9" s="4"/>
      <c r="K9" s="9">
        <f t="shared" ref="K9:K16" si="1">I9/$I$17</f>
        <v>3.1399310943016366E-2</v>
      </c>
    </row>
    <row r="10" spans="1:11" x14ac:dyDescent="0.55000000000000004">
      <c r="A10" s="1" t="s">
        <v>35</v>
      </c>
      <c r="C10" s="4" t="s">
        <v>41</v>
      </c>
      <c r="E10" s="6">
        <v>45308</v>
      </c>
      <c r="F10" s="4"/>
      <c r="G10" s="9">
        <f t="shared" si="0"/>
        <v>9.2759391253699232E-3</v>
      </c>
      <c r="H10" s="4"/>
      <c r="I10" s="6">
        <v>303636587</v>
      </c>
      <c r="J10" s="4"/>
      <c r="K10" s="9">
        <f t="shared" si="1"/>
        <v>0.17051048341952338</v>
      </c>
    </row>
    <row r="11" spans="1:11" x14ac:dyDescent="0.55000000000000004">
      <c r="A11" s="1" t="s">
        <v>35</v>
      </c>
      <c r="C11" s="4" t="s">
        <v>43</v>
      </c>
      <c r="E11" s="6">
        <v>45450</v>
      </c>
      <c r="F11" s="4"/>
      <c r="G11" s="9">
        <f t="shared" si="0"/>
        <v>9.3050108865556404E-3</v>
      </c>
      <c r="H11" s="4"/>
      <c r="I11" s="6">
        <v>9092548</v>
      </c>
      <c r="J11" s="4"/>
      <c r="K11" s="9">
        <f t="shared" si="1"/>
        <v>5.1060208860641042E-3</v>
      </c>
    </row>
    <row r="12" spans="1:11" x14ac:dyDescent="0.55000000000000004">
      <c r="A12" s="1" t="s">
        <v>35</v>
      </c>
      <c r="C12" s="4" t="s">
        <v>44</v>
      </c>
      <c r="E12" s="6">
        <v>44237</v>
      </c>
      <c r="F12" s="4"/>
      <c r="G12" s="9">
        <f t="shared" si="0"/>
        <v>9.0566725322015814E-3</v>
      </c>
      <c r="H12" s="4"/>
      <c r="I12" s="6">
        <v>2852653</v>
      </c>
      <c r="J12" s="4"/>
      <c r="K12" s="9">
        <f t="shared" si="1"/>
        <v>1.6019388403221435E-3</v>
      </c>
    </row>
    <row r="13" spans="1:11" x14ac:dyDescent="0.55000000000000004">
      <c r="A13" s="1" t="s">
        <v>46</v>
      </c>
      <c r="C13" s="4" t="s">
        <v>47</v>
      </c>
      <c r="E13" s="6">
        <v>1434456</v>
      </c>
      <c r="F13" s="4"/>
      <c r="G13" s="9">
        <f t="shared" si="0"/>
        <v>0.29367719903817513</v>
      </c>
      <c r="H13" s="4"/>
      <c r="I13" s="6">
        <v>13385651</v>
      </c>
      <c r="J13" s="4"/>
      <c r="K13" s="9">
        <f t="shared" si="1"/>
        <v>7.5168603541674855E-3</v>
      </c>
    </row>
    <row r="14" spans="1:11" x14ac:dyDescent="0.55000000000000004">
      <c r="A14" s="1" t="s">
        <v>46</v>
      </c>
      <c r="C14" s="4" t="s">
        <v>49</v>
      </c>
      <c r="E14" s="6">
        <v>542553</v>
      </c>
      <c r="F14" s="4"/>
      <c r="G14" s="9">
        <f t="shared" si="0"/>
        <v>0.1110772622999653</v>
      </c>
      <c r="H14" s="4"/>
      <c r="I14" s="6">
        <v>6709113</v>
      </c>
      <c r="J14" s="4"/>
      <c r="K14" s="9">
        <f t="shared" si="1"/>
        <v>3.7675766028361026E-3</v>
      </c>
    </row>
    <row r="15" spans="1:11" x14ac:dyDescent="0.55000000000000004">
      <c r="A15" s="1" t="s">
        <v>46</v>
      </c>
      <c r="C15" s="4" t="s">
        <v>50</v>
      </c>
      <c r="E15" s="6">
        <v>2136908</v>
      </c>
      <c r="F15" s="4"/>
      <c r="G15" s="9">
        <f t="shared" si="0"/>
        <v>0.43749069754824738</v>
      </c>
      <c r="H15" s="4"/>
      <c r="I15" s="6">
        <v>39130734</v>
      </c>
      <c r="J15" s="4"/>
      <c r="K15" s="9">
        <f t="shared" si="1"/>
        <v>2.197429643385097E-2</v>
      </c>
    </row>
    <row r="16" spans="1:11" x14ac:dyDescent="0.55000000000000004">
      <c r="A16" s="1" t="s">
        <v>46</v>
      </c>
      <c r="C16" s="4" t="s">
        <v>51</v>
      </c>
      <c r="E16" s="6">
        <v>591230</v>
      </c>
      <c r="F16" s="4"/>
      <c r="G16" s="9">
        <f t="shared" si="0"/>
        <v>0.12104293919600202</v>
      </c>
      <c r="H16" s="4"/>
      <c r="I16" s="6">
        <v>6021117</v>
      </c>
      <c r="J16" s="4"/>
      <c r="K16" s="9">
        <f t="shared" si="1"/>
        <v>3.3812248403237068E-3</v>
      </c>
    </row>
    <row r="17" spans="5:11" ht="24.75" thickBot="1" x14ac:dyDescent="0.6">
      <c r="E17" s="11">
        <f>SUM(E8:E16)</f>
        <v>4884465</v>
      </c>
      <c r="F17" s="4"/>
      <c r="G17" s="10">
        <f>SUM(G8:G16)</f>
        <v>1</v>
      </c>
      <c r="H17" s="4"/>
      <c r="I17" s="11">
        <f>SUM(I8:I16)</f>
        <v>1780750256</v>
      </c>
      <c r="J17" s="4"/>
      <c r="K17" s="10">
        <f>SUM(K8:K16)</f>
        <v>0.99999999999999989</v>
      </c>
    </row>
    <row r="18" spans="5:11" ht="24.75" thickTop="1" x14ac:dyDescent="0.55000000000000004">
      <c r="E18" s="4"/>
      <c r="F18" s="4"/>
      <c r="G18" s="4"/>
      <c r="H18" s="4"/>
      <c r="I18" s="4"/>
      <c r="J18" s="4"/>
      <c r="K18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:C1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K22" sqref="K22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3" t="s">
        <v>0</v>
      </c>
      <c r="B2" s="13"/>
      <c r="C2" s="13"/>
      <c r="D2" s="13"/>
      <c r="E2" s="13"/>
    </row>
    <row r="3" spans="1:5" ht="24.75" x14ac:dyDescent="0.55000000000000004">
      <c r="A3" s="13" t="s">
        <v>52</v>
      </c>
      <c r="B3" s="13"/>
      <c r="C3" s="13"/>
      <c r="D3" s="13"/>
      <c r="E3" s="13"/>
    </row>
    <row r="4" spans="1:5" ht="24.75" x14ac:dyDescent="0.55000000000000004">
      <c r="A4" s="13" t="s">
        <v>2</v>
      </c>
      <c r="B4" s="13"/>
      <c r="C4" s="13"/>
      <c r="D4" s="13"/>
      <c r="E4" s="13"/>
    </row>
    <row r="5" spans="1:5" ht="24" customHeight="1" x14ac:dyDescent="0.6">
      <c r="C5" s="13" t="s">
        <v>54</v>
      </c>
      <c r="E5" s="2" t="s">
        <v>88</v>
      </c>
    </row>
    <row r="6" spans="1:5" ht="24.75" x14ac:dyDescent="0.55000000000000004">
      <c r="A6" s="13" t="s">
        <v>82</v>
      </c>
      <c r="C6" s="14"/>
      <c r="E6" s="5" t="s">
        <v>89</v>
      </c>
    </row>
    <row r="7" spans="1:5" ht="24.75" x14ac:dyDescent="0.55000000000000004">
      <c r="A7" s="14" t="s">
        <v>82</v>
      </c>
      <c r="C7" s="14" t="s">
        <v>28</v>
      </c>
      <c r="E7" s="14" t="s">
        <v>28</v>
      </c>
    </row>
    <row r="8" spans="1:5" x14ac:dyDescent="0.55000000000000004">
      <c r="A8" s="1" t="s">
        <v>83</v>
      </c>
      <c r="C8" s="6">
        <v>0</v>
      </c>
      <c r="D8" s="4"/>
      <c r="E8" s="6">
        <v>47509676</v>
      </c>
    </row>
    <row r="9" spans="1:5" ht="25.5" thickBot="1" x14ac:dyDescent="0.65">
      <c r="A9" s="2" t="s">
        <v>61</v>
      </c>
      <c r="C9" s="11">
        <v>0</v>
      </c>
      <c r="D9" s="4"/>
      <c r="E9" s="11">
        <v>47509676</v>
      </c>
    </row>
    <row r="10" spans="1:5" ht="24.75" thickTop="1" x14ac:dyDescent="0.55000000000000004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7"/>
  <sheetViews>
    <sheetView rightToLeft="1" tabSelected="1" topLeftCell="D1" workbookViewId="0">
      <selection activeCell="G17" sqref="G17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25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22.5703125" style="1" bestFit="1" customWidth="1"/>
    <col min="12" max="12" width="1" style="1" customWidth="1"/>
    <col min="13" max="13" width="16.85546875" style="1" bestFit="1" customWidth="1"/>
    <col min="14" max="14" width="1" style="1" customWidth="1"/>
    <col min="15" max="15" width="22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22.5703125" style="1" bestFit="1" customWidth="1"/>
    <col min="22" max="22" width="1" style="1" customWidth="1"/>
    <col min="23" max="23" width="25.28515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4.75" x14ac:dyDescent="0.5500000000000000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4.75" x14ac:dyDescent="0.5500000000000000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24.75" x14ac:dyDescent="0.55000000000000004">
      <c r="A6" s="13" t="s">
        <v>3</v>
      </c>
      <c r="C6" s="14" t="s">
        <v>86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24.75" x14ac:dyDescent="0.55000000000000004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5" ht="24.75" x14ac:dyDescent="0.55000000000000004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 x14ac:dyDescent="0.55000000000000004">
      <c r="A9" s="1" t="s">
        <v>15</v>
      </c>
      <c r="C9" s="7">
        <v>7072214</v>
      </c>
      <c r="D9" s="7"/>
      <c r="E9" s="7">
        <v>541562622701</v>
      </c>
      <c r="F9" s="7"/>
      <c r="G9" s="7">
        <v>550319523870.25696</v>
      </c>
      <c r="H9" s="7"/>
      <c r="I9" s="7">
        <v>88198000</v>
      </c>
      <c r="J9" s="7"/>
      <c r="K9" s="7">
        <v>6969558570148</v>
      </c>
      <c r="L9" s="7"/>
      <c r="M9" s="7">
        <v>-80914682</v>
      </c>
      <c r="N9" s="7"/>
      <c r="O9" s="7">
        <v>6591107592997</v>
      </c>
      <c r="P9" s="7"/>
      <c r="Q9" s="7">
        <v>14355532</v>
      </c>
      <c r="R9" s="7"/>
      <c r="S9" s="7">
        <v>80322</v>
      </c>
      <c r="T9" s="7"/>
      <c r="U9" s="7">
        <v>1113028721634</v>
      </c>
      <c r="V9" s="7"/>
      <c r="W9" s="7">
        <v>1152788305694.0901</v>
      </c>
      <c r="Y9" s="9">
        <v>0.17316328888203983</v>
      </c>
    </row>
    <row r="10" spans="1:25" x14ac:dyDescent="0.55000000000000004">
      <c r="A10" s="1" t="s">
        <v>16</v>
      </c>
      <c r="C10" s="7">
        <v>3613519</v>
      </c>
      <c r="D10" s="7"/>
      <c r="E10" s="7">
        <v>1509575527773</v>
      </c>
      <c r="F10" s="7"/>
      <c r="G10" s="7">
        <v>1638294703328.95</v>
      </c>
      <c r="H10" s="7"/>
      <c r="I10" s="7">
        <v>9256984</v>
      </c>
      <c r="J10" s="7"/>
      <c r="K10" s="7">
        <v>4229675707621</v>
      </c>
      <c r="L10" s="7"/>
      <c r="M10" s="7">
        <v>-8679957</v>
      </c>
      <c r="N10" s="7"/>
      <c r="O10" s="7">
        <v>4007587635139</v>
      </c>
      <c r="P10" s="7"/>
      <c r="Q10" s="7">
        <v>4190546</v>
      </c>
      <c r="R10" s="7"/>
      <c r="S10" s="7">
        <v>444878</v>
      </c>
      <c r="T10" s="7"/>
      <c r="U10" s="7">
        <v>1868037160616</v>
      </c>
      <c r="V10" s="7"/>
      <c r="W10" s="7">
        <v>1863838956478.7</v>
      </c>
      <c r="Y10" s="9">
        <v>0.27997203134012966</v>
      </c>
    </row>
    <row r="11" spans="1:25" x14ac:dyDescent="0.55000000000000004">
      <c r="A11" s="1" t="s">
        <v>17</v>
      </c>
      <c r="C11" s="7">
        <v>108315657</v>
      </c>
      <c r="D11" s="7"/>
      <c r="E11" s="7">
        <v>435591097267</v>
      </c>
      <c r="F11" s="7"/>
      <c r="G11" s="7">
        <v>574177853319.10706</v>
      </c>
      <c r="H11" s="7"/>
      <c r="I11" s="7">
        <v>8775455</v>
      </c>
      <c r="J11" s="7"/>
      <c r="K11" s="7">
        <v>48461966819</v>
      </c>
      <c r="L11" s="7"/>
      <c r="M11" s="7">
        <v>-4804779</v>
      </c>
      <c r="N11" s="7"/>
      <c r="O11" s="7">
        <v>26569106103</v>
      </c>
      <c r="P11" s="7"/>
      <c r="Q11" s="7">
        <v>112286333</v>
      </c>
      <c r="R11" s="7"/>
      <c r="S11" s="7">
        <v>5350</v>
      </c>
      <c r="T11" s="7"/>
      <c r="U11" s="7">
        <v>464455595874</v>
      </c>
      <c r="V11" s="7"/>
      <c r="W11" s="7">
        <v>600275325320.02197</v>
      </c>
      <c r="Y11" s="9">
        <v>9.0168896625444223E-2</v>
      </c>
    </row>
    <row r="12" spans="1:25" x14ac:dyDescent="0.55000000000000004">
      <c r="A12" s="1" t="s">
        <v>18</v>
      </c>
      <c r="C12" s="7">
        <v>80196795</v>
      </c>
      <c r="D12" s="7"/>
      <c r="E12" s="7">
        <v>1250217664603</v>
      </c>
      <c r="F12" s="7"/>
      <c r="G12" s="7">
        <v>1343779060857.5</v>
      </c>
      <c r="H12" s="7"/>
      <c r="I12" s="7">
        <v>99441398</v>
      </c>
      <c r="J12" s="7"/>
      <c r="K12" s="7">
        <v>1664520986680</v>
      </c>
      <c r="L12" s="7"/>
      <c r="M12" s="7">
        <v>-97412943</v>
      </c>
      <c r="N12" s="7"/>
      <c r="O12" s="7">
        <v>1648069175474</v>
      </c>
      <c r="P12" s="7"/>
      <c r="Q12" s="7">
        <v>82225250</v>
      </c>
      <c r="R12" s="7"/>
      <c r="S12" s="7">
        <v>16670</v>
      </c>
      <c r="T12" s="7"/>
      <c r="U12" s="7">
        <v>1340761364502</v>
      </c>
      <c r="V12" s="7"/>
      <c r="W12" s="7">
        <v>1370369377457.0901</v>
      </c>
      <c r="Y12" s="9">
        <v>0.20584669987680601</v>
      </c>
    </row>
    <row r="13" spans="1:25" x14ac:dyDescent="0.55000000000000004">
      <c r="A13" s="1" t="s">
        <v>19</v>
      </c>
      <c r="C13" s="7">
        <v>69624760</v>
      </c>
      <c r="D13" s="7"/>
      <c r="E13" s="7">
        <v>806894280381</v>
      </c>
      <c r="F13" s="7"/>
      <c r="G13" s="7">
        <v>810401815192.26001</v>
      </c>
      <c r="H13" s="7"/>
      <c r="I13" s="7">
        <v>775692231</v>
      </c>
      <c r="J13" s="7"/>
      <c r="K13" s="7">
        <v>9120787030481</v>
      </c>
      <c r="L13" s="7"/>
      <c r="M13" s="7">
        <v>-794510265</v>
      </c>
      <c r="N13" s="7"/>
      <c r="O13" s="7">
        <v>9345067686736</v>
      </c>
      <c r="P13" s="7"/>
      <c r="Q13" s="7">
        <v>50806726</v>
      </c>
      <c r="R13" s="7"/>
      <c r="S13" s="7">
        <v>11854</v>
      </c>
      <c r="T13" s="7"/>
      <c r="U13" s="7">
        <v>601190634983</v>
      </c>
      <c r="V13" s="7"/>
      <c r="W13" s="7">
        <v>602240345144.125</v>
      </c>
      <c r="Y13" s="9">
        <v>9.0464067294490191E-2</v>
      </c>
    </row>
    <row r="14" spans="1:25" ht="24.75" thickBot="1" x14ac:dyDescent="0.6">
      <c r="C14" s="7"/>
      <c r="D14" s="7"/>
      <c r="E14" s="8">
        <f>SUM(E9:E13)</f>
        <v>4543841192725</v>
      </c>
      <c r="F14" s="7"/>
      <c r="G14" s="8">
        <f>SUM(G9:G13)</f>
        <v>4916972956568.0742</v>
      </c>
      <c r="H14" s="7"/>
      <c r="I14" s="7"/>
      <c r="J14" s="7"/>
      <c r="K14" s="8">
        <f>SUM(K9:K13)</f>
        <v>22033004261749</v>
      </c>
      <c r="L14" s="7"/>
      <c r="M14" s="7"/>
      <c r="N14" s="7"/>
      <c r="O14" s="8">
        <f>SUM(O9:O13)</f>
        <v>21618401196449</v>
      </c>
      <c r="P14" s="7"/>
      <c r="Q14" s="7"/>
      <c r="R14" s="7"/>
      <c r="S14" s="7"/>
      <c r="T14" s="7"/>
      <c r="U14" s="8">
        <f>SUM(U9:U13)</f>
        <v>5387473477609</v>
      </c>
      <c r="V14" s="7"/>
      <c r="W14" s="8">
        <f>SUM(W9:W13)</f>
        <v>5589512310094.0273</v>
      </c>
      <c r="Y14" s="10">
        <f>SUM(Y9:Y13)</f>
        <v>0.83961498401890999</v>
      </c>
    </row>
    <row r="15" spans="1:25" ht="24.75" thickTop="1" x14ac:dyDescent="0.55000000000000004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Y15" s="4"/>
    </row>
    <row r="16" spans="1:25" x14ac:dyDescent="0.55000000000000004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Y16" s="6"/>
    </row>
    <row r="17" spans="25:25" x14ac:dyDescent="0.55000000000000004">
      <c r="Y17" s="4"/>
    </row>
  </sheetData>
  <mergeCells count="21">
    <mergeCell ref="A6:A8"/>
    <mergeCell ref="C7:C8"/>
    <mergeCell ref="E7:E8"/>
    <mergeCell ref="G7:G8"/>
    <mergeCell ref="C6:G6"/>
    <mergeCell ref="A3:Y3"/>
    <mergeCell ref="A2:Y2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9"/>
  <sheetViews>
    <sheetView rightToLeft="1" topLeftCell="A4" workbookViewId="0">
      <selection activeCell="S19" sqref="S19"/>
    </sheetView>
  </sheetViews>
  <sheetFormatPr defaultRowHeight="24" x14ac:dyDescent="0.55000000000000004"/>
  <cols>
    <col min="1" max="1" width="23.85546875" style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.75" x14ac:dyDescent="0.5500000000000000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.75" x14ac:dyDescent="0.5500000000000000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.75" x14ac:dyDescent="0.55000000000000004">
      <c r="A6" s="13" t="s">
        <v>23</v>
      </c>
      <c r="C6" s="14" t="s">
        <v>24</v>
      </c>
      <c r="D6" s="14" t="s">
        <v>24</v>
      </c>
      <c r="E6" s="14" t="s">
        <v>24</v>
      </c>
      <c r="F6" s="14" t="s">
        <v>24</v>
      </c>
      <c r="G6" s="14" t="s">
        <v>24</v>
      </c>
      <c r="H6" s="14" t="s">
        <v>24</v>
      </c>
      <c r="I6" s="14" t="s">
        <v>24</v>
      </c>
      <c r="K6" s="14" t="s">
        <v>4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24.75" x14ac:dyDescent="0.55000000000000004">
      <c r="A7" s="14" t="s">
        <v>23</v>
      </c>
      <c r="C7" s="14" t="s">
        <v>25</v>
      </c>
      <c r="E7" s="14" t="s">
        <v>26</v>
      </c>
      <c r="G7" s="14" t="s">
        <v>27</v>
      </c>
      <c r="I7" s="14" t="s">
        <v>21</v>
      </c>
      <c r="K7" s="14" t="s">
        <v>28</v>
      </c>
      <c r="M7" s="14" t="s">
        <v>29</v>
      </c>
      <c r="O7" s="14" t="s">
        <v>30</v>
      </c>
      <c r="Q7" s="14" t="s">
        <v>28</v>
      </c>
      <c r="S7" s="14" t="s">
        <v>22</v>
      </c>
    </row>
    <row r="8" spans="1:19" x14ac:dyDescent="0.55000000000000004">
      <c r="A8" s="1" t="s">
        <v>31</v>
      </c>
      <c r="C8" s="4" t="s">
        <v>32</v>
      </c>
      <c r="D8" s="4"/>
      <c r="E8" s="4" t="s">
        <v>33</v>
      </c>
      <c r="F8" s="4"/>
      <c r="G8" s="4" t="s">
        <v>34</v>
      </c>
      <c r="H8" s="4"/>
      <c r="I8" s="6">
        <v>8</v>
      </c>
      <c r="J8" s="4"/>
      <c r="K8" s="6">
        <v>178469</v>
      </c>
      <c r="L8" s="4"/>
      <c r="M8" s="6">
        <v>0</v>
      </c>
      <c r="N8" s="4"/>
      <c r="O8" s="6">
        <v>0</v>
      </c>
      <c r="P8" s="4"/>
      <c r="Q8" s="6">
        <v>178469</v>
      </c>
      <c r="R8" s="4"/>
      <c r="S8" s="9">
        <v>2.6808286353045019E-8</v>
      </c>
    </row>
    <row r="9" spans="1:19" x14ac:dyDescent="0.55000000000000004">
      <c r="A9" s="1" t="s">
        <v>35</v>
      </c>
      <c r="C9" s="4" t="s">
        <v>36</v>
      </c>
      <c r="D9" s="4"/>
      <c r="E9" s="4" t="s">
        <v>33</v>
      </c>
      <c r="F9" s="4"/>
      <c r="G9" s="4" t="s">
        <v>37</v>
      </c>
      <c r="H9" s="4"/>
      <c r="I9" s="6">
        <v>8</v>
      </c>
      <c r="J9" s="4"/>
      <c r="K9" s="6">
        <v>10478843</v>
      </c>
      <c r="L9" s="4"/>
      <c r="M9" s="6">
        <v>44323</v>
      </c>
      <c r="N9" s="4"/>
      <c r="O9" s="6">
        <v>0</v>
      </c>
      <c r="P9" s="4"/>
      <c r="Q9" s="6">
        <v>10523166</v>
      </c>
      <c r="R9" s="4"/>
      <c r="S9" s="9">
        <v>1.5807117620910487E-6</v>
      </c>
    </row>
    <row r="10" spans="1:19" x14ac:dyDescent="0.55000000000000004">
      <c r="A10" s="1" t="s">
        <v>38</v>
      </c>
      <c r="C10" s="4" t="s">
        <v>39</v>
      </c>
      <c r="D10" s="4"/>
      <c r="E10" s="4" t="s">
        <v>33</v>
      </c>
      <c r="F10" s="4"/>
      <c r="G10" s="4" t="s">
        <v>40</v>
      </c>
      <c r="H10" s="4"/>
      <c r="I10" s="6">
        <v>8</v>
      </c>
      <c r="J10" s="4"/>
      <c r="K10" s="6">
        <v>110434348659</v>
      </c>
      <c r="L10" s="4"/>
      <c r="M10" s="6">
        <v>100000000000</v>
      </c>
      <c r="N10" s="4"/>
      <c r="O10" s="6">
        <v>76068514233</v>
      </c>
      <c r="P10" s="4"/>
      <c r="Q10" s="6">
        <v>134365834426</v>
      </c>
      <c r="R10" s="4"/>
      <c r="S10" s="9">
        <v>2.0183436705299197E-2</v>
      </c>
    </row>
    <row r="11" spans="1:19" x14ac:dyDescent="0.55000000000000004">
      <c r="A11" s="1" t="s">
        <v>35</v>
      </c>
      <c r="C11" s="4" t="s">
        <v>41</v>
      </c>
      <c r="D11" s="4"/>
      <c r="E11" s="4" t="s">
        <v>33</v>
      </c>
      <c r="F11" s="4"/>
      <c r="G11" s="4" t="s">
        <v>42</v>
      </c>
      <c r="H11" s="4"/>
      <c r="I11" s="6">
        <v>8</v>
      </c>
      <c r="J11" s="4"/>
      <c r="K11" s="6">
        <v>10711608</v>
      </c>
      <c r="L11" s="4"/>
      <c r="M11" s="6">
        <v>45308</v>
      </c>
      <c r="N11" s="4"/>
      <c r="O11" s="6">
        <v>0</v>
      </c>
      <c r="P11" s="4"/>
      <c r="Q11" s="6">
        <v>10756916</v>
      </c>
      <c r="R11" s="4"/>
      <c r="S11" s="9">
        <v>1.6158239492777548E-6</v>
      </c>
    </row>
    <row r="12" spans="1:19" x14ac:dyDescent="0.55000000000000004">
      <c r="A12" s="1" t="s">
        <v>35</v>
      </c>
      <c r="C12" s="4" t="s">
        <v>43</v>
      </c>
      <c r="D12" s="4"/>
      <c r="E12" s="4" t="s">
        <v>33</v>
      </c>
      <c r="F12" s="4"/>
      <c r="G12" s="4" t="s">
        <v>42</v>
      </c>
      <c r="H12" s="4"/>
      <c r="I12" s="6">
        <v>8</v>
      </c>
      <c r="J12" s="4"/>
      <c r="K12" s="6">
        <v>10745132</v>
      </c>
      <c r="L12" s="4"/>
      <c r="M12" s="6">
        <v>45450</v>
      </c>
      <c r="N12" s="4"/>
      <c r="O12" s="6">
        <v>0</v>
      </c>
      <c r="P12" s="4"/>
      <c r="Q12" s="6">
        <v>10790582</v>
      </c>
      <c r="R12" s="4"/>
      <c r="S12" s="9">
        <v>1.6208810055080335E-6</v>
      </c>
    </row>
    <row r="13" spans="1:19" x14ac:dyDescent="0.55000000000000004">
      <c r="A13" s="1" t="s">
        <v>35</v>
      </c>
      <c r="C13" s="4" t="s">
        <v>44</v>
      </c>
      <c r="D13" s="4"/>
      <c r="E13" s="4" t="s">
        <v>33</v>
      </c>
      <c r="F13" s="4"/>
      <c r="G13" s="4" t="s">
        <v>45</v>
      </c>
      <c r="H13" s="4"/>
      <c r="I13" s="6">
        <v>8</v>
      </c>
      <c r="J13" s="4"/>
      <c r="K13" s="6">
        <v>10458416</v>
      </c>
      <c r="L13" s="4"/>
      <c r="M13" s="6">
        <v>44237</v>
      </c>
      <c r="N13" s="4"/>
      <c r="O13" s="6">
        <v>0</v>
      </c>
      <c r="P13" s="4"/>
      <c r="Q13" s="6">
        <v>10502653</v>
      </c>
      <c r="R13" s="4"/>
      <c r="S13" s="9">
        <v>1.5776304517348523E-6</v>
      </c>
    </row>
    <row r="14" spans="1:19" x14ac:dyDescent="0.55000000000000004">
      <c r="A14" s="1" t="s">
        <v>46</v>
      </c>
      <c r="C14" s="4" t="s">
        <v>47</v>
      </c>
      <c r="D14" s="4"/>
      <c r="E14" s="4" t="s">
        <v>33</v>
      </c>
      <c r="F14" s="4"/>
      <c r="G14" s="4" t="s">
        <v>48</v>
      </c>
      <c r="H14" s="4"/>
      <c r="I14" s="6">
        <v>8</v>
      </c>
      <c r="J14" s="4"/>
      <c r="K14" s="6">
        <v>337791463</v>
      </c>
      <c r="L14" s="4"/>
      <c r="M14" s="6">
        <v>1645704464063</v>
      </c>
      <c r="N14" s="4"/>
      <c r="O14" s="6">
        <v>1597661200000</v>
      </c>
      <c r="P14" s="4"/>
      <c r="Q14" s="6">
        <v>48381055526</v>
      </c>
      <c r="R14" s="4"/>
      <c r="S14" s="9">
        <v>7.2674424723822018E-3</v>
      </c>
    </row>
    <row r="15" spans="1:19" x14ac:dyDescent="0.55000000000000004">
      <c r="A15" s="1" t="s">
        <v>46</v>
      </c>
      <c r="C15" s="4" t="s">
        <v>49</v>
      </c>
      <c r="D15" s="4"/>
      <c r="E15" s="4" t="s">
        <v>33</v>
      </c>
      <c r="F15" s="4"/>
      <c r="G15" s="4" t="s">
        <v>48</v>
      </c>
      <c r="H15" s="4"/>
      <c r="I15" s="6">
        <v>8</v>
      </c>
      <c r="J15" s="4"/>
      <c r="K15" s="6">
        <v>16998762644</v>
      </c>
      <c r="L15" s="4"/>
      <c r="M15" s="6">
        <v>7059008310218</v>
      </c>
      <c r="N15" s="4"/>
      <c r="O15" s="6">
        <v>6946022985024</v>
      </c>
      <c r="P15" s="4"/>
      <c r="Q15" s="6">
        <v>129984087838</v>
      </c>
      <c r="R15" s="4"/>
      <c r="S15" s="9">
        <v>1.9525243308924578E-2</v>
      </c>
    </row>
    <row r="16" spans="1:19" x14ac:dyDescent="0.55000000000000004">
      <c r="A16" s="1" t="s">
        <v>46</v>
      </c>
      <c r="C16" s="4" t="s">
        <v>50</v>
      </c>
      <c r="D16" s="4"/>
      <c r="E16" s="4" t="s">
        <v>33</v>
      </c>
      <c r="F16" s="4"/>
      <c r="G16" s="4" t="s">
        <v>48</v>
      </c>
      <c r="H16" s="4"/>
      <c r="I16" s="6">
        <v>8</v>
      </c>
      <c r="J16" s="4"/>
      <c r="K16" s="6">
        <v>343015070594</v>
      </c>
      <c r="L16" s="4"/>
      <c r="M16" s="6">
        <v>2707639698908</v>
      </c>
      <c r="N16" s="4"/>
      <c r="O16" s="6">
        <v>2931972890000</v>
      </c>
      <c r="P16" s="4"/>
      <c r="Q16" s="6">
        <v>118681879502</v>
      </c>
      <c r="R16" s="4"/>
      <c r="S16" s="9">
        <v>1.7827509598906253E-2</v>
      </c>
    </row>
    <row r="17" spans="1:19" x14ac:dyDescent="0.55000000000000004">
      <c r="A17" s="1" t="s">
        <v>46</v>
      </c>
      <c r="C17" s="4" t="s">
        <v>51</v>
      </c>
      <c r="D17" s="4"/>
      <c r="E17" s="4" t="s">
        <v>33</v>
      </c>
      <c r="F17" s="4"/>
      <c r="G17" s="4" t="s">
        <v>48</v>
      </c>
      <c r="H17" s="4"/>
      <c r="I17" s="6">
        <v>8</v>
      </c>
      <c r="J17" s="4"/>
      <c r="K17" s="6">
        <v>1583225233</v>
      </c>
      <c r="L17" s="4"/>
      <c r="M17" s="6">
        <v>4561202802230</v>
      </c>
      <c r="N17" s="4"/>
      <c r="O17" s="6">
        <v>4481009810000</v>
      </c>
      <c r="P17" s="4"/>
      <c r="Q17" s="6">
        <v>81776217463</v>
      </c>
      <c r="R17" s="4"/>
      <c r="S17" s="9">
        <v>1.2283815422381392E-2</v>
      </c>
    </row>
    <row r="18" spans="1:19" ht="24.75" thickBot="1" x14ac:dyDescent="0.6">
      <c r="C18" s="4"/>
      <c r="D18" s="4"/>
      <c r="E18" s="4"/>
      <c r="F18" s="4"/>
      <c r="G18" s="4"/>
      <c r="H18" s="4"/>
      <c r="I18" s="4"/>
      <c r="J18" s="4"/>
      <c r="K18" s="11">
        <f>SUM(K8:K17)</f>
        <v>472411771061</v>
      </c>
      <c r="L18" s="4"/>
      <c r="M18" s="11">
        <f>SUM(M8:M17)</f>
        <v>16073555454737</v>
      </c>
      <c r="N18" s="4"/>
      <c r="O18" s="11">
        <f>SUM(O8:O17)</f>
        <v>16032735399257</v>
      </c>
      <c r="P18" s="4"/>
      <c r="Q18" s="11">
        <f>SUM(Q8:Q17)</f>
        <v>513231826541</v>
      </c>
      <c r="R18" s="4"/>
      <c r="S18" s="12">
        <f>SUM(S8:S17)</f>
        <v>7.7093869363348583E-2</v>
      </c>
    </row>
    <row r="19" spans="1:19" ht="24.75" thickTop="1" x14ac:dyDescent="0.55000000000000004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ignoredErrors>
    <ignoredError sqref="C8 C14:C1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G7" sqref="G7"/>
    </sheetView>
  </sheetViews>
  <sheetFormatPr defaultRowHeight="24" x14ac:dyDescent="0.55000000000000004"/>
  <cols>
    <col min="1" max="1" width="31.425781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 x14ac:dyDescent="0.55000000000000004">
      <c r="A2" s="13" t="s">
        <v>0</v>
      </c>
      <c r="B2" s="13"/>
      <c r="C2" s="13"/>
      <c r="D2" s="13"/>
      <c r="E2" s="13"/>
      <c r="F2" s="13"/>
      <c r="G2" s="13"/>
    </row>
    <row r="3" spans="1:7" ht="24.75" x14ac:dyDescent="0.55000000000000004">
      <c r="A3" s="13" t="s">
        <v>52</v>
      </c>
      <c r="B3" s="13"/>
      <c r="C3" s="13"/>
      <c r="D3" s="13"/>
      <c r="E3" s="13"/>
      <c r="F3" s="13"/>
      <c r="G3" s="13"/>
    </row>
    <row r="4" spans="1:7" ht="24.75" x14ac:dyDescent="0.55000000000000004">
      <c r="A4" s="13" t="s">
        <v>2</v>
      </c>
      <c r="B4" s="13"/>
      <c r="C4" s="13"/>
      <c r="D4" s="13"/>
      <c r="E4" s="13"/>
      <c r="F4" s="13"/>
      <c r="G4" s="13"/>
    </row>
    <row r="6" spans="1:7" ht="24.75" x14ac:dyDescent="0.55000000000000004">
      <c r="A6" s="14" t="s">
        <v>56</v>
      </c>
      <c r="C6" s="14" t="s">
        <v>28</v>
      </c>
      <c r="E6" s="14" t="s">
        <v>77</v>
      </c>
      <c r="G6" s="14" t="s">
        <v>13</v>
      </c>
    </row>
    <row r="7" spans="1:7" x14ac:dyDescent="0.55000000000000004">
      <c r="A7" s="1" t="s">
        <v>84</v>
      </c>
      <c r="C7" s="6">
        <v>257936288231</v>
      </c>
      <c r="D7" s="4"/>
      <c r="E7" s="9">
        <f>C7/$C$9</f>
        <v>0.99998106364738537</v>
      </c>
      <c r="F7" s="4"/>
      <c r="G7" s="9">
        <v>3.8745271591919067E-2</v>
      </c>
    </row>
    <row r="8" spans="1:7" x14ac:dyDescent="0.55000000000000004">
      <c r="A8" s="1" t="s">
        <v>85</v>
      </c>
      <c r="C8" s="6">
        <v>4884465</v>
      </c>
      <c r="D8" s="4"/>
      <c r="E8" s="9">
        <f>C8/$C$9</f>
        <v>1.8936352614619811E-5</v>
      </c>
      <c r="F8" s="4"/>
      <c r="G8" s="9">
        <v>7.337080187675509E-7</v>
      </c>
    </row>
    <row r="9" spans="1:7" ht="24.75" thickBot="1" x14ac:dyDescent="0.6">
      <c r="C9" s="11">
        <f>SUM(C7:C8)</f>
        <v>257941172696</v>
      </c>
      <c r="D9" s="4"/>
      <c r="E9" s="10">
        <f>SUM(E7:E8)</f>
        <v>1</v>
      </c>
      <c r="F9" s="4"/>
      <c r="G9" s="10">
        <f>SUM(G7:G8)</f>
        <v>3.8746005299937832E-2</v>
      </c>
    </row>
    <row r="10" spans="1:7" ht="24.75" thickTop="1" x14ac:dyDescent="0.55000000000000004">
      <c r="C10" s="4"/>
      <c r="D10" s="4"/>
      <c r="E10" s="4"/>
      <c r="F10" s="4"/>
      <c r="G10" s="4"/>
    </row>
    <row r="11" spans="1:7" x14ac:dyDescent="0.55000000000000004">
      <c r="C11" s="4"/>
      <c r="D11" s="4"/>
      <c r="E11" s="4"/>
      <c r="F11" s="4"/>
      <c r="G11" s="4"/>
    </row>
    <row r="12" spans="1:7" x14ac:dyDescent="0.55000000000000004">
      <c r="C12" s="4"/>
      <c r="D12" s="4"/>
      <c r="E12" s="4"/>
      <c r="F12" s="4"/>
      <c r="G12" s="4"/>
    </row>
    <row r="13" spans="1:7" x14ac:dyDescent="0.55000000000000004">
      <c r="C13" s="4"/>
      <c r="D13" s="4"/>
      <c r="E13" s="4"/>
      <c r="F13" s="4"/>
      <c r="G13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9"/>
  <sheetViews>
    <sheetView rightToLeft="1" workbookViewId="0">
      <selection activeCell="G21" sqref="G21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.75" x14ac:dyDescent="0.55000000000000004">
      <c r="A3" s="13" t="s">
        <v>52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.75" x14ac:dyDescent="0.5500000000000000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.75" x14ac:dyDescent="0.55000000000000004">
      <c r="A6" s="14" t="s">
        <v>53</v>
      </c>
      <c r="B6" s="14" t="s">
        <v>53</v>
      </c>
      <c r="C6" s="14" t="s">
        <v>53</v>
      </c>
      <c r="D6" s="14" t="s">
        <v>53</v>
      </c>
      <c r="E6" s="14" t="s">
        <v>53</v>
      </c>
      <c r="F6" s="14" t="s">
        <v>53</v>
      </c>
      <c r="G6" s="14" t="s">
        <v>53</v>
      </c>
      <c r="I6" s="14" t="s">
        <v>54</v>
      </c>
      <c r="J6" s="14" t="s">
        <v>54</v>
      </c>
      <c r="K6" s="14" t="s">
        <v>54</v>
      </c>
      <c r="L6" s="14" t="s">
        <v>54</v>
      </c>
      <c r="M6" s="14" t="s">
        <v>54</v>
      </c>
      <c r="O6" s="14" t="s">
        <v>55</v>
      </c>
      <c r="P6" s="14" t="s">
        <v>55</v>
      </c>
      <c r="Q6" s="14" t="s">
        <v>55</v>
      </c>
      <c r="R6" s="14" t="s">
        <v>55</v>
      </c>
      <c r="S6" s="14" t="s">
        <v>55</v>
      </c>
    </row>
    <row r="7" spans="1:19" ht="24.75" x14ac:dyDescent="0.55000000000000004">
      <c r="A7" s="14" t="s">
        <v>56</v>
      </c>
      <c r="C7" s="14" t="s">
        <v>57</v>
      </c>
      <c r="E7" s="14" t="s">
        <v>20</v>
      </c>
      <c r="G7" s="14" t="s">
        <v>21</v>
      </c>
      <c r="I7" s="14" t="s">
        <v>58</v>
      </c>
      <c r="K7" s="14" t="s">
        <v>59</v>
      </c>
      <c r="M7" s="14" t="s">
        <v>60</v>
      </c>
      <c r="O7" s="14" t="s">
        <v>58</v>
      </c>
      <c r="Q7" s="14" t="s">
        <v>59</v>
      </c>
      <c r="S7" s="14" t="s">
        <v>60</v>
      </c>
    </row>
    <row r="8" spans="1:19" x14ac:dyDescent="0.55000000000000004">
      <c r="A8" s="1" t="s">
        <v>31</v>
      </c>
      <c r="C8" s="6">
        <v>30</v>
      </c>
      <c r="D8" s="4"/>
      <c r="E8" s="4" t="s">
        <v>87</v>
      </c>
      <c r="F8" s="4"/>
      <c r="G8" s="6">
        <v>8</v>
      </c>
      <c r="H8" s="4"/>
      <c r="I8" s="6">
        <v>0</v>
      </c>
      <c r="J8" s="4"/>
      <c r="K8" s="6">
        <v>0</v>
      </c>
      <c r="L8" s="4"/>
      <c r="M8" s="6">
        <f>I8-K8</f>
        <v>0</v>
      </c>
      <c r="N8" s="4"/>
      <c r="O8" s="6">
        <v>1344007522</v>
      </c>
      <c r="P8" s="4"/>
      <c r="Q8" s="6">
        <v>0</v>
      </c>
      <c r="R8" s="4"/>
      <c r="S8" s="6">
        <f>O8-Q8</f>
        <v>1344007522</v>
      </c>
    </row>
    <row r="9" spans="1:19" x14ac:dyDescent="0.55000000000000004">
      <c r="A9" s="1" t="s">
        <v>35</v>
      </c>
      <c r="C9" s="6">
        <v>17</v>
      </c>
      <c r="D9" s="4"/>
      <c r="E9" s="4" t="s">
        <v>87</v>
      </c>
      <c r="F9" s="4"/>
      <c r="G9" s="6">
        <v>8</v>
      </c>
      <c r="H9" s="4"/>
      <c r="I9" s="6">
        <v>44323</v>
      </c>
      <c r="J9" s="4"/>
      <c r="K9" s="6">
        <v>0</v>
      </c>
      <c r="L9" s="4"/>
      <c r="M9" s="6">
        <f t="shared" ref="M9:M16" si="0">I9-K9</f>
        <v>44323</v>
      </c>
      <c r="N9" s="4"/>
      <c r="O9" s="6">
        <v>55914331</v>
      </c>
      <c r="P9" s="4"/>
      <c r="Q9" s="6">
        <v>0</v>
      </c>
      <c r="R9" s="4"/>
      <c r="S9" s="6">
        <f t="shared" ref="S9:S16" si="1">O9-Q9</f>
        <v>55914331</v>
      </c>
    </row>
    <row r="10" spans="1:19" x14ac:dyDescent="0.55000000000000004">
      <c r="A10" s="1" t="s">
        <v>35</v>
      </c>
      <c r="C10" s="6">
        <v>20</v>
      </c>
      <c r="D10" s="4"/>
      <c r="E10" s="4" t="s">
        <v>87</v>
      </c>
      <c r="F10" s="4"/>
      <c r="G10" s="6">
        <v>8</v>
      </c>
      <c r="H10" s="4"/>
      <c r="I10" s="6">
        <v>45308</v>
      </c>
      <c r="J10" s="4"/>
      <c r="K10" s="6">
        <v>0</v>
      </c>
      <c r="L10" s="4"/>
      <c r="M10" s="6">
        <f t="shared" si="0"/>
        <v>45308</v>
      </c>
      <c r="N10" s="4"/>
      <c r="O10" s="6">
        <v>303636587</v>
      </c>
      <c r="P10" s="4"/>
      <c r="Q10" s="6">
        <v>0</v>
      </c>
      <c r="R10" s="4"/>
      <c r="S10" s="6">
        <f t="shared" si="1"/>
        <v>303636587</v>
      </c>
    </row>
    <row r="11" spans="1:19" x14ac:dyDescent="0.55000000000000004">
      <c r="A11" s="1" t="s">
        <v>35</v>
      </c>
      <c r="C11" s="6">
        <v>20</v>
      </c>
      <c r="D11" s="4"/>
      <c r="E11" s="4" t="s">
        <v>87</v>
      </c>
      <c r="F11" s="4"/>
      <c r="G11" s="6">
        <v>8</v>
      </c>
      <c r="H11" s="4"/>
      <c r="I11" s="6">
        <v>45450</v>
      </c>
      <c r="J11" s="4"/>
      <c r="K11" s="6">
        <v>0</v>
      </c>
      <c r="L11" s="4"/>
      <c r="M11" s="6">
        <f t="shared" si="0"/>
        <v>45450</v>
      </c>
      <c r="N11" s="4"/>
      <c r="O11" s="6">
        <v>9092548</v>
      </c>
      <c r="P11" s="4"/>
      <c r="Q11" s="6">
        <v>0</v>
      </c>
      <c r="R11" s="4"/>
      <c r="S11" s="6">
        <f t="shared" si="1"/>
        <v>9092548</v>
      </c>
    </row>
    <row r="12" spans="1:19" x14ac:dyDescent="0.55000000000000004">
      <c r="A12" s="1" t="s">
        <v>35</v>
      </c>
      <c r="C12" s="6">
        <v>17</v>
      </c>
      <c r="D12" s="4"/>
      <c r="E12" s="4" t="s">
        <v>87</v>
      </c>
      <c r="F12" s="4"/>
      <c r="G12" s="6">
        <v>8</v>
      </c>
      <c r="H12" s="4"/>
      <c r="I12" s="6">
        <v>44237</v>
      </c>
      <c r="J12" s="4"/>
      <c r="K12" s="6">
        <v>0</v>
      </c>
      <c r="L12" s="4"/>
      <c r="M12" s="6">
        <f t="shared" si="0"/>
        <v>44237</v>
      </c>
      <c r="N12" s="4"/>
      <c r="O12" s="6">
        <v>2852653</v>
      </c>
      <c r="P12" s="4"/>
      <c r="Q12" s="6">
        <v>0</v>
      </c>
      <c r="R12" s="4"/>
      <c r="S12" s="6">
        <f t="shared" si="1"/>
        <v>2852653</v>
      </c>
    </row>
    <row r="13" spans="1:19" x14ac:dyDescent="0.55000000000000004">
      <c r="A13" s="1" t="s">
        <v>46</v>
      </c>
      <c r="C13" s="6">
        <v>17</v>
      </c>
      <c r="D13" s="4"/>
      <c r="E13" s="4" t="s">
        <v>87</v>
      </c>
      <c r="F13" s="4"/>
      <c r="G13" s="6">
        <v>8</v>
      </c>
      <c r="H13" s="4"/>
      <c r="I13" s="6">
        <v>1434456</v>
      </c>
      <c r="J13" s="4"/>
      <c r="K13" s="6">
        <v>0</v>
      </c>
      <c r="L13" s="4"/>
      <c r="M13" s="6">
        <f t="shared" si="0"/>
        <v>1434456</v>
      </c>
      <c r="N13" s="4"/>
      <c r="O13" s="6">
        <v>13385651</v>
      </c>
      <c r="P13" s="4"/>
      <c r="Q13" s="6">
        <v>0</v>
      </c>
      <c r="R13" s="4"/>
      <c r="S13" s="6">
        <f>O13-Q13</f>
        <v>13385651</v>
      </c>
    </row>
    <row r="14" spans="1:19" x14ac:dyDescent="0.55000000000000004">
      <c r="A14" s="1" t="s">
        <v>46</v>
      </c>
      <c r="C14" s="6">
        <v>17</v>
      </c>
      <c r="D14" s="4"/>
      <c r="E14" s="4" t="s">
        <v>87</v>
      </c>
      <c r="F14" s="4"/>
      <c r="G14" s="6">
        <v>8</v>
      </c>
      <c r="H14" s="4"/>
      <c r="I14" s="6">
        <v>542553</v>
      </c>
      <c r="J14" s="4"/>
      <c r="K14" s="6">
        <v>0</v>
      </c>
      <c r="L14" s="4"/>
      <c r="M14" s="6">
        <f t="shared" si="0"/>
        <v>542553</v>
      </c>
      <c r="N14" s="4"/>
      <c r="O14" s="6">
        <v>6709113</v>
      </c>
      <c r="P14" s="4"/>
      <c r="Q14" s="6">
        <v>0</v>
      </c>
      <c r="R14" s="4"/>
      <c r="S14" s="6">
        <f t="shared" si="1"/>
        <v>6709113</v>
      </c>
    </row>
    <row r="15" spans="1:19" x14ac:dyDescent="0.55000000000000004">
      <c r="A15" s="1" t="s">
        <v>46</v>
      </c>
      <c r="C15" s="6">
        <v>17</v>
      </c>
      <c r="D15" s="4"/>
      <c r="E15" s="4" t="s">
        <v>87</v>
      </c>
      <c r="F15" s="4"/>
      <c r="G15" s="6">
        <v>8</v>
      </c>
      <c r="H15" s="4"/>
      <c r="I15" s="6">
        <v>2136908</v>
      </c>
      <c r="J15" s="4"/>
      <c r="K15" s="6">
        <v>0</v>
      </c>
      <c r="L15" s="4"/>
      <c r="M15" s="6">
        <f t="shared" si="0"/>
        <v>2136908</v>
      </c>
      <c r="N15" s="4"/>
      <c r="O15" s="6">
        <v>39130734</v>
      </c>
      <c r="P15" s="4"/>
      <c r="Q15" s="6">
        <v>0</v>
      </c>
      <c r="R15" s="4"/>
      <c r="S15" s="6">
        <f t="shared" si="1"/>
        <v>39130734</v>
      </c>
    </row>
    <row r="16" spans="1:19" x14ac:dyDescent="0.55000000000000004">
      <c r="A16" s="1" t="s">
        <v>46</v>
      </c>
      <c r="C16" s="6">
        <v>17</v>
      </c>
      <c r="D16" s="4"/>
      <c r="E16" s="4" t="s">
        <v>87</v>
      </c>
      <c r="F16" s="4"/>
      <c r="G16" s="6">
        <v>8</v>
      </c>
      <c r="H16" s="4"/>
      <c r="I16" s="6">
        <v>591230</v>
      </c>
      <c r="J16" s="4"/>
      <c r="K16" s="6">
        <v>0</v>
      </c>
      <c r="L16" s="4"/>
      <c r="M16" s="6">
        <f t="shared" si="0"/>
        <v>591230</v>
      </c>
      <c r="N16" s="4"/>
      <c r="O16" s="6">
        <v>6021117</v>
      </c>
      <c r="P16" s="4"/>
      <c r="Q16" s="6">
        <v>0</v>
      </c>
      <c r="R16" s="4"/>
      <c r="S16" s="6">
        <f t="shared" si="1"/>
        <v>6021117</v>
      </c>
    </row>
    <row r="17" spans="3:19" ht="24.75" thickBot="1" x14ac:dyDescent="0.6">
      <c r="C17" s="4"/>
      <c r="D17" s="4"/>
      <c r="E17" s="4"/>
      <c r="F17" s="4"/>
      <c r="G17" s="6"/>
      <c r="H17" s="4"/>
      <c r="I17" s="11">
        <f>SUM(I8:I16)</f>
        <v>4884465</v>
      </c>
      <c r="J17" s="4"/>
      <c r="K17" s="11">
        <f>SUM(K8:K16)</f>
        <v>0</v>
      </c>
      <c r="L17" s="4"/>
      <c r="M17" s="11">
        <f>SUM(M8:M16)</f>
        <v>4884465</v>
      </c>
      <c r="N17" s="4"/>
      <c r="O17" s="11">
        <f>SUM(O8:O16)</f>
        <v>1780750256</v>
      </c>
      <c r="P17" s="4"/>
      <c r="Q17" s="11">
        <f>SUM(Q8:Q16)</f>
        <v>0</v>
      </c>
      <c r="R17" s="4"/>
      <c r="S17" s="11">
        <f>SUM(S8:S16)</f>
        <v>1780750256</v>
      </c>
    </row>
    <row r="18" spans="3:19" ht="24.75" thickTop="1" x14ac:dyDescent="0.55000000000000004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3:19" x14ac:dyDescent="0.55000000000000004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K10" sqref="K10"/>
    </sheetView>
  </sheetViews>
  <sheetFormatPr defaultRowHeight="24" x14ac:dyDescent="0.55000000000000004"/>
  <cols>
    <col min="1" max="1" width="13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.75" x14ac:dyDescent="0.55000000000000004">
      <c r="A3" s="13" t="s">
        <v>52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.75" x14ac:dyDescent="0.5500000000000000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.75" x14ac:dyDescent="0.55000000000000004">
      <c r="A6" s="13" t="s">
        <v>3</v>
      </c>
      <c r="C6" s="14" t="s">
        <v>62</v>
      </c>
      <c r="D6" s="14" t="s">
        <v>62</v>
      </c>
      <c r="E6" s="14" t="s">
        <v>62</v>
      </c>
      <c r="F6" s="14" t="s">
        <v>62</v>
      </c>
      <c r="G6" s="14" t="s">
        <v>62</v>
      </c>
      <c r="I6" s="14" t="s">
        <v>54</v>
      </c>
      <c r="J6" s="14" t="s">
        <v>54</v>
      </c>
      <c r="K6" s="14" t="s">
        <v>54</v>
      </c>
      <c r="L6" s="14" t="s">
        <v>54</v>
      </c>
      <c r="M6" s="14" t="s">
        <v>54</v>
      </c>
      <c r="O6" s="14" t="s">
        <v>55</v>
      </c>
      <c r="P6" s="14" t="s">
        <v>55</v>
      </c>
      <c r="Q6" s="14" t="s">
        <v>55</v>
      </c>
      <c r="R6" s="14" t="s">
        <v>55</v>
      </c>
      <c r="S6" s="14" t="s">
        <v>55</v>
      </c>
    </row>
    <row r="7" spans="1:19" ht="24.75" x14ac:dyDescent="0.55000000000000004">
      <c r="A7" s="14" t="s">
        <v>3</v>
      </c>
      <c r="C7" s="14" t="s">
        <v>63</v>
      </c>
      <c r="E7" s="14" t="s">
        <v>64</v>
      </c>
      <c r="G7" s="14" t="s">
        <v>65</v>
      </c>
      <c r="I7" s="14" t="s">
        <v>66</v>
      </c>
      <c r="K7" s="14" t="s">
        <v>59</v>
      </c>
      <c r="M7" s="14" t="s">
        <v>67</v>
      </c>
      <c r="O7" s="14" t="s">
        <v>66</v>
      </c>
      <c r="Q7" s="14" t="s">
        <v>59</v>
      </c>
      <c r="S7" s="14" t="s">
        <v>67</v>
      </c>
    </row>
    <row r="8" spans="1:19" x14ac:dyDescent="0.55000000000000004">
      <c r="A8" s="1" t="s">
        <v>17</v>
      </c>
      <c r="C8" s="4" t="s">
        <v>68</v>
      </c>
      <c r="D8" s="4"/>
      <c r="E8" s="6">
        <v>171847359</v>
      </c>
      <c r="F8" s="4"/>
      <c r="G8" s="6">
        <v>200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34369471800</v>
      </c>
      <c r="P8" s="4"/>
      <c r="Q8" s="6">
        <v>0</v>
      </c>
      <c r="R8" s="4"/>
      <c r="S8" s="6">
        <v>34369471800</v>
      </c>
    </row>
    <row r="9" spans="1:19" ht="24.75" thickBot="1" x14ac:dyDescent="0.6">
      <c r="I9" s="11">
        <f>SUM(I8)</f>
        <v>0</v>
      </c>
      <c r="J9" s="4"/>
      <c r="K9" s="11">
        <f>SUM(K8)</f>
        <v>0</v>
      </c>
      <c r="L9" s="4"/>
      <c r="M9" s="11">
        <f>SUM(M8)</f>
        <v>0</v>
      </c>
      <c r="N9" s="4"/>
      <c r="O9" s="11">
        <f>SUM(O8)</f>
        <v>34369471800</v>
      </c>
      <c r="P9" s="4"/>
      <c r="Q9" s="11">
        <f>SUM(Q8)</f>
        <v>0</v>
      </c>
      <c r="R9" s="4"/>
      <c r="S9" s="11">
        <f>SUM(S8)</f>
        <v>34369471800</v>
      </c>
    </row>
    <row r="10" spans="1:19" ht="24.75" thickTop="1" x14ac:dyDescent="0.55000000000000004"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8"/>
  <sheetViews>
    <sheetView rightToLeft="1" workbookViewId="0">
      <selection activeCell="I14" sqref="I14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0" ht="24.75" x14ac:dyDescent="0.5500000000000000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0" ht="24.75" x14ac:dyDescent="0.55000000000000004">
      <c r="A3" s="13" t="s">
        <v>52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20" ht="24.75" x14ac:dyDescent="0.5500000000000000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20" ht="24.75" x14ac:dyDescent="0.55000000000000004">
      <c r="A6" s="13" t="s">
        <v>3</v>
      </c>
      <c r="C6" s="14" t="s">
        <v>54</v>
      </c>
      <c r="D6" s="14" t="s">
        <v>54</v>
      </c>
      <c r="E6" s="14" t="s">
        <v>54</v>
      </c>
      <c r="F6" s="14" t="s">
        <v>54</v>
      </c>
      <c r="G6" s="14" t="s">
        <v>54</v>
      </c>
      <c r="H6" s="14" t="s">
        <v>54</v>
      </c>
      <c r="I6" s="14" t="s">
        <v>54</v>
      </c>
      <c r="K6" s="14" t="s">
        <v>55</v>
      </c>
      <c r="L6" s="14" t="s">
        <v>55</v>
      </c>
      <c r="M6" s="14" t="s">
        <v>55</v>
      </c>
      <c r="N6" s="14" t="s">
        <v>55</v>
      </c>
      <c r="O6" s="14" t="s">
        <v>55</v>
      </c>
      <c r="P6" s="14" t="s">
        <v>55</v>
      </c>
      <c r="Q6" s="14" t="s">
        <v>55</v>
      </c>
    </row>
    <row r="7" spans="1:20" ht="24.75" x14ac:dyDescent="0.55000000000000004">
      <c r="A7" s="14" t="s">
        <v>3</v>
      </c>
      <c r="C7" s="14" t="s">
        <v>7</v>
      </c>
      <c r="E7" s="14" t="s">
        <v>69</v>
      </c>
      <c r="G7" s="14" t="s">
        <v>70</v>
      </c>
      <c r="I7" s="14" t="s">
        <v>71</v>
      </c>
      <c r="K7" s="14" t="s">
        <v>7</v>
      </c>
      <c r="M7" s="14" t="s">
        <v>69</v>
      </c>
      <c r="O7" s="14" t="s">
        <v>70</v>
      </c>
      <c r="Q7" s="14" t="s">
        <v>71</v>
      </c>
    </row>
    <row r="8" spans="1:20" x14ac:dyDescent="0.55000000000000004">
      <c r="A8" s="1" t="s">
        <v>16</v>
      </c>
      <c r="C8" s="7">
        <v>4190546</v>
      </c>
      <c r="D8" s="7"/>
      <c r="E8" s="7">
        <v>1863838956478</v>
      </c>
      <c r="F8" s="7"/>
      <c r="G8" s="7">
        <v>1996721386148</v>
      </c>
      <c r="H8" s="7"/>
      <c r="I8" s="7">
        <f>E8-G8</f>
        <v>-132882429670</v>
      </c>
      <c r="J8" s="7"/>
      <c r="K8" s="7">
        <v>4190546</v>
      </c>
      <c r="L8" s="7"/>
      <c r="M8" s="7">
        <v>1863838956478</v>
      </c>
      <c r="N8" s="7"/>
      <c r="O8" s="7">
        <v>1868043076393</v>
      </c>
      <c r="P8" s="7"/>
      <c r="Q8" s="7">
        <f>M8-O8</f>
        <v>-4204119915</v>
      </c>
      <c r="R8" s="7"/>
      <c r="S8" s="7"/>
      <c r="T8" s="7"/>
    </row>
    <row r="9" spans="1:20" x14ac:dyDescent="0.55000000000000004">
      <c r="A9" s="1" t="s">
        <v>17</v>
      </c>
      <c r="C9" s="7">
        <v>112286333</v>
      </c>
      <c r="D9" s="7"/>
      <c r="E9" s="7">
        <v>600275325320</v>
      </c>
      <c r="F9" s="7"/>
      <c r="G9" s="7">
        <v>602847994109</v>
      </c>
      <c r="H9" s="7"/>
      <c r="I9" s="7">
        <f t="shared" ref="I9:I12" si="0">E9-G9</f>
        <v>-2572668789</v>
      </c>
      <c r="J9" s="7"/>
      <c r="K9" s="7">
        <v>112286333</v>
      </c>
      <c r="L9" s="7"/>
      <c r="M9" s="7">
        <v>600275325320</v>
      </c>
      <c r="N9" s="7"/>
      <c r="O9" s="7">
        <v>468814995727</v>
      </c>
      <c r="P9" s="7"/>
      <c r="Q9" s="7">
        <f t="shared" ref="Q9:Q12" si="1">M9-O9</f>
        <v>131460329593</v>
      </c>
      <c r="R9" s="7"/>
      <c r="S9" s="7"/>
      <c r="T9" s="7"/>
    </row>
    <row r="10" spans="1:20" x14ac:dyDescent="0.55000000000000004">
      <c r="A10" s="1" t="s">
        <v>15</v>
      </c>
      <c r="C10" s="7">
        <v>14355532</v>
      </c>
      <c r="D10" s="7"/>
      <c r="E10" s="7">
        <v>1152788305694</v>
      </c>
      <c r="F10" s="7"/>
      <c r="G10" s="7">
        <v>1121785622803</v>
      </c>
      <c r="H10" s="7"/>
      <c r="I10" s="7">
        <f t="shared" si="0"/>
        <v>31002682891</v>
      </c>
      <c r="J10" s="7"/>
      <c r="K10" s="7">
        <v>14355532</v>
      </c>
      <c r="L10" s="7"/>
      <c r="M10" s="7">
        <v>1152788305694</v>
      </c>
      <c r="N10" s="7"/>
      <c r="O10" s="7">
        <v>1113028721634</v>
      </c>
      <c r="P10" s="7"/>
      <c r="Q10" s="7">
        <f t="shared" si="1"/>
        <v>39759584060</v>
      </c>
      <c r="R10" s="7"/>
      <c r="S10" s="7"/>
      <c r="T10" s="7"/>
    </row>
    <row r="11" spans="1:20" x14ac:dyDescent="0.55000000000000004">
      <c r="A11" s="1" t="s">
        <v>18</v>
      </c>
      <c r="C11" s="7">
        <v>82225250</v>
      </c>
      <c r="D11" s="7"/>
      <c r="E11" s="7">
        <v>1370369377457</v>
      </c>
      <c r="F11" s="7"/>
      <c r="G11" s="7">
        <v>1434323272259</v>
      </c>
      <c r="H11" s="7"/>
      <c r="I11" s="7">
        <f t="shared" si="0"/>
        <v>-63953894802</v>
      </c>
      <c r="J11" s="7"/>
      <c r="K11" s="7">
        <v>82225250</v>
      </c>
      <c r="L11" s="7"/>
      <c r="M11" s="7">
        <v>1370369377457</v>
      </c>
      <c r="N11" s="7"/>
      <c r="O11" s="7">
        <v>1340761109848</v>
      </c>
      <c r="P11" s="7"/>
      <c r="Q11" s="7">
        <f t="shared" si="1"/>
        <v>29608267609</v>
      </c>
      <c r="R11" s="7"/>
      <c r="S11" s="7"/>
      <c r="T11" s="7"/>
    </row>
    <row r="12" spans="1:20" x14ac:dyDescent="0.55000000000000004">
      <c r="A12" s="1" t="s">
        <v>19</v>
      </c>
      <c r="C12" s="7">
        <v>50806726</v>
      </c>
      <c r="D12" s="7"/>
      <c r="E12" s="7">
        <v>602240345144</v>
      </c>
      <c r="F12" s="7"/>
      <c r="G12" s="7">
        <v>604698169794</v>
      </c>
      <c r="H12" s="7"/>
      <c r="I12" s="7">
        <f t="shared" si="0"/>
        <v>-2457824650</v>
      </c>
      <c r="J12" s="7"/>
      <c r="K12" s="7">
        <v>50806726</v>
      </c>
      <c r="L12" s="7"/>
      <c r="M12" s="7">
        <v>602240345144</v>
      </c>
      <c r="N12" s="7"/>
      <c r="O12" s="7">
        <v>601190634983</v>
      </c>
      <c r="P12" s="7"/>
      <c r="Q12" s="7">
        <f t="shared" si="1"/>
        <v>1049710161</v>
      </c>
      <c r="R12" s="7"/>
      <c r="S12" s="7"/>
      <c r="T12" s="7"/>
    </row>
    <row r="13" spans="1:20" ht="24.75" thickBot="1" x14ac:dyDescent="0.6">
      <c r="C13" s="7"/>
      <c r="D13" s="7"/>
      <c r="E13" s="8">
        <f>SUM(E8:E12)</f>
        <v>5589512310093</v>
      </c>
      <c r="F13" s="7"/>
      <c r="G13" s="8">
        <f>SUM(G8:G12)</f>
        <v>5760376445113</v>
      </c>
      <c r="H13" s="7"/>
      <c r="I13" s="8">
        <f>SUM(I8:I12)</f>
        <v>-170864135020</v>
      </c>
      <c r="J13" s="7"/>
      <c r="K13" s="7"/>
      <c r="L13" s="7"/>
      <c r="M13" s="8">
        <f>SUM(M8:M12)</f>
        <v>5589512310093</v>
      </c>
      <c r="N13" s="7"/>
      <c r="O13" s="8">
        <f>SUM(O8:O12)</f>
        <v>5391838538585</v>
      </c>
      <c r="P13" s="7"/>
      <c r="Q13" s="8">
        <f>SUM(Q8:Q12)</f>
        <v>197673771508</v>
      </c>
      <c r="R13" s="7"/>
      <c r="S13" s="7"/>
      <c r="T13" s="7"/>
    </row>
    <row r="14" spans="1:20" ht="24.75" thickTop="1" x14ac:dyDescent="0.55000000000000004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x14ac:dyDescent="0.55000000000000004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x14ac:dyDescent="0.55000000000000004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3:20" x14ac:dyDescent="0.55000000000000004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3:20" x14ac:dyDescent="0.55000000000000004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18"/>
  <sheetViews>
    <sheetView rightToLeft="1" workbookViewId="0">
      <selection activeCell="I16" sqref="I16:I18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1.5703125" style="1" bestFit="1" customWidth="1"/>
    <col min="14" max="14" width="1" style="1" customWidth="1"/>
    <col min="15" max="15" width="21.57031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20" width="18.42578125" style="1" bestFit="1" customWidth="1"/>
    <col min="21" max="16384" width="9.140625" style="1"/>
  </cols>
  <sheetData>
    <row r="2" spans="1:20" ht="24.75" x14ac:dyDescent="0.5500000000000000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0" ht="24.75" x14ac:dyDescent="0.55000000000000004">
      <c r="A3" s="13" t="s">
        <v>52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20" ht="24.75" x14ac:dyDescent="0.5500000000000000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20" ht="24.75" x14ac:dyDescent="0.55000000000000004">
      <c r="A6" s="13" t="s">
        <v>3</v>
      </c>
      <c r="C6" s="14" t="s">
        <v>54</v>
      </c>
      <c r="D6" s="14" t="s">
        <v>54</v>
      </c>
      <c r="E6" s="14" t="s">
        <v>54</v>
      </c>
      <c r="F6" s="14" t="s">
        <v>54</v>
      </c>
      <c r="G6" s="14" t="s">
        <v>54</v>
      </c>
      <c r="H6" s="14" t="s">
        <v>54</v>
      </c>
      <c r="I6" s="14" t="s">
        <v>54</v>
      </c>
      <c r="K6" s="14" t="s">
        <v>55</v>
      </c>
      <c r="L6" s="14" t="s">
        <v>55</v>
      </c>
      <c r="M6" s="14" t="s">
        <v>55</v>
      </c>
      <c r="N6" s="14" t="s">
        <v>55</v>
      </c>
      <c r="O6" s="14" t="s">
        <v>55</v>
      </c>
      <c r="P6" s="14" t="s">
        <v>55</v>
      </c>
      <c r="Q6" s="14" t="s">
        <v>55</v>
      </c>
    </row>
    <row r="7" spans="1:20" ht="24.75" x14ac:dyDescent="0.55000000000000004">
      <c r="A7" s="14" t="s">
        <v>3</v>
      </c>
      <c r="C7" s="14" t="s">
        <v>7</v>
      </c>
      <c r="E7" s="14" t="s">
        <v>69</v>
      </c>
      <c r="G7" s="14" t="s">
        <v>70</v>
      </c>
      <c r="I7" s="14" t="s">
        <v>72</v>
      </c>
      <c r="K7" s="14" t="s">
        <v>7</v>
      </c>
      <c r="M7" s="14" t="s">
        <v>69</v>
      </c>
      <c r="O7" s="14" t="s">
        <v>70</v>
      </c>
      <c r="Q7" s="14" t="s">
        <v>72</v>
      </c>
    </row>
    <row r="8" spans="1:20" x14ac:dyDescent="0.55000000000000004">
      <c r="A8" s="1" t="s">
        <v>19</v>
      </c>
      <c r="C8" s="7">
        <v>794510265</v>
      </c>
      <c r="D8" s="7"/>
      <c r="E8" s="7">
        <v>9345067686736</v>
      </c>
      <c r="F8" s="7"/>
      <c r="G8" s="7">
        <v>9326490675879</v>
      </c>
      <c r="H8" s="7"/>
      <c r="I8" s="7">
        <f>E8-G8</f>
        <v>18577010857</v>
      </c>
      <c r="J8" s="7"/>
      <c r="K8" s="7">
        <v>5369995435</v>
      </c>
      <c r="L8" s="7"/>
      <c r="M8" s="7">
        <v>58801710550673</v>
      </c>
      <c r="N8" s="7"/>
      <c r="O8" s="7">
        <v>58680303064389</v>
      </c>
      <c r="P8" s="7"/>
      <c r="Q8" s="7">
        <f>M8-O8</f>
        <v>121407486284</v>
      </c>
    </row>
    <row r="9" spans="1:20" x14ac:dyDescent="0.55000000000000004">
      <c r="A9" s="1" t="s">
        <v>18</v>
      </c>
      <c r="C9" s="7">
        <v>97412943</v>
      </c>
      <c r="D9" s="7"/>
      <c r="E9" s="7">
        <v>1648069175474</v>
      </c>
      <c r="F9" s="7"/>
      <c r="G9" s="7">
        <v>1573976775278</v>
      </c>
      <c r="H9" s="7"/>
      <c r="I9" s="7">
        <f t="shared" ref="I9:I13" si="0">E9-G9</f>
        <v>74092400196</v>
      </c>
      <c r="J9" s="7"/>
      <c r="K9" s="7">
        <v>758791633</v>
      </c>
      <c r="L9" s="7"/>
      <c r="M9" s="7">
        <v>10019415558738</v>
      </c>
      <c r="N9" s="7"/>
      <c r="O9" s="7">
        <v>9442617075690</v>
      </c>
      <c r="P9" s="7"/>
      <c r="Q9" s="7">
        <f t="shared" ref="Q9:Q13" si="1">M9-O9</f>
        <v>576798483048</v>
      </c>
    </row>
    <row r="10" spans="1:20" x14ac:dyDescent="0.55000000000000004">
      <c r="A10" s="1" t="s">
        <v>15</v>
      </c>
      <c r="C10" s="7">
        <v>80914682</v>
      </c>
      <c r="D10" s="7"/>
      <c r="E10" s="7">
        <v>6591107592997</v>
      </c>
      <c r="F10" s="7"/>
      <c r="G10" s="7">
        <v>6398092471215</v>
      </c>
      <c r="H10" s="7"/>
      <c r="I10" s="7">
        <f t="shared" si="0"/>
        <v>193015121782</v>
      </c>
      <c r="J10" s="7"/>
      <c r="K10" s="7">
        <v>370153697</v>
      </c>
      <c r="L10" s="7"/>
      <c r="M10" s="7">
        <v>20908962989072</v>
      </c>
      <c r="N10" s="7"/>
      <c r="O10" s="7">
        <v>20432446670826</v>
      </c>
      <c r="P10" s="7"/>
      <c r="Q10" s="7">
        <f t="shared" si="1"/>
        <v>476516318246</v>
      </c>
    </row>
    <row r="11" spans="1:20" x14ac:dyDescent="0.55000000000000004">
      <c r="A11" s="1" t="s">
        <v>16</v>
      </c>
      <c r="C11" s="7">
        <v>8679957</v>
      </c>
      <c r="D11" s="7"/>
      <c r="E11" s="7">
        <v>4007587635139</v>
      </c>
      <c r="F11" s="7"/>
      <c r="G11" s="7">
        <v>3871249024801</v>
      </c>
      <c r="H11" s="7"/>
      <c r="I11" s="7">
        <f t="shared" si="0"/>
        <v>136338610338</v>
      </c>
      <c r="J11" s="7"/>
      <c r="K11" s="7">
        <v>60438992</v>
      </c>
      <c r="L11" s="7"/>
      <c r="M11" s="7">
        <v>20733841173661</v>
      </c>
      <c r="N11" s="7"/>
      <c r="O11" s="7">
        <v>19758921554557</v>
      </c>
      <c r="P11" s="7"/>
      <c r="Q11" s="7">
        <f t="shared" si="1"/>
        <v>974919619104</v>
      </c>
    </row>
    <row r="12" spans="1:20" x14ac:dyDescent="0.55000000000000004">
      <c r="A12" s="1" t="s">
        <v>17</v>
      </c>
      <c r="C12" s="7">
        <v>4804779</v>
      </c>
      <c r="D12" s="7"/>
      <c r="E12" s="7">
        <v>26569106103</v>
      </c>
      <c r="F12" s="7"/>
      <c r="G12" s="7">
        <v>19791826029</v>
      </c>
      <c r="H12" s="7"/>
      <c r="I12" s="7">
        <f t="shared" si="0"/>
        <v>6777280074</v>
      </c>
      <c r="J12" s="7"/>
      <c r="K12" s="7">
        <v>192376577</v>
      </c>
      <c r="L12" s="7"/>
      <c r="M12" s="7">
        <v>818578812889</v>
      </c>
      <c r="N12" s="7"/>
      <c r="O12" s="7">
        <v>761325816390</v>
      </c>
      <c r="P12" s="7"/>
      <c r="Q12" s="7">
        <f>M12-O12</f>
        <v>57252996499</v>
      </c>
    </row>
    <row r="13" spans="1:20" x14ac:dyDescent="0.55000000000000004">
      <c r="A13" s="1" t="s">
        <v>73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f t="shared" si="0"/>
        <v>0</v>
      </c>
      <c r="J13" s="7"/>
      <c r="K13" s="7">
        <v>11479364</v>
      </c>
      <c r="L13" s="7"/>
      <c r="M13" s="7">
        <v>135513150297</v>
      </c>
      <c r="N13" s="7"/>
      <c r="O13" s="7">
        <v>135782888223</v>
      </c>
      <c r="P13" s="7"/>
      <c r="Q13" s="7">
        <f t="shared" si="1"/>
        <v>-269737926</v>
      </c>
      <c r="T13" s="3"/>
    </row>
    <row r="14" spans="1:20" ht="24.75" thickBot="1" x14ac:dyDescent="0.6">
      <c r="C14" s="8">
        <f>SUM(C8:C13)</f>
        <v>986322626</v>
      </c>
      <c r="D14" s="7"/>
      <c r="E14" s="8">
        <f>SUM(E8:E13)</f>
        <v>21618401196449</v>
      </c>
      <c r="F14" s="7"/>
      <c r="G14" s="8">
        <f>SUM(G8:G13)</f>
        <v>21189600773202</v>
      </c>
      <c r="H14" s="7"/>
      <c r="I14" s="8">
        <f>SUM(I8:I13)</f>
        <v>428800423247</v>
      </c>
      <c r="J14" s="7"/>
      <c r="K14" s="7"/>
      <c r="L14" s="7"/>
      <c r="M14" s="8">
        <f>SUM(M8:M13)</f>
        <v>111418022235330</v>
      </c>
      <c r="N14" s="7"/>
      <c r="O14" s="8">
        <f>SUM(O8:O13)</f>
        <v>109211397070075</v>
      </c>
      <c r="P14" s="7"/>
      <c r="Q14" s="8">
        <f>SUM(Q8:Q13)</f>
        <v>2206625165255</v>
      </c>
      <c r="T14" s="3"/>
    </row>
    <row r="15" spans="1:20" ht="24.75" thickTop="1" x14ac:dyDescent="0.55000000000000004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T15" s="3"/>
    </row>
    <row r="16" spans="1:20" x14ac:dyDescent="0.55000000000000004">
      <c r="I16" s="3"/>
      <c r="T16" s="3"/>
    </row>
    <row r="17" spans="9:9" x14ac:dyDescent="0.55000000000000004">
      <c r="I17" s="3"/>
    </row>
    <row r="18" spans="9:9" x14ac:dyDescent="0.55000000000000004">
      <c r="I18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8"/>
  <sheetViews>
    <sheetView rightToLeft="1" workbookViewId="0">
      <selection activeCell="G9" sqref="G9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4.75" x14ac:dyDescent="0.55000000000000004">
      <c r="A3" s="13" t="s">
        <v>52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4.75" x14ac:dyDescent="0.5500000000000000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24.75" x14ac:dyDescent="0.55000000000000004">
      <c r="A6" s="13" t="s">
        <v>3</v>
      </c>
      <c r="C6" s="14" t="s">
        <v>54</v>
      </c>
      <c r="D6" s="14" t="s">
        <v>54</v>
      </c>
      <c r="E6" s="14" t="s">
        <v>54</v>
      </c>
      <c r="F6" s="14" t="s">
        <v>54</v>
      </c>
      <c r="G6" s="14" t="s">
        <v>54</v>
      </c>
      <c r="H6" s="14" t="s">
        <v>54</v>
      </c>
      <c r="I6" s="14" t="s">
        <v>54</v>
      </c>
      <c r="J6" s="14" t="s">
        <v>54</v>
      </c>
      <c r="K6" s="14" t="s">
        <v>54</v>
      </c>
      <c r="M6" s="14" t="s">
        <v>55</v>
      </c>
      <c r="N6" s="14" t="s">
        <v>55</v>
      </c>
      <c r="O6" s="14" t="s">
        <v>55</v>
      </c>
      <c r="P6" s="14" t="s">
        <v>55</v>
      </c>
      <c r="Q6" s="14" t="s">
        <v>55</v>
      </c>
      <c r="R6" s="14" t="s">
        <v>55</v>
      </c>
      <c r="S6" s="14" t="s">
        <v>55</v>
      </c>
      <c r="T6" s="14" t="s">
        <v>55</v>
      </c>
      <c r="U6" s="14" t="s">
        <v>55</v>
      </c>
    </row>
    <row r="7" spans="1:21" ht="24.75" x14ac:dyDescent="0.55000000000000004">
      <c r="A7" s="14" t="s">
        <v>3</v>
      </c>
      <c r="C7" s="14" t="s">
        <v>74</v>
      </c>
      <c r="E7" s="14" t="s">
        <v>75</v>
      </c>
      <c r="G7" s="14" t="s">
        <v>76</v>
      </c>
      <c r="I7" s="14" t="s">
        <v>28</v>
      </c>
      <c r="K7" s="14" t="s">
        <v>77</v>
      </c>
      <c r="M7" s="14" t="s">
        <v>74</v>
      </c>
      <c r="O7" s="14" t="s">
        <v>75</v>
      </c>
      <c r="Q7" s="14" t="s">
        <v>76</v>
      </c>
      <c r="S7" s="14" t="s">
        <v>28</v>
      </c>
      <c r="U7" s="14" t="s">
        <v>77</v>
      </c>
    </row>
    <row r="8" spans="1:21" x14ac:dyDescent="0.55000000000000004">
      <c r="A8" s="1" t="s">
        <v>19</v>
      </c>
      <c r="C8" s="7">
        <v>0</v>
      </c>
      <c r="D8" s="7"/>
      <c r="E8" s="7">
        <v>-2457824649</v>
      </c>
      <c r="F8" s="7"/>
      <c r="G8" s="7">
        <v>18577010857</v>
      </c>
      <c r="H8" s="7"/>
      <c r="I8" s="7">
        <f>C8+E8+G8</f>
        <v>16119186208</v>
      </c>
      <c r="J8" s="7"/>
      <c r="K8" s="9">
        <f>I8/$I$14</f>
        <v>6.2492898222269957E-2</v>
      </c>
      <c r="L8" s="7"/>
      <c r="M8" s="7">
        <v>0</v>
      </c>
      <c r="N8" s="7"/>
      <c r="O8" s="7">
        <v>1049710161</v>
      </c>
      <c r="P8" s="7"/>
      <c r="Q8" s="7">
        <v>121407486284</v>
      </c>
      <c r="R8" s="7"/>
      <c r="S8" s="7">
        <f>M8+O8+Q8</f>
        <v>122457196445</v>
      </c>
      <c r="T8" s="7"/>
      <c r="U8" s="9">
        <f>S8/$S$14</f>
        <v>5.0214779514513266E-2</v>
      </c>
    </row>
    <row r="9" spans="1:21" x14ac:dyDescent="0.55000000000000004">
      <c r="A9" s="1" t="s">
        <v>18</v>
      </c>
      <c r="C9" s="7">
        <v>0</v>
      </c>
      <c r="D9" s="7"/>
      <c r="E9" s="7">
        <v>-63953894805</v>
      </c>
      <c r="F9" s="7"/>
      <c r="G9" s="7">
        <v>74092400196</v>
      </c>
      <c r="H9" s="7"/>
      <c r="I9" s="7">
        <f t="shared" ref="I9:I13" si="0">C9+E9+G9</f>
        <v>10138505391</v>
      </c>
      <c r="J9" s="7"/>
      <c r="K9" s="9">
        <f t="shared" ref="K9:K13" si="1">I9/$I$14</f>
        <v>3.9306238996807942E-2</v>
      </c>
      <c r="L9" s="7"/>
      <c r="M9" s="7">
        <v>0</v>
      </c>
      <c r="N9" s="7"/>
      <c r="O9" s="7">
        <v>29608267609</v>
      </c>
      <c r="P9" s="7"/>
      <c r="Q9" s="7">
        <v>576798483048</v>
      </c>
      <c r="R9" s="7"/>
      <c r="S9" s="7">
        <f>M9+O9+Q9</f>
        <v>606406750657</v>
      </c>
      <c r="T9" s="7"/>
      <c r="U9" s="9">
        <f t="shared" ref="U9:U13" si="2">S9/$S$14</f>
        <v>0.24866306076205286</v>
      </c>
    </row>
    <row r="10" spans="1:21" x14ac:dyDescent="0.55000000000000004">
      <c r="A10" s="1" t="s">
        <v>15</v>
      </c>
      <c r="C10" s="7">
        <v>0</v>
      </c>
      <c r="D10" s="7"/>
      <c r="E10" s="7">
        <v>31002682891</v>
      </c>
      <c r="F10" s="7"/>
      <c r="G10" s="7">
        <v>193015121782</v>
      </c>
      <c r="H10" s="7"/>
      <c r="I10" s="7">
        <f t="shared" si="0"/>
        <v>224017804673</v>
      </c>
      <c r="J10" s="7"/>
      <c r="K10" s="9">
        <f t="shared" si="1"/>
        <v>0.86850053636443114</v>
      </c>
      <c r="L10" s="7"/>
      <c r="M10" s="7">
        <v>0</v>
      </c>
      <c r="N10" s="7"/>
      <c r="O10" s="7">
        <v>39759584060</v>
      </c>
      <c r="P10" s="7"/>
      <c r="Q10" s="7">
        <v>476516318246</v>
      </c>
      <c r="R10" s="7"/>
      <c r="S10" s="7">
        <f>M10+O10+Q10</f>
        <v>516275902306</v>
      </c>
      <c r="T10" s="7"/>
      <c r="U10" s="9">
        <f t="shared" si="2"/>
        <v>0.21170401867395275</v>
      </c>
    </row>
    <row r="11" spans="1:21" x14ac:dyDescent="0.55000000000000004">
      <c r="A11" s="1" t="s">
        <v>16</v>
      </c>
      <c r="C11" s="7">
        <v>0</v>
      </c>
      <c r="D11" s="7"/>
      <c r="E11" s="7">
        <v>-132882429669</v>
      </c>
      <c r="F11" s="7"/>
      <c r="G11" s="7">
        <v>136338610338</v>
      </c>
      <c r="H11" s="7"/>
      <c r="I11" s="7">
        <f>C11+E11+G11</f>
        <v>3456180669</v>
      </c>
      <c r="J11" s="7"/>
      <c r="K11" s="9">
        <f t="shared" si="1"/>
        <v>1.3399358007192635E-2</v>
      </c>
      <c r="L11" s="7"/>
      <c r="M11" s="7">
        <v>0</v>
      </c>
      <c r="N11" s="7"/>
      <c r="O11" s="7">
        <v>-4204119914</v>
      </c>
      <c r="P11" s="7"/>
      <c r="Q11" s="7">
        <v>974919619104</v>
      </c>
      <c r="R11" s="7"/>
      <c r="S11" s="7">
        <f>M11+O11+Q11</f>
        <v>970715499190</v>
      </c>
      <c r="T11" s="7"/>
      <c r="U11" s="9">
        <f t="shared" si="2"/>
        <v>0.39805145126803032</v>
      </c>
    </row>
    <row r="12" spans="1:21" x14ac:dyDescent="0.55000000000000004">
      <c r="A12" s="1" t="s">
        <v>17</v>
      </c>
      <c r="C12" s="7">
        <v>0</v>
      </c>
      <c r="D12" s="7"/>
      <c r="E12" s="7">
        <v>-2572668788</v>
      </c>
      <c r="F12" s="7"/>
      <c r="G12" s="7">
        <v>6777280074</v>
      </c>
      <c r="H12" s="7"/>
      <c r="I12" s="7">
        <f t="shared" si="0"/>
        <v>4204611286</v>
      </c>
      <c r="J12" s="7"/>
      <c r="K12" s="9">
        <f t="shared" si="1"/>
        <v>1.6300968409298348E-2</v>
      </c>
      <c r="L12" s="7"/>
      <c r="M12" s="7">
        <v>34369471800</v>
      </c>
      <c r="N12" s="7"/>
      <c r="O12" s="7">
        <v>131460329592</v>
      </c>
      <c r="P12" s="7"/>
      <c r="Q12" s="7">
        <v>57252996499</v>
      </c>
      <c r="R12" s="7"/>
      <c r="S12" s="7">
        <f t="shared" ref="S12:S13" si="3">M12+O12+Q12</f>
        <v>223082797891</v>
      </c>
      <c r="T12" s="7"/>
      <c r="U12" s="9">
        <f t="shared" si="2"/>
        <v>9.1477298474724938E-2</v>
      </c>
    </row>
    <row r="13" spans="1:21" x14ac:dyDescent="0.55000000000000004">
      <c r="A13" s="1" t="s">
        <v>73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f t="shared" si="0"/>
        <v>0</v>
      </c>
      <c r="J13" s="7"/>
      <c r="K13" s="9">
        <f t="shared" si="1"/>
        <v>0</v>
      </c>
      <c r="L13" s="7"/>
      <c r="M13" s="7">
        <v>0</v>
      </c>
      <c r="N13" s="7"/>
      <c r="O13" s="7">
        <v>0</v>
      </c>
      <c r="P13" s="7"/>
      <c r="Q13" s="7">
        <v>-269737926</v>
      </c>
      <c r="R13" s="7"/>
      <c r="S13" s="7">
        <f t="shared" si="3"/>
        <v>-269737926</v>
      </c>
      <c r="T13" s="7"/>
      <c r="U13" s="9">
        <f t="shared" si="2"/>
        <v>-1.106086932741072E-4</v>
      </c>
    </row>
    <row r="14" spans="1:21" ht="24.75" thickBot="1" x14ac:dyDescent="0.6">
      <c r="C14" s="8">
        <f>SUM(C8:C13)</f>
        <v>0</v>
      </c>
      <c r="D14" s="7"/>
      <c r="E14" s="8">
        <f>SUM(E8:E13)</f>
        <v>-170864135020</v>
      </c>
      <c r="F14" s="7"/>
      <c r="G14" s="8">
        <f>SUM(G8:G13)</f>
        <v>428800423247</v>
      </c>
      <c r="H14" s="7"/>
      <c r="I14" s="8">
        <f>SUM(I8:I13)</f>
        <v>257936288227</v>
      </c>
      <c r="J14" s="7"/>
      <c r="K14" s="12">
        <f>SUM(K8:K13)</f>
        <v>1</v>
      </c>
      <c r="L14" s="7"/>
      <c r="M14" s="8">
        <f>SUM(M8:M13)</f>
        <v>34369471800</v>
      </c>
      <c r="N14" s="7"/>
      <c r="O14" s="8">
        <f>SUM(O8:O13)</f>
        <v>197673771508</v>
      </c>
      <c r="P14" s="7"/>
      <c r="Q14" s="8">
        <f>SUM(Q8:Q13)</f>
        <v>2206625165255</v>
      </c>
      <c r="R14" s="7"/>
      <c r="S14" s="8">
        <f>SUM(S8:S13)</f>
        <v>2438668408563</v>
      </c>
      <c r="T14" s="7"/>
      <c r="U14" s="12">
        <f>SUM(U8:U13)</f>
        <v>1</v>
      </c>
    </row>
    <row r="15" spans="1:21" ht="24.75" thickTop="1" x14ac:dyDescent="0.55000000000000004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x14ac:dyDescent="0.55000000000000004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3:21" x14ac:dyDescent="0.55000000000000004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3:21" x14ac:dyDescent="0.55000000000000004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2023-05-25T08:56:09Z</dcterms:created>
  <dcterms:modified xsi:type="dcterms:W3CDTF">2023-05-30T13:18:18Z</dcterms:modified>
</cp:coreProperties>
</file>