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D4D685D5-70F1-449D-A13A-516390BEE4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7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U15" i="11"/>
  <c r="U9" i="11"/>
  <c r="U10" i="11"/>
  <c r="U11" i="11"/>
  <c r="U12" i="11"/>
  <c r="U13" i="11"/>
  <c r="U14" i="11"/>
  <c r="U8" i="11"/>
  <c r="K9" i="11"/>
  <c r="K10" i="11"/>
  <c r="K11" i="11"/>
  <c r="K15" i="11" s="1"/>
  <c r="K12" i="11"/>
  <c r="K13" i="11"/>
  <c r="K14" i="11"/>
  <c r="K8" i="11"/>
  <c r="S15" i="11"/>
  <c r="Q15" i="11"/>
  <c r="O15" i="11"/>
  <c r="M15" i="11"/>
  <c r="I15" i="11"/>
  <c r="G15" i="11"/>
  <c r="E15" i="11"/>
  <c r="C15" i="11"/>
  <c r="Q14" i="10"/>
  <c r="O14" i="10"/>
  <c r="M14" i="10"/>
  <c r="I14" i="10"/>
  <c r="G14" i="10"/>
  <c r="E14" i="10"/>
  <c r="Q14" i="9"/>
  <c r="O14" i="9"/>
  <c r="M14" i="9"/>
  <c r="I14" i="9"/>
  <c r="G14" i="9"/>
  <c r="E14" i="9"/>
  <c r="S17" i="7"/>
  <c r="Q17" i="7"/>
  <c r="O17" i="7"/>
  <c r="M17" i="7"/>
  <c r="K17" i="7"/>
  <c r="I17" i="7"/>
  <c r="S18" i="6"/>
  <c r="Q18" i="6"/>
  <c r="O18" i="6"/>
  <c r="M18" i="6"/>
  <c r="K18" i="6"/>
  <c r="Y15" i="1" l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<sst xmlns="http://schemas.openxmlformats.org/spreadsheetml/2006/main" count="371" uniqueCount="90">
  <si>
    <t>صندوق سرمایه‌گذاری اختصاصی بازارگردانی مفید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</si>
  <si>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</si>
  <si>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</si>
  <si>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</si>
  <si>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</si>
  <si>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</si>
  <si>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</si>
  <si>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</si>
  <si>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</si>
  <si>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</si>
  <si>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</si>
  <si>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</si>
  <si>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</si>
  <si>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</si>
  <si>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</si>
  <si>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</si>
  <si>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</si>
  <si>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</si>
  <si>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</si>
  <si>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</si>
  <si>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نیان الکترونیک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</si>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</sst>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10</xdr:col>
          <xdr:colOff>238125</xdr:colOff>
          <xdr:row>32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D590-30CB-403E-B08A-5E9FCF26B9A5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57150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8" sqref="K18"/>
    </sheetView>
  </sheetViews>
  <sheetFormatPr defaultRowHeight="21.75" x14ac:dyDescent="0.5"/>
  <cols>
    <col min="1" max="1" width="19.710937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 x14ac:dyDescent="0.5">
      <c r="A6" s="15" t="s">
        <v>79</v>
      </c>
      <c r="B6" s="15" t="s">
        <v>79</v>
      </c>
      <c r="C6" s="15" t="s">
        <v>79</v>
      </c>
      <c r="E6" s="15" t="s">
        <v>55</v>
      </c>
      <c r="F6" s="15" t="s">
        <v>55</v>
      </c>
      <c r="G6" s="15" t="s">
        <v>55</v>
      </c>
      <c r="I6" s="15" t="s">
        <v>56</v>
      </c>
      <c r="J6" s="15" t="s">
        <v>56</v>
      </c>
      <c r="K6" s="15" t="s">
        <v>56</v>
      </c>
    </row>
    <row r="7" spans="1:11" ht="22.5" x14ac:dyDescent="0.5">
      <c r="A7" s="16" t="s">
        <v>80</v>
      </c>
      <c r="C7" s="16" t="s">
        <v>26</v>
      </c>
      <c r="E7" s="16" t="s">
        <v>81</v>
      </c>
      <c r="G7" s="16" t="s">
        <v>82</v>
      </c>
      <c r="I7" s="16" t="s">
        <v>81</v>
      </c>
      <c r="K7" s="16" t="s">
        <v>82</v>
      </c>
    </row>
    <row r="8" spans="1:11" x14ac:dyDescent="0.5">
      <c r="A8" s="1" t="s">
        <v>32</v>
      </c>
      <c r="C8" s="1" t="s">
        <v>33</v>
      </c>
      <c r="E8" s="3">
        <v>0</v>
      </c>
      <c r="G8" s="7">
        <f>E8/$E$17</f>
        <v>0</v>
      </c>
      <c r="I8" s="3">
        <v>1344007522</v>
      </c>
      <c r="K8" s="7">
        <f>I8/$I$17</f>
        <v>0.7112451694677423</v>
      </c>
    </row>
    <row r="9" spans="1:11" x14ac:dyDescent="0.5">
      <c r="A9" s="1" t="s">
        <v>36</v>
      </c>
      <c r="C9" s="1" t="s">
        <v>37</v>
      </c>
      <c r="E9" s="3">
        <v>44498</v>
      </c>
      <c r="G9" s="7">
        <f t="shared" ref="G9:G16" si="0">E9/$E$17</f>
        <v>4.0859807967717646E-4</v>
      </c>
      <c r="I9" s="3">
        <v>55958829</v>
      </c>
      <c r="K9" s="7">
        <f t="shared" ref="K9:K16" si="1">I9/$I$17</f>
        <v>2.9613261952652535E-2</v>
      </c>
    </row>
    <row r="10" spans="1:11" x14ac:dyDescent="0.5">
      <c r="A10" s="1" t="s">
        <v>36</v>
      </c>
      <c r="C10" s="1" t="s">
        <v>42</v>
      </c>
      <c r="E10" s="3">
        <v>45487</v>
      </c>
      <c r="G10" s="7">
        <f t="shared" si="0"/>
        <v>4.1767946537542646E-4</v>
      </c>
      <c r="I10" s="3">
        <v>303682074</v>
      </c>
      <c r="K10" s="7">
        <f t="shared" si="1"/>
        <v>0.16070773760628215</v>
      </c>
    </row>
    <row r="11" spans="1:11" x14ac:dyDescent="0.5">
      <c r="A11" s="1" t="s">
        <v>36</v>
      </c>
      <c r="C11" s="1" t="s">
        <v>44</v>
      </c>
      <c r="E11" s="3">
        <v>45629</v>
      </c>
      <c r="G11" s="7">
        <f t="shared" si="0"/>
        <v>4.1898336504089817E-4</v>
      </c>
      <c r="I11" s="3">
        <v>9138177</v>
      </c>
      <c r="K11" s="7">
        <f t="shared" si="1"/>
        <v>4.8358987152984289E-3</v>
      </c>
    </row>
    <row r="12" spans="1:11" x14ac:dyDescent="0.5">
      <c r="A12" s="1" t="s">
        <v>36</v>
      </c>
      <c r="C12" s="1" t="s">
        <v>45</v>
      </c>
      <c r="E12" s="3">
        <v>44412</v>
      </c>
      <c r="G12" s="7">
        <f t="shared" si="0"/>
        <v>4.078083939642852E-4</v>
      </c>
      <c r="I12" s="3">
        <v>2897065</v>
      </c>
      <c r="K12" s="7">
        <f t="shared" si="1"/>
        <v>1.5331190139604479E-3</v>
      </c>
    </row>
    <row r="13" spans="1:11" x14ac:dyDescent="0.5">
      <c r="A13" s="1" t="s">
        <v>47</v>
      </c>
      <c r="C13" s="1" t="s">
        <v>48</v>
      </c>
      <c r="E13" s="3">
        <v>7453824</v>
      </c>
      <c r="G13" s="7">
        <f t="shared" si="0"/>
        <v>6.8443933944259294E-2</v>
      </c>
      <c r="I13" s="3">
        <v>20839475</v>
      </c>
      <c r="K13" s="7">
        <f t="shared" si="1"/>
        <v>1.1028194177021711E-2</v>
      </c>
    </row>
    <row r="14" spans="1:11" x14ac:dyDescent="0.5">
      <c r="A14" s="1" t="s">
        <v>47</v>
      </c>
      <c r="C14" s="1" t="s">
        <v>50</v>
      </c>
      <c r="E14" s="3">
        <v>2069056</v>
      </c>
      <c r="G14" s="7">
        <f t="shared" si="0"/>
        <v>1.8998883283395659E-2</v>
      </c>
      <c r="I14" s="3">
        <v>8778169</v>
      </c>
      <c r="K14" s="7">
        <f t="shared" si="1"/>
        <v>4.6453834489934365E-3</v>
      </c>
    </row>
    <row r="15" spans="1:11" x14ac:dyDescent="0.5">
      <c r="A15" s="1" t="s">
        <v>47</v>
      </c>
      <c r="C15" s="1" t="s">
        <v>51</v>
      </c>
      <c r="E15" s="3">
        <v>97935414</v>
      </c>
      <c r="G15" s="7">
        <f t="shared" si="0"/>
        <v>0.89928136304528894</v>
      </c>
      <c r="I15" s="3">
        <v>137066148</v>
      </c>
      <c r="K15" s="7">
        <f t="shared" si="1"/>
        <v>7.2535037242559913E-2</v>
      </c>
    </row>
    <row r="16" spans="1:11" x14ac:dyDescent="0.5">
      <c r="A16" s="1" t="s">
        <v>47</v>
      </c>
      <c r="C16" s="1" t="s">
        <v>52</v>
      </c>
      <c r="E16" s="3">
        <v>1265765</v>
      </c>
      <c r="G16" s="7">
        <f t="shared" si="0"/>
        <v>1.1622750422998367E-2</v>
      </c>
      <c r="I16" s="3">
        <v>7286882</v>
      </c>
      <c r="K16" s="7">
        <f t="shared" si="1"/>
        <v>3.8561983754890334E-3</v>
      </c>
    </row>
    <row r="17" spans="5:11" ht="22.5" thickBot="1" x14ac:dyDescent="0.55000000000000004">
      <c r="E17" s="6">
        <f>SUM(E8:E16)</f>
        <v>108904085</v>
      </c>
      <c r="G17" s="8">
        <f>SUM(G8:G16)</f>
        <v>1</v>
      </c>
      <c r="I17" s="6">
        <f>SUM(I8:I16)</f>
        <v>1889654341</v>
      </c>
      <c r="K17" s="8">
        <f>SUM(K8:K16)</f>
        <v>1</v>
      </c>
    </row>
    <row r="18" spans="5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 C13:C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R10" sqref="R10"/>
    </sheetView>
  </sheetViews>
  <sheetFormatPr defaultRowHeight="21.75" x14ac:dyDescent="0.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3" t="s">
        <v>0</v>
      </c>
      <c r="B2" s="13"/>
      <c r="C2" s="13"/>
      <c r="D2" s="13"/>
      <c r="E2" s="13"/>
    </row>
    <row r="3" spans="1:5" ht="22.5" x14ac:dyDescent="0.5">
      <c r="A3" s="13" t="s">
        <v>53</v>
      </c>
      <c r="B3" s="13"/>
      <c r="C3" s="13"/>
      <c r="D3" s="13"/>
      <c r="E3" s="13"/>
    </row>
    <row r="4" spans="1:5" ht="22.5" x14ac:dyDescent="0.5">
      <c r="A4" s="13" t="s">
        <v>2</v>
      </c>
      <c r="B4" s="13"/>
      <c r="C4" s="13"/>
      <c r="D4" s="13"/>
      <c r="E4" s="13"/>
    </row>
    <row r="5" spans="1:5" x14ac:dyDescent="0.5">
      <c r="E5" s="1" t="s">
        <v>88</v>
      </c>
    </row>
    <row r="6" spans="1:5" ht="22.5" x14ac:dyDescent="0.5">
      <c r="A6" s="13" t="s">
        <v>83</v>
      </c>
      <c r="C6" s="4" t="s">
        <v>55</v>
      </c>
      <c r="E6" s="4" t="s">
        <v>89</v>
      </c>
    </row>
    <row r="7" spans="1:5" ht="22.5" x14ac:dyDescent="0.5">
      <c r="A7" s="15" t="s">
        <v>83</v>
      </c>
      <c r="C7" s="5" t="s">
        <v>29</v>
      </c>
      <c r="E7" s="5" t="s">
        <v>29</v>
      </c>
    </row>
    <row r="8" spans="1:5" x14ac:dyDescent="0.5">
      <c r="A8" s="1" t="s">
        <v>84</v>
      </c>
      <c r="C8" s="3">
        <v>0</v>
      </c>
      <c r="E8" s="3">
        <v>47509676</v>
      </c>
    </row>
    <row r="9" spans="1:5" ht="23.25" thickBot="1" x14ac:dyDescent="0.6">
      <c r="A9" s="2" t="s">
        <v>62</v>
      </c>
      <c r="C9" s="6">
        <v>0</v>
      </c>
      <c r="E9" s="6">
        <v>47509676</v>
      </c>
    </row>
    <row r="10" spans="1:5" ht="22.5" thickTop="1" x14ac:dyDescent="0.5"/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workbookViewId="0">
      <selection activeCell="O17" sqref="O17"/>
    </sheetView>
  </sheetViews>
  <sheetFormatPr defaultRowHeight="21.75" x14ac:dyDescent="0.5"/>
  <cols>
    <col min="1" max="1" width="30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3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2.5" x14ac:dyDescent="0.5">
      <c r="A6" s="13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2.5" x14ac:dyDescent="0.5">
      <c r="A7" s="13" t="s">
        <v>3</v>
      </c>
      <c r="C7" s="14" t="s">
        <v>7</v>
      </c>
      <c r="E7" s="14" t="s">
        <v>8</v>
      </c>
      <c r="G7" s="14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2.5" x14ac:dyDescent="0.5">
      <c r="A8" s="15" t="s">
        <v>3</v>
      </c>
      <c r="C8" s="15" t="s">
        <v>7</v>
      </c>
      <c r="E8" s="15" t="s">
        <v>8</v>
      </c>
      <c r="G8" s="15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5">
      <c r="A9" s="1" t="s">
        <v>15</v>
      </c>
      <c r="C9" s="3">
        <v>14355532</v>
      </c>
      <c r="E9" s="3">
        <v>1113028721634</v>
      </c>
      <c r="G9" s="3">
        <v>1152788305694.0901</v>
      </c>
      <c r="I9" s="3">
        <v>55594778</v>
      </c>
      <c r="K9" s="3">
        <v>4173571367236</v>
      </c>
      <c r="M9" s="3">
        <v>-53073349</v>
      </c>
      <c r="O9" s="3">
        <v>3990917069996</v>
      </c>
      <c r="Q9" s="3">
        <v>16876961</v>
      </c>
      <c r="S9" s="3">
        <v>68308</v>
      </c>
      <c r="U9" s="3">
        <v>1222590848439</v>
      </c>
      <c r="W9" s="3">
        <v>1152554772439.52</v>
      </c>
      <c r="Y9" s="7">
        <v>0.14032533850137383</v>
      </c>
    </row>
    <row r="10" spans="1:25" x14ac:dyDescent="0.5">
      <c r="A10" s="1" t="s">
        <v>16</v>
      </c>
      <c r="C10" s="3">
        <v>4190546</v>
      </c>
      <c r="E10" s="3">
        <v>1868037160616</v>
      </c>
      <c r="G10" s="3">
        <v>1863838956478.7</v>
      </c>
      <c r="I10" s="3">
        <v>2212727</v>
      </c>
      <c r="K10" s="3">
        <v>927510509811</v>
      </c>
      <c r="M10" s="3">
        <v>-3789800</v>
      </c>
      <c r="O10" s="3">
        <v>1589393796326</v>
      </c>
      <c r="Q10" s="3">
        <v>2613473</v>
      </c>
      <c r="S10" s="3">
        <v>411087</v>
      </c>
      <c r="U10" s="3">
        <v>1127429638519</v>
      </c>
      <c r="W10" s="3">
        <v>1074109613516.9</v>
      </c>
      <c r="Y10" s="7">
        <v>0.13077451823422825</v>
      </c>
    </row>
    <row r="11" spans="1:25" x14ac:dyDescent="0.5">
      <c r="A11" s="1" t="s">
        <v>17</v>
      </c>
      <c r="C11" s="3">
        <v>112286333</v>
      </c>
      <c r="E11" s="3">
        <v>464455595874</v>
      </c>
      <c r="G11" s="3">
        <v>600275325320.02197</v>
      </c>
      <c r="I11" s="3">
        <v>3067152</v>
      </c>
      <c r="K11" s="3">
        <v>15542857576</v>
      </c>
      <c r="M11" s="3">
        <v>-1678360</v>
      </c>
      <c r="O11" s="3">
        <v>8666651021</v>
      </c>
      <c r="Q11" s="3">
        <v>113675125</v>
      </c>
      <c r="S11" s="3">
        <v>5033</v>
      </c>
      <c r="U11" s="3">
        <v>473031848924</v>
      </c>
      <c r="W11" s="3">
        <v>571692087677.86499</v>
      </c>
      <c r="Y11" s="7">
        <v>6.9604402012194311E-2</v>
      </c>
    </row>
    <row r="12" spans="1:25" x14ac:dyDescent="0.5">
      <c r="A12" s="1" t="s">
        <v>18</v>
      </c>
      <c r="C12" s="3">
        <v>82225250</v>
      </c>
      <c r="E12" s="3">
        <v>1340761364502</v>
      </c>
      <c r="G12" s="3">
        <v>1370369377457.0901</v>
      </c>
      <c r="I12" s="3">
        <v>52873730</v>
      </c>
      <c r="K12" s="3">
        <v>828855010840</v>
      </c>
      <c r="M12" s="3">
        <v>-46182840</v>
      </c>
      <c r="O12" s="3">
        <v>726191226172</v>
      </c>
      <c r="Q12" s="3">
        <v>88916140</v>
      </c>
      <c r="S12" s="3">
        <v>15220</v>
      </c>
      <c r="U12" s="3">
        <v>1422389410399</v>
      </c>
      <c r="W12" s="3">
        <v>1352982241182.9399</v>
      </c>
      <c r="Y12" s="7">
        <v>0.16472769496107065</v>
      </c>
    </row>
    <row r="13" spans="1:25" x14ac:dyDescent="0.5">
      <c r="A13" s="1" t="s">
        <v>19</v>
      </c>
      <c r="C13" s="3">
        <v>50806726</v>
      </c>
      <c r="E13" s="3">
        <v>601190634983</v>
      </c>
      <c r="G13" s="3">
        <v>602240345144.125</v>
      </c>
      <c r="I13" s="3">
        <v>806575192</v>
      </c>
      <c r="K13" s="3">
        <v>9648563134988</v>
      </c>
      <c r="M13" s="3">
        <v>-836065241</v>
      </c>
      <c r="O13" s="3">
        <v>10015674302644</v>
      </c>
      <c r="Q13" s="3">
        <v>21316677</v>
      </c>
      <c r="S13" s="3">
        <v>12085</v>
      </c>
      <c r="U13" s="3">
        <v>256981610842</v>
      </c>
      <c r="W13" s="3">
        <v>257602381093.44199</v>
      </c>
      <c r="Y13" s="7">
        <v>3.1363491080936036E-2</v>
      </c>
    </row>
    <row r="14" spans="1:25" x14ac:dyDescent="0.5">
      <c r="A14" s="1" t="s">
        <v>20</v>
      </c>
      <c r="C14" s="3">
        <v>0</v>
      </c>
      <c r="E14" s="3">
        <v>0</v>
      </c>
      <c r="G14" s="3">
        <v>0</v>
      </c>
      <c r="I14" s="3">
        <v>34700900</v>
      </c>
      <c r="K14" s="3">
        <v>2763059162500</v>
      </c>
      <c r="M14" s="3">
        <v>0</v>
      </c>
      <c r="O14" s="3">
        <v>0</v>
      </c>
      <c r="Q14" s="3">
        <v>34700900</v>
      </c>
      <c r="S14" s="3">
        <v>79625</v>
      </c>
      <c r="U14" s="3">
        <v>2763059162500</v>
      </c>
      <c r="W14" s="3">
        <v>2760959237536.5</v>
      </c>
      <c r="Y14" s="7">
        <v>0.33615108701147195</v>
      </c>
    </row>
    <row r="15" spans="1:25" ht="22.5" thickBot="1" x14ac:dyDescent="0.55000000000000004">
      <c r="E15" s="6">
        <f>SUM(E9:E14)</f>
        <v>5387473477609</v>
      </c>
      <c r="G15" s="6">
        <f>SUM(G9:G14)</f>
        <v>5589512310094.0273</v>
      </c>
      <c r="K15" s="6">
        <f>SUM(K9:K14)</f>
        <v>18357102042951</v>
      </c>
      <c r="O15" s="6">
        <f>SUM(O9:O14)</f>
        <v>16330843046159</v>
      </c>
      <c r="U15" s="6">
        <f>SUM(U9:U14)</f>
        <v>7265482519623</v>
      </c>
      <c r="W15" s="6">
        <f>SUM(W9:W14)</f>
        <v>7169900333447.167</v>
      </c>
      <c r="Y15" s="8">
        <f>SUM(Y9:Y14)</f>
        <v>0.87294653180127502</v>
      </c>
    </row>
    <row r="16" spans="1:25" ht="22.5" thickTop="1" x14ac:dyDescent="0.5"/>
    <row r="17" spans="23:23" x14ac:dyDescent="0.5">
      <c r="W17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0"/>
  <sheetViews>
    <sheetView rightToLeft="1" workbookViewId="0">
      <selection activeCell="Y9" sqref="Y9"/>
    </sheetView>
  </sheetViews>
  <sheetFormatPr defaultRowHeight="21.75" x14ac:dyDescent="0.5"/>
  <cols>
    <col min="1" max="1" width="19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3" t="s">
        <v>24</v>
      </c>
      <c r="C6" s="15" t="s">
        <v>25</v>
      </c>
      <c r="D6" s="15" t="s">
        <v>25</v>
      </c>
      <c r="E6" s="15" t="s">
        <v>25</v>
      </c>
      <c r="F6" s="15" t="s">
        <v>25</v>
      </c>
      <c r="G6" s="15" t="s">
        <v>25</v>
      </c>
      <c r="H6" s="15" t="s">
        <v>25</v>
      </c>
      <c r="I6" s="15" t="s">
        <v>25</v>
      </c>
      <c r="K6" s="4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2.5" x14ac:dyDescent="0.5">
      <c r="A7" s="15" t="s">
        <v>24</v>
      </c>
      <c r="C7" s="5" t="s">
        <v>26</v>
      </c>
      <c r="E7" s="5" t="s">
        <v>27</v>
      </c>
      <c r="G7" s="5" t="s">
        <v>28</v>
      </c>
      <c r="I7" s="5" t="s">
        <v>22</v>
      </c>
      <c r="K7" s="5" t="s">
        <v>29</v>
      </c>
      <c r="M7" s="5" t="s">
        <v>30</v>
      </c>
      <c r="O7" s="5" t="s">
        <v>31</v>
      </c>
      <c r="Q7" s="5" t="s">
        <v>29</v>
      </c>
      <c r="S7" s="5" t="s">
        <v>23</v>
      </c>
    </row>
    <row r="8" spans="1:19" x14ac:dyDescent="0.5">
      <c r="A8" s="1" t="s">
        <v>32</v>
      </c>
      <c r="C8" s="1" t="s">
        <v>33</v>
      </c>
      <c r="E8" s="1" t="s">
        <v>34</v>
      </c>
      <c r="G8" s="1" t="s">
        <v>35</v>
      </c>
      <c r="I8" s="3">
        <v>0</v>
      </c>
      <c r="K8" s="3">
        <v>178469</v>
      </c>
      <c r="M8" s="3">
        <v>0</v>
      </c>
      <c r="O8" s="3">
        <v>0</v>
      </c>
      <c r="Q8" s="3">
        <v>178469</v>
      </c>
      <c r="S8" s="7">
        <v>2.1728878692674751E-8</v>
      </c>
    </row>
    <row r="9" spans="1:19" x14ac:dyDescent="0.5">
      <c r="A9" s="1" t="s">
        <v>36</v>
      </c>
      <c r="C9" s="1" t="s">
        <v>37</v>
      </c>
      <c r="E9" s="1" t="s">
        <v>34</v>
      </c>
      <c r="G9" s="1" t="s">
        <v>38</v>
      </c>
      <c r="I9" s="3">
        <v>0</v>
      </c>
      <c r="K9" s="3">
        <v>10523166</v>
      </c>
      <c r="M9" s="3">
        <v>44498</v>
      </c>
      <c r="O9" s="3">
        <v>0</v>
      </c>
      <c r="Q9" s="3">
        <v>10567664</v>
      </c>
      <c r="S9" s="7">
        <v>1.2866295497870556E-6</v>
      </c>
    </row>
    <row r="10" spans="1:19" x14ac:dyDescent="0.5">
      <c r="A10" s="1" t="s">
        <v>39</v>
      </c>
      <c r="C10" s="1" t="s">
        <v>40</v>
      </c>
      <c r="E10" s="1" t="s">
        <v>34</v>
      </c>
      <c r="G10" s="1" t="s">
        <v>41</v>
      </c>
      <c r="I10" s="3">
        <v>0</v>
      </c>
      <c r="K10" s="3">
        <v>134365834426</v>
      </c>
      <c r="M10" s="3">
        <v>0</v>
      </c>
      <c r="O10" s="3">
        <v>1945</v>
      </c>
      <c r="Q10" s="3">
        <v>134365832481</v>
      </c>
      <c r="S10" s="7">
        <v>1.6359249362185625E-2</v>
      </c>
    </row>
    <row r="11" spans="1:19" x14ac:dyDescent="0.5">
      <c r="A11" s="1" t="s">
        <v>36</v>
      </c>
      <c r="C11" s="1" t="s">
        <v>42</v>
      </c>
      <c r="E11" s="1" t="s">
        <v>34</v>
      </c>
      <c r="G11" s="1" t="s">
        <v>43</v>
      </c>
      <c r="I11" s="3">
        <v>0</v>
      </c>
      <c r="K11" s="3">
        <v>10756916</v>
      </c>
      <c r="M11" s="3">
        <v>45487</v>
      </c>
      <c r="O11" s="3">
        <v>0</v>
      </c>
      <c r="Q11" s="3">
        <v>10802403</v>
      </c>
      <c r="S11" s="7">
        <v>1.315209388613069E-6</v>
      </c>
    </row>
    <row r="12" spans="1:19" x14ac:dyDescent="0.5">
      <c r="A12" s="1" t="s">
        <v>36</v>
      </c>
      <c r="C12" s="1" t="s">
        <v>44</v>
      </c>
      <c r="E12" s="1" t="s">
        <v>34</v>
      </c>
      <c r="G12" s="1" t="s">
        <v>43</v>
      </c>
      <c r="I12" s="3">
        <v>0</v>
      </c>
      <c r="K12" s="3">
        <v>10790582</v>
      </c>
      <c r="M12" s="3">
        <v>45629</v>
      </c>
      <c r="O12" s="3">
        <v>0</v>
      </c>
      <c r="Q12" s="3">
        <v>10836211</v>
      </c>
      <c r="S12" s="7">
        <v>1.3193255652647112E-6</v>
      </c>
    </row>
    <row r="13" spans="1:19" x14ac:dyDescent="0.5">
      <c r="A13" s="1" t="s">
        <v>36</v>
      </c>
      <c r="C13" s="1" t="s">
        <v>45</v>
      </c>
      <c r="E13" s="1" t="s">
        <v>34</v>
      </c>
      <c r="G13" s="1" t="s">
        <v>46</v>
      </c>
      <c r="I13" s="3">
        <v>0</v>
      </c>
      <c r="K13" s="3">
        <v>10502653</v>
      </c>
      <c r="M13" s="3">
        <v>44412</v>
      </c>
      <c r="O13" s="3">
        <v>0</v>
      </c>
      <c r="Q13" s="3">
        <v>10547065</v>
      </c>
      <c r="S13" s="7">
        <v>1.2841215894567439E-6</v>
      </c>
    </row>
    <row r="14" spans="1:19" x14ac:dyDescent="0.5">
      <c r="A14" s="1" t="s">
        <v>47</v>
      </c>
      <c r="C14" s="1" t="s">
        <v>48</v>
      </c>
      <c r="E14" s="1" t="s">
        <v>34</v>
      </c>
      <c r="G14" s="1" t="s">
        <v>49</v>
      </c>
      <c r="I14" s="3">
        <v>0</v>
      </c>
      <c r="K14" s="3">
        <v>48381055526</v>
      </c>
      <c r="M14" s="3">
        <v>517211653824</v>
      </c>
      <c r="O14" s="3">
        <v>561830000000</v>
      </c>
      <c r="Q14" s="3">
        <v>3762709350</v>
      </c>
      <c r="S14" s="7">
        <v>4.5811572330176705E-4</v>
      </c>
    </row>
    <row r="15" spans="1:19" x14ac:dyDescent="0.5">
      <c r="A15" s="1" t="s">
        <v>47</v>
      </c>
      <c r="C15" s="1" t="s">
        <v>50</v>
      </c>
      <c r="E15" s="1" t="s">
        <v>34</v>
      </c>
      <c r="G15" s="1" t="s">
        <v>49</v>
      </c>
      <c r="I15" s="3">
        <v>0</v>
      </c>
      <c r="K15" s="3">
        <v>129984087838</v>
      </c>
      <c r="M15" s="3">
        <v>4310478069056</v>
      </c>
      <c r="O15" s="3">
        <v>4228277027369</v>
      </c>
      <c r="Q15" s="3">
        <v>212185129525</v>
      </c>
      <c r="S15" s="7">
        <v>2.5833869970909262E-2</v>
      </c>
    </row>
    <row r="16" spans="1:19" x14ac:dyDescent="0.5">
      <c r="A16" s="1" t="s">
        <v>47</v>
      </c>
      <c r="C16" s="1" t="s">
        <v>51</v>
      </c>
      <c r="E16" s="1" t="s">
        <v>34</v>
      </c>
      <c r="G16" s="1" t="s">
        <v>49</v>
      </c>
      <c r="I16" s="3">
        <v>0</v>
      </c>
      <c r="K16" s="3">
        <v>118681879502</v>
      </c>
      <c r="M16" s="3">
        <v>1361415261414</v>
      </c>
      <c r="O16" s="3">
        <v>1313020740000</v>
      </c>
      <c r="Q16" s="3">
        <v>167076400916</v>
      </c>
      <c r="S16" s="7">
        <v>2.0341812011679658E-2</v>
      </c>
    </row>
    <row r="17" spans="1:19" x14ac:dyDescent="0.5">
      <c r="A17" s="1" t="s">
        <v>47</v>
      </c>
      <c r="C17" s="1" t="s">
        <v>52</v>
      </c>
      <c r="E17" s="1" t="s">
        <v>34</v>
      </c>
      <c r="G17" s="1" t="s">
        <v>49</v>
      </c>
      <c r="I17" s="3">
        <v>0</v>
      </c>
      <c r="K17" s="3">
        <v>81776217463</v>
      </c>
      <c r="M17" s="3">
        <v>2709572269765</v>
      </c>
      <c r="O17" s="3">
        <v>2785961650000</v>
      </c>
      <c r="Q17" s="3">
        <v>5386837228</v>
      </c>
      <c r="S17" s="7">
        <v>6.5585582182001536E-4</v>
      </c>
    </row>
    <row r="18" spans="1:19" ht="22.5" thickBot="1" x14ac:dyDescent="0.55000000000000004">
      <c r="K18" s="6">
        <f>SUM(K8:K17)</f>
        <v>513231826541</v>
      </c>
      <c r="M18" s="6">
        <f>SUM(M8:M17)</f>
        <v>8898677434085</v>
      </c>
      <c r="O18" s="6">
        <f>SUM(O8:O17)</f>
        <v>8889089419314</v>
      </c>
      <c r="Q18" s="6">
        <f>SUM(Q8:Q17)</f>
        <v>522819841312</v>
      </c>
      <c r="S18" s="10">
        <f>SUM(S8:S17)</f>
        <v>6.3654129904868142E-2</v>
      </c>
    </row>
    <row r="19" spans="1:19" ht="22.5" thickTop="1" x14ac:dyDescent="0.5"/>
    <row r="20" spans="1:19" x14ac:dyDescent="0.5">
      <c r="S20" s="3"/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  <ignoredErrors>
    <ignoredError sqref="C8 C14:C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8" sqref="E18"/>
    </sheetView>
  </sheetViews>
  <sheetFormatPr defaultRowHeight="21.75" x14ac:dyDescent="0.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3" t="s">
        <v>0</v>
      </c>
      <c r="B2" s="13"/>
      <c r="C2" s="13"/>
      <c r="D2" s="13"/>
      <c r="E2" s="13"/>
      <c r="F2" s="13"/>
      <c r="G2" s="13"/>
    </row>
    <row r="3" spans="1:7" ht="22.5" x14ac:dyDescent="0.5">
      <c r="A3" s="13" t="s">
        <v>53</v>
      </c>
      <c r="B3" s="13"/>
      <c r="C3" s="13"/>
      <c r="D3" s="13"/>
      <c r="E3" s="13"/>
      <c r="F3" s="13"/>
      <c r="G3" s="13"/>
    </row>
    <row r="4" spans="1:7" ht="22.5" x14ac:dyDescent="0.5">
      <c r="A4" s="13" t="s">
        <v>2</v>
      </c>
      <c r="B4" s="13"/>
      <c r="C4" s="13"/>
      <c r="D4" s="13"/>
      <c r="E4" s="13"/>
      <c r="F4" s="13"/>
      <c r="G4" s="13"/>
    </row>
    <row r="6" spans="1:7" ht="22.5" x14ac:dyDescent="0.5">
      <c r="A6" s="15" t="s">
        <v>57</v>
      </c>
      <c r="C6" s="15" t="s">
        <v>29</v>
      </c>
      <c r="E6" s="15" t="s">
        <v>78</v>
      </c>
      <c r="G6" s="15" t="s">
        <v>13</v>
      </c>
    </row>
    <row r="7" spans="1:7" x14ac:dyDescent="0.5">
      <c r="A7" s="1" t="s">
        <v>85</v>
      </c>
      <c r="C7" s="3">
        <f>'سرمایه‌گذاری در سهام'!I15</f>
        <v>-445870973436</v>
      </c>
      <c r="E7" s="7">
        <f>C7/$C$11</f>
        <v>1.00024430989644</v>
      </c>
      <c r="G7" s="7">
        <v>-5.4285485402930767E-2</v>
      </c>
    </row>
    <row r="8" spans="1:7" x14ac:dyDescent="0.5">
      <c r="A8" s="1" t="s">
        <v>86</v>
      </c>
      <c r="C8" s="3">
        <v>0</v>
      </c>
      <c r="E8" s="7">
        <f t="shared" ref="E8:E10" si="0">C8/$C$11</f>
        <v>0</v>
      </c>
      <c r="G8" s="7">
        <v>0</v>
      </c>
    </row>
    <row r="9" spans="1:7" x14ac:dyDescent="0.5">
      <c r="A9" s="1" t="s">
        <v>87</v>
      </c>
      <c r="C9" s="3">
        <f>'درآمد سپرده بانکی'!E17</f>
        <v>108904085</v>
      </c>
      <c r="E9" s="7">
        <f t="shared" si="0"/>
        <v>-2.4430989643994859E-4</v>
      </c>
      <c r="G9" s="7">
        <v>1.3259241952953959E-5</v>
      </c>
    </row>
    <row r="10" spans="1:7" x14ac:dyDescent="0.5">
      <c r="A10" s="1" t="s">
        <v>83</v>
      </c>
      <c r="C10" s="3">
        <f>'سایر درآمدها'!C9</f>
        <v>0</v>
      </c>
      <c r="E10" s="7">
        <f t="shared" si="0"/>
        <v>0</v>
      </c>
      <c r="G10" s="7">
        <v>0</v>
      </c>
    </row>
    <row r="11" spans="1:7" ht="22.5" thickBot="1" x14ac:dyDescent="0.55000000000000004">
      <c r="C11" s="6">
        <f>SUM(C7:C10)</f>
        <v>-445762069351</v>
      </c>
      <c r="E11" s="8">
        <f>SUM(E7:E10)</f>
        <v>1</v>
      </c>
      <c r="G11" s="8">
        <f>SUM(G7:G10)</f>
        <v>-5.4272226160977814E-2</v>
      </c>
    </row>
    <row r="12" spans="1:7" ht="22.5" thickTop="1" x14ac:dyDescent="0.5"/>
    <row r="13" spans="1:7" x14ac:dyDescent="0.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G13" sqref="G13"/>
    </sheetView>
  </sheetViews>
  <sheetFormatPr defaultRowHeight="21.75" x14ac:dyDescent="0.5"/>
  <cols>
    <col min="1" max="1" width="19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5" t="s">
        <v>54</v>
      </c>
      <c r="B6" s="15" t="s">
        <v>54</v>
      </c>
      <c r="C6" s="15" t="s">
        <v>54</v>
      </c>
      <c r="D6" s="15" t="s">
        <v>54</v>
      </c>
      <c r="E6" s="15" t="s">
        <v>54</v>
      </c>
      <c r="F6" s="15" t="s">
        <v>54</v>
      </c>
      <c r="G6" s="15" t="s">
        <v>54</v>
      </c>
      <c r="I6" s="15" t="s">
        <v>55</v>
      </c>
      <c r="J6" s="15" t="s">
        <v>55</v>
      </c>
      <c r="K6" s="15" t="s">
        <v>55</v>
      </c>
      <c r="L6" s="15" t="s">
        <v>55</v>
      </c>
      <c r="M6" s="15" t="s">
        <v>55</v>
      </c>
      <c r="O6" s="15" t="s">
        <v>56</v>
      </c>
      <c r="P6" s="15" t="s">
        <v>56</v>
      </c>
      <c r="Q6" s="15" t="s">
        <v>56</v>
      </c>
      <c r="R6" s="15" t="s">
        <v>56</v>
      </c>
      <c r="S6" s="15" t="s">
        <v>56</v>
      </c>
    </row>
    <row r="7" spans="1:19" ht="22.5" x14ac:dyDescent="0.5">
      <c r="A7" s="16" t="s">
        <v>57</v>
      </c>
      <c r="C7" s="16" t="s">
        <v>58</v>
      </c>
      <c r="E7" s="16" t="s">
        <v>21</v>
      </c>
      <c r="G7" s="16" t="s">
        <v>22</v>
      </c>
      <c r="I7" s="16" t="s">
        <v>59</v>
      </c>
      <c r="K7" s="16" t="s">
        <v>60</v>
      </c>
      <c r="M7" s="16" t="s">
        <v>61</v>
      </c>
      <c r="O7" s="16" t="s">
        <v>59</v>
      </c>
      <c r="Q7" s="16" t="s">
        <v>60</v>
      </c>
      <c r="S7" s="16" t="s">
        <v>61</v>
      </c>
    </row>
    <row r="8" spans="1:19" x14ac:dyDescent="0.5">
      <c r="A8" s="1" t="s">
        <v>32</v>
      </c>
      <c r="C8" s="3">
        <v>30</v>
      </c>
      <c r="E8" s="1" t="s">
        <v>62</v>
      </c>
      <c r="G8" s="3">
        <v>0</v>
      </c>
      <c r="I8" s="3">
        <v>0</v>
      </c>
      <c r="K8" s="3">
        <v>0</v>
      </c>
      <c r="M8" s="3">
        <v>0</v>
      </c>
      <c r="O8" s="3">
        <v>1344007522</v>
      </c>
      <c r="Q8" s="3">
        <v>0</v>
      </c>
      <c r="S8" s="3">
        <v>1344007522</v>
      </c>
    </row>
    <row r="9" spans="1:19" x14ac:dyDescent="0.5">
      <c r="A9" s="1" t="s">
        <v>36</v>
      </c>
      <c r="C9" s="3">
        <v>17</v>
      </c>
      <c r="E9" s="1" t="s">
        <v>62</v>
      </c>
      <c r="G9" s="3">
        <v>0</v>
      </c>
      <c r="I9" s="3">
        <v>44498</v>
      </c>
      <c r="K9" s="3">
        <v>0</v>
      </c>
      <c r="M9" s="3">
        <v>44498</v>
      </c>
      <c r="O9" s="3">
        <v>55958829</v>
      </c>
      <c r="Q9" s="3">
        <v>0</v>
      </c>
      <c r="S9" s="3">
        <v>55958829</v>
      </c>
    </row>
    <row r="10" spans="1:19" x14ac:dyDescent="0.5">
      <c r="A10" s="1" t="s">
        <v>36</v>
      </c>
      <c r="C10" s="3">
        <v>20</v>
      </c>
      <c r="E10" s="1" t="s">
        <v>62</v>
      </c>
      <c r="G10" s="3">
        <v>0</v>
      </c>
      <c r="I10" s="3">
        <v>45487</v>
      </c>
      <c r="K10" s="3">
        <v>0</v>
      </c>
      <c r="M10" s="3">
        <v>45487</v>
      </c>
      <c r="O10" s="3">
        <v>303682074</v>
      </c>
      <c r="Q10" s="3">
        <v>0</v>
      </c>
      <c r="S10" s="3">
        <v>303682074</v>
      </c>
    </row>
    <row r="11" spans="1:19" x14ac:dyDescent="0.5">
      <c r="A11" s="1" t="s">
        <v>36</v>
      </c>
      <c r="C11" s="3">
        <v>20</v>
      </c>
      <c r="E11" s="1" t="s">
        <v>62</v>
      </c>
      <c r="G11" s="3">
        <v>0</v>
      </c>
      <c r="I11" s="3">
        <v>45629</v>
      </c>
      <c r="K11" s="3">
        <v>0</v>
      </c>
      <c r="M11" s="3">
        <v>45629</v>
      </c>
      <c r="O11" s="3">
        <v>9138177</v>
      </c>
      <c r="Q11" s="3">
        <v>0</v>
      </c>
      <c r="S11" s="3">
        <v>9138177</v>
      </c>
    </row>
    <row r="12" spans="1:19" x14ac:dyDescent="0.5">
      <c r="A12" s="1" t="s">
        <v>36</v>
      </c>
      <c r="C12" s="3">
        <v>17</v>
      </c>
      <c r="E12" s="1" t="s">
        <v>62</v>
      </c>
      <c r="G12" s="3">
        <v>0</v>
      </c>
      <c r="I12" s="3">
        <v>44412</v>
      </c>
      <c r="K12" s="3">
        <v>0</v>
      </c>
      <c r="M12" s="3">
        <v>44412</v>
      </c>
      <c r="O12" s="3">
        <v>2897065</v>
      </c>
      <c r="Q12" s="3">
        <v>0</v>
      </c>
      <c r="S12" s="3">
        <v>2897065</v>
      </c>
    </row>
    <row r="13" spans="1:19" x14ac:dyDescent="0.5">
      <c r="A13" s="1" t="s">
        <v>47</v>
      </c>
      <c r="C13" s="3">
        <v>17</v>
      </c>
      <c r="E13" s="1" t="s">
        <v>62</v>
      </c>
      <c r="G13" s="3">
        <v>0</v>
      </c>
      <c r="I13" s="3">
        <v>7453824</v>
      </c>
      <c r="K13" s="3">
        <v>0</v>
      </c>
      <c r="M13" s="3">
        <v>7453824</v>
      </c>
      <c r="O13" s="3">
        <v>20839475</v>
      </c>
      <c r="Q13" s="3">
        <v>0</v>
      </c>
      <c r="S13" s="3">
        <v>20839475</v>
      </c>
    </row>
    <row r="14" spans="1:19" x14ac:dyDescent="0.5">
      <c r="A14" s="1" t="s">
        <v>47</v>
      </c>
      <c r="C14" s="3">
        <v>17</v>
      </c>
      <c r="E14" s="1" t="s">
        <v>62</v>
      </c>
      <c r="G14" s="3">
        <v>0</v>
      </c>
      <c r="I14" s="3">
        <v>2069056</v>
      </c>
      <c r="K14" s="3">
        <v>0</v>
      </c>
      <c r="M14" s="3">
        <v>2069056</v>
      </c>
      <c r="O14" s="3">
        <v>8778169</v>
      </c>
      <c r="Q14" s="3">
        <v>0</v>
      </c>
      <c r="S14" s="3">
        <v>8778169</v>
      </c>
    </row>
    <row r="15" spans="1:19" x14ac:dyDescent="0.5">
      <c r="A15" s="1" t="s">
        <v>47</v>
      </c>
      <c r="C15" s="3">
        <v>17</v>
      </c>
      <c r="E15" s="1" t="s">
        <v>62</v>
      </c>
      <c r="G15" s="3">
        <v>0</v>
      </c>
      <c r="I15" s="3">
        <v>97935414</v>
      </c>
      <c r="K15" s="3">
        <v>0</v>
      </c>
      <c r="M15" s="3">
        <v>97935414</v>
      </c>
      <c r="O15" s="3">
        <v>137066148</v>
      </c>
      <c r="Q15" s="3">
        <v>0</v>
      </c>
      <c r="S15" s="3">
        <v>137066148</v>
      </c>
    </row>
    <row r="16" spans="1:19" x14ac:dyDescent="0.5">
      <c r="A16" s="1" t="s">
        <v>47</v>
      </c>
      <c r="C16" s="3">
        <v>17</v>
      </c>
      <c r="E16" s="1" t="s">
        <v>62</v>
      </c>
      <c r="G16" s="3">
        <v>0</v>
      </c>
      <c r="I16" s="3">
        <v>1265765</v>
      </c>
      <c r="K16" s="3">
        <v>0</v>
      </c>
      <c r="M16" s="3">
        <v>1265765</v>
      </c>
      <c r="O16" s="3">
        <v>7286882</v>
      </c>
      <c r="Q16" s="3">
        <v>0</v>
      </c>
      <c r="S16" s="3">
        <v>7286882</v>
      </c>
    </row>
    <row r="17" spans="9:19" ht="22.5" thickBot="1" x14ac:dyDescent="0.55000000000000004">
      <c r="I17" s="6">
        <f>SUM(I8:I16)</f>
        <v>108904085</v>
      </c>
      <c r="K17" s="6">
        <f>SUM(K8:K16)</f>
        <v>0</v>
      </c>
      <c r="M17" s="6">
        <f>SUM(M8:M16)</f>
        <v>108904085</v>
      </c>
      <c r="O17" s="6">
        <f>SUM(O8:O16)</f>
        <v>1889654341</v>
      </c>
      <c r="Q17" s="6">
        <f>SUM(Q8:Q16)</f>
        <v>0</v>
      </c>
      <c r="S17" s="6">
        <f>SUM(S8:S16)</f>
        <v>1889654341</v>
      </c>
    </row>
    <row r="18" spans="9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workbookViewId="0">
      <selection activeCell="Q9" sqref="Q9"/>
    </sheetView>
  </sheetViews>
  <sheetFormatPr defaultRowHeight="21.75" x14ac:dyDescent="0.5"/>
  <cols>
    <col min="1" max="1" width="13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3" t="s">
        <v>3</v>
      </c>
      <c r="C6" s="15" t="s">
        <v>63</v>
      </c>
      <c r="D6" s="15" t="s">
        <v>63</v>
      </c>
      <c r="E6" s="15" t="s">
        <v>63</v>
      </c>
      <c r="F6" s="15" t="s">
        <v>63</v>
      </c>
      <c r="G6" s="15" t="s">
        <v>63</v>
      </c>
      <c r="I6" s="15" t="s">
        <v>55</v>
      </c>
      <c r="J6" s="15" t="s">
        <v>55</v>
      </c>
      <c r="K6" s="15" t="s">
        <v>55</v>
      </c>
      <c r="L6" s="15" t="s">
        <v>55</v>
      </c>
      <c r="M6" s="15" t="s">
        <v>55</v>
      </c>
      <c r="O6" s="15" t="s">
        <v>56</v>
      </c>
      <c r="P6" s="15" t="s">
        <v>56</v>
      </c>
      <c r="Q6" s="15" t="s">
        <v>56</v>
      </c>
      <c r="R6" s="15" t="s">
        <v>56</v>
      </c>
      <c r="S6" s="15" t="s">
        <v>56</v>
      </c>
    </row>
    <row r="7" spans="1:19" ht="22.5" x14ac:dyDescent="0.5">
      <c r="A7" s="15" t="s">
        <v>3</v>
      </c>
      <c r="C7" s="16" t="s">
        <v>64</v>
      </c>
      <c r="E7" s="16" t="s">
        <v>65</v>
      </c>
      <c r="G7" s="16" t="s">
        <v>66</v>
      </c>
      <c r="I7" s="16" t="s">
        <v>67</v>
      </c>
      <c r="K7" s="16" t="s">
        <v>60</v>
      </c>
      <c r="M7" s="16" t="s">
        <v>68</v>
      </c>
      <c r="O7" s="16" t="s">
        <v>67</v>
      </c>
      <c r="Q7" s="16" t="s">
        <v>60</v>
      </c>
      <c r="S7" s="16" t="s">
        <v>68</v>
      </c>
    </row>
    <row r="8" spans="1:19" x14ac:dyDescent="0.5">
      <c r="A8" s="1" t="s">
        <v>17</v>
      </c>
      <c r="C8" s="1" t="s">
        <v>69</v>
      </c>
      <c r="E8" s="3">
        <v>171847359</v>
      </c>
      <c r="G8" s="3">
        <v>200</v>
      </c>
      <c r="I8" s="3">
        <v>0</v>
      </c>
      <c r="K8" s="3">
        <v>0</v>
      </c>
      <c r="M8" s="3">
        <v>0</v>
      </c>
      <c r="O8" s="3">
        <v>34369471800</v>
      </c>
      <c r="Q8" s="3">
        <v>0</v>
      </c>
      <c r="S8" s="3">
        <v>34369471800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workbookViewId="0">
      <selection activeCell="C8" sqref="C8:Q14"/>
    </sheetView>
  </sheetViews>
  <sheetFormatPr defaultRowHeight="21.75" x14ac:dyDescent="0.5"/>
  <cols>
    <col min="1" max="1" width="30.5703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9.285156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3" t="s">
        <v>3</v>
      </c>
      <c r="C6" s="15" t="s">
        <v>55</v>
      </c>
      <c r="D6" s="15" t="s">
        <v>55</v>
      </c>
      <c r="E6" s="15" t="s">
        <v>55</v>
      </c>
      <c r="F6" s="15" t="s">
        <v>55</v>
      </c>
      <c r="G6" s="15" t="s">
        <v>55</v>
      </c>
      <c r="H6" s="15" t="s">
        <v>55</v>
      </c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</row>
    <row r="7" spans="1:17" ht="22.5" x14ac:dyDescent="0.5">
      <c r="A7" s="15" t="s">
        <v>3</v>
      </c>
      <c r="C7" s="16" t="s">
        <v>7</v>
      </c>
      <c r="E7" s="16" t="s">
        <v>70</v>
      </c>
      <c r="G7" s="16" t="s">
        <v>71</v>
      </c>
      <c r="I7" s="16" t="s">
        <v>72</v>
      </c>
      <c r="K7" s="16" t="s">
        <v>7</v>
      </c>
      <c r="M7" s="16" t="s">
        <v>70</v>
      </c>
      <c r="O7" s="16" t="s">
        <v>71</v>
      </c>
      <c r="Q7" s="16" t="s">
        <v>72</v>
      </c>
    </row>
    <row r="8" spans="1:17" x14ac:dyDescent="0.5">
      <c r="A8" s="1" t="s">
        <v>16</v>
      </c>
      <c r="C8" s="11">
        <v>2613473</v>
      </c>
      <c r="D8" s="11"/>
      <c r="E8" s="11">
        <v>1074109613516</v>
      </c>
      <c r="F8" s="11"/>
      <c r="G8" s="11">
        <v>1123227439102</v>
      </c>
      <c r="H8" s="11"/>
      <c r="I8" s="11">
        <v>-49117825585</v>
      </c>
      <c r="J8" s="11"/>
      <c r="K8" s="11">
        <v>2613473</v>
      </c>
      <c r="L8" s="11"/>
      <c r="M8" s="11">
        <v>1074109613516</v>
      </c>
      <c r="N8" s="11"/>
      <c r="O8" s="11">
        <v>1127431559017</v>
      </c>
      <c r="P8" s="11"/>
      <c r="Q8" s="11">
        <v>-53321945500</v>
      </c>
    </row>
    <row r="9" spans="1:17" x14ac:dyDescent="0.5">
      <c r="A9" s="1" t="s">
        <v>17</v>
      </c>
      <c r="C9" s="11">
        <v>113675125</v>
      </c>
      <c r="D9" s="11"/>
      <c r="E9" s="11">
        <v>571692087677</v>
      </c>
      <c r="F9" s="11"/>
      <c r="G9" s="11">
        <v>608787347482</v>
      </c>
      <c r="H9" s="11"/>
      <c r="I9" s="11">
        <v>-37095259804</v>
      </c>
      <c r="J9" s="11"/>
      <c r="K9" s="11">
        <v>113675125</v>
      </c>
      <c r="L9" s="11"/>
      <c r="M9" s="11">
        <v>571692087677</v>
      </c>
      <c r="N9" s="11"/>
      <c r="O9" s="11">
        <v>477327017889</v>
      </c>
      <c r="P9" s="11"/>
      <c r="Q9" s="11">
        <v>94365069788</v>
      </c>
    </row>
    <row r="10" spans="1:17" x14ac:dyDescent="0.5">
      <c r="A10" s="1" t="s">
        <v>15</v>
      </c>
      <c r="C10" s="11">
        <v>16876961</v>
      </c>
      <c r="D10" s="11"/>
      <c r="E10" s="11">
        <v>1152554772439</v>
      </c>
      <c r="F10" s="11"/>
      <c r="G10" s="11">
        <v>1262350432499</v>
      </c>
      <c r="H10" s="11"/>
      <c r="I10" s="11">
        <v>-109795660059</v>
      </c>
      <c r="J10" s="11"/>
      <c r="K10" s="11">
        <v>16876961</v>
      </c>
      <c r="L10" s="11"/>
      <c r="M10" s="11">
        <v>1152554772439</v>
      </c>
      <c r="N10" s="11"/>
      <c r="O10" s="11">
        <v>1222590848439</v>
      </c>
      <c r="P10" s="11"/>
      <c r="Q10" s="11">
        <v>-70036075999</v>
      </c>
    </row>
    <row r="11" spans="1:17" x14ac:dyDescent="0.5">
      <c r="A11" s="1" t="s">
        <v>18</v>
      </c>
      <c r="C11" s="11">
        <v>88916140</v>
      </c>
      <c r="D11" s="11"/>
      <c r="E11" s="11">
        <v>1352982241182</v>
      </c>
      <c r="F11" s="11"/>
      <c r="G11" s="11">
        <v>1451997524607</v>
      </c>
      <c r="H11" s="11"/>
      <c r="I11" s="11">
        <v>-99015283424</v>
      </c>
      <c r="J11" s="11"/>
      <c r="K11" s="11">
        <v>88916140</v>
      </c>
      <c r="L11" s="11"/>
      <c r="M11" s="11">
        <v>1352982241182</v>
      </c>
      <c r="N11" s="11"/>
      <c r="O11" s="11">
        <v>1422389256998</v>
      </c>
      <c r="P11" s="11"/>
      <c r="Q11" s="11">
        <v>-69407015815</v>
      </c>
    </row>
    <row r="12" spans="1:17" x14ac:dyDescent="0.5">
      <c r="A12" s="1" t="s">
        <v>19</v>
      </c>
      <c r="C12" s="11">
        <v>21316677</v>
      </c>
      <c r="D12" s="11"/>
      <c r="E12" s="11">
        <v>257602381093</v>
      </c>
      <c r="F12" s="11"/>
      <c r="G12" s="11">
        <v>258031321003</v>
      </c>
      <c r="H12" s="11"/>
      <c r="I12" s="11">
        <v>-428939909</v>
      </c>
      <c r="J12" s="11"/>
      <c r="K12" s="11">
        <v>21316677</v>
      </c>
      <c r="L12" s="11"/>
      <c r="M12" s="11">
        <v>257602381093</v>
      </c>
      <c r="N12" s="11"/>
      <c r="O12" s="11">
        <v>256981610842</v>
      </c>
      <c r="P12" s="11"/>
      <c r="Q12" s="11">
        <v>620770251</v>
      </c>
    </row>
    <row r="13" spans="1:17" x14ac:dyDescent="0.5">
      <c r="A13" s="1" t="s">
        <v>20</v>
      </c>
      <c r="C13" s="11">
        <v>34700900</v>
      </c>
      <c r="D13" s="11"/>
      <c r="E13" s="11">
        <v>2760959237536</v>
      </c>
      <c r="F13" s="11"/>
      <c r="G13" s="11">
        <v>2763059162500</v>
      </c>
      <c r="H13" s="11"/>
      <c r="I13" s="11">
        <v>-2099924963</v>
      </c>
      <c r="J13" s="11"/>
      <c r="K13" s="11">
        <v>34700900</v>
      </c>
      <c r="L13" s="11"/>
      <c r="M13" s="11">
        <v>2760959237536</v>
      </c>
      <c r="N13" s="11"/>
      <c r="O13" s="11">
        <v>2763059162500</v>
      </c>
      <c r="P13" s="11"/>
      <c r="Q13" s="11">
        <v>-2099924963</v>
      </c>
    </row>
    <row r="14" spans="1:17" ht="22.5" thickBot="1" x14ac:dyDescent="0.55000000000000004">
      <c r="C14" s="11"/>
      <c r="D14" s="11"/>
      <c r="E14" s="12">
        <f>SUM(E8:E13)</f>
        <v>7169900333443</v>
      </c>
      <c r="F14" s="11"/>
      <c r="G14" s="12">
        <f>SUM(G8:G13)</f>
        <v>7467453227193</v>
      </c>
      <c r="H14" s="11"/>
      <c r="I14" s="12">
        <f>SUM(I8:I13)</f>
        <v>-297552893744</v>
      </c>
      <c r="J14" s="11"/>
      <c r="K14" s="11"/>
      <c r="L14" s="11"/>
      <c r="M14" s="12">
        <f>SUM(M8:M13)</f>
        <v>7169900333443</v>
      </c>
      <c r="N14" s="11"/>
      <c r="O14" s="12">
        <f>SUM(O8:O13)</f>
        <v>7269779455685</v>
      </c>
      <c r="P14" s="11"/>
      <c r="Q14" s="12">
        <f>SUM(Q8:Q13)</f>
        <v>-99879122238</v>
      </c>
    </row>
    <row r="15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workbookViewId="0">
      <selection activeCell="Q8" sqref="Q8:Q12"/>
    </sheetView>
  </sheetViews>
  <sheetFormatPr defaultRowHeight="21.75" x14ac:dyDescent="0.5"/>
  <cols>
    <col min="1" max="1" width="30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1.28515625" style="1" customWidth="1"/>
    <col min="8" max="8" width="1" style="1" customWidth="1"/>
    <col min="9" max="9" width="32.5703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2.42578125" style="1" customWidth="1"/>
    <col min="14" max="14" width="1" style="1" customWidth="1"/>
    <col min="15" max="15" width="21.42578125" style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3" t="s">
        <v>3</v>
      </c>
      <c r="C6" s="15" t="s">
        <v>55</v>
      </c>
      <c r="D6" s="15" t="s">
        <v>55</v>
      </c>
      <c r="E6" s="15" t="s">
        <v>55</v>
      </c>
      <c r="F6" s="15" t="s">
        <v>55</v>
      </c>
      <c r="G6" s="15" t="s">
        <v>55</v>
      </c>
      <c r="H6" s="15" t="s">
        <v>55</v>
      </c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</row>
    <row r="7" spans="1:17" ht="22.5" x14ac:dyDescent="0.5">
      <c r="A7" s="15" t="s">
        <v>3</v>
      </c>
      <c r="C7" s="16" t="s">
        <v>7</v>
      </c>
      <c r="E7" s="16" t="s">
        <v>70</v>
      </c>
      <c r="G7" s="16" t="s">
        <v>71</v>
      </c>
      <c r="I7" s="16" t="s">
        <v>73</v>
      </c>
      <c r="K7" s="16" t="s">
        <v>7</v>
      </c>
      <c r="M7" s="16" t="s">
        <v>70</v>
      </c>
      <c r="O7" s="16" t="s">
        <v>71</v>
      </c>
      <c r="Q7" s="16" t="s">
        <v>73</v>
      </c>
    </row>
    <row r="8" spans="1:17" x14ac:dyDescent="0.5">
      <c r="A8" s="1" t="s">
        <v>16</v>
      </c>
      <c r="C8" s="3">
        <v>3789800</v>
      </c>
      <c r="E8" s="3">
        <v>1589393796326</v>
      </c>
      <c r="G8" s="3">
        <v>1668122027187</v>
      </c>
      <c r="I8" s="3">
        <v>-78728230861</v>
      </c>
      <c r="K8" s="3">
        <v>64228792</v>
      </c>
      <c r="M8" s="3">
        <v>22323234969987</v>
      </c>
      <c r="O8" s="3">
        <v>21427043581744</v>
      </c>
      <c r="Q8" s="3">
        <v>896191388243</v>
      </c>
    </row>
    <row r="9" spans="1:17" x14ac:dyDescent="0.5">
      <c r="A9" s="1" t="s">
        <v>17</v>
      </c>
      <c r="C9" s="3">
        <v>1678360</v>
      </c>
      <c r="E9" s="3">
        <v>8666651021</v>
      </c>
      <c r="G9" s="3">
        <v>7030835414</v>
      </c>
      <c r="I9" s="3">
        <v>1635815607</v>
      </c>
      <c r="K9" s="3">
        <v>194054937</v>
      </c>
      <c r="M9" s="3">
        <v>827245463908</v>
      </c>
      <c r="O9" s="3">
        <v>768356651804</v>
      </c>
      <c r="Q9" s="3">
        <v>58888812104</v>
      </c>
    </row>
    <row r="10" spans="1:17" x14ac:dyDescent="0.5">
      <c r="A10" s="1" t="s">
        <v>19</v>
      </c>
      <c r="C10" s="3">
        <v>836065241</v>
      </c>
      <c r="E10" s="3">
        <v>10015674302644</v>
      </c>
      <c r="G10" s="3">
        <v>9992772159129</v>
      </c>
      <c r="I10" s="3">
        <v>22902143515</v>
      </c>
      <c r="K10" s="3">
        <v>6206060676</v>
      </c>
      <c r="M10" s="3">
        <v>68817384853317</v>
      </c>
      <c r="O10" s="3">
        <v>68673075223518</v>
      </c>
      <c r="Q10" s="3">
        <v>144309629799</v>
      </c>
    </row>
    <row r="11" spans="1:17" x14ac:dyDescent="0.5">
      <c r="A11" s="1" t="s">
        <v>18</v>
      </c>
      <c r="C11" s="3">
        <v>46182840</v>
      </c>
      <c r="E11" s="3">
        <v>726191226172</v>
      </c>
      <c r="G11" s="3">
        <v>747226863690</v>
      </c>
      <c r="I11" s="3">
        <v>-21035637518</v>
      </c>
      <c r="K11" s="3">
        <v>804974473</v>
      </c>
      <c r="M11" s="3">
        <v>10745606784910</v>
      </c>
      <c r="O11" s="3">
        <v>10189843939380</v>
      </c>
      <c r="Q11" s="3">
        <v>555762845530</v>
      </c>
    </row>
    <row r="12" spans="1:17" x14ac:dyDescent="0.5">
      <c r="A12" s="1" t="s">
        <v>15</v>
      </c>
      <c r="C12" s="3">
        <v>53073349</v>
      </c>
      <c r="E12" s="3">
        <v>3990917069996</v>
      </c>
      <c r="G12" s="3">
        <v>4064009240431</v>
      </c>
      <c r="I12" s="3">
        <v>-73092170435</v>
      </c>
      <c r="K12" s="3">
        <v>423227046</v>
      </c>
      <c r="M12" s="3">
        <v>24899880059068</v>
      </c>
      <c r="O12" s="3">
        <v>24496455911257</v>
      </c>
      <c r="Q12" s="3">
        <v>403424147811</v>
      </c>
    </row>
    <row r="13" spans="1:17" x14ac:dyDescent="0.5">
      <c r="A13" s="1" t="s">
        <v>74</v>
      </c>
      <c r="C13" s="3">
        <v>0</v>
      </c>
      <c r="E13" s="3">
        <v>0</v>
      </c>
      <c r="G13" s="3">
        <v>0</v>
      </c>
      <c r="I13" s="3">
        <v>0</v>
      </c>
      <c r="K13" s="3">
        <v>11479364</v>
      </c>
      <c r="M13" s="3">
        <v>135513150297</v>
      </c>
      <c r="O13" s="3">
        <v>135782888223</v>
      </c>
      <c r="Q13" s="3">
        <v>-269737926</v>
      </c>
    </row>
    <row r="14" spans="1:17" ht="22.5" thickBot="1" x14ac:dyDescent="0.55000000000000004">
      <c r="E14" s="6">
        <f>SUM(E8:E13)</f>
        <v>16330843046159</v>
      </c>
      <c r="G14" s="6">
        <f>SUM(G8:G13)</f>
        <v>16479161125851</v>
      </c>
      <c r="I14" s="6">
        <f>SUM(I8:I13)</f>
        <v>-148318079692</v>
      </c>
      <c r="M14" s="6">
        <f>SUM(M8:M13)</f>
        <v>127748865281487</v>
      </c>
      <c r="O14" s="6">
        <f>SUM(O8:O13)</f>
        <v>125690558195926</v>
      </c>
      <c r="Q14" s="6">
        <f>SUM(Q8:Q13)</f>
        <v>2058307085561</v>
      </c>
    </row>
    <row r="15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workbookViewId="0">
      <selection activeCell="U15" sqref="U15"/>
    </sheetView>
  </sheetViews>
  <sheetFormatPr defaultRowHeight="21.75" x14ac:dyDescent="0.5"/>
  <cols>
    <col min="1" max="1" width="30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 x14ac:dyDescent="0.5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x14ac:dyDescent="0.5">
      <c r="A6" s="19" t="s">
        <v>3</v>
      </c>
      <c r="C6" s="18" t="s">
        <v>55</v>
      </c>
      <c r="D6" s="18" t="s">
        <v>55</v>
      </c>
      <c r="E6" s="18" t="s">
        <v>55</v>
      </c>
      <c r="F6" s="18" t="s">
        <v>55</v>
      </c>
      <c r="G6" s="18" t="s">
        <v>55</v>
      </c>
      <c r="H6" s="18" t="s">
        <v>55</v>
      </c>
      <c r="I6" s="18" t="s">
        <v>55</v>
      </c>
      <c r="J6" s="18" t="s">
        <v>55</v>
      </c>
      <c r="K6" s="18" t="s">
        <v>55</v>
      </c>
      <c r="M6" s="18" t="s">
        <v>56</v>
      </c>
      <c r="N6" s="18" t="s">
        <v>56</v>
      </c>
      <c r="O6" s="18" t="s">
        <v>56</v>
      </c>
      <c r="P6" s="18" t="s">
        <v>56</v>
      </c>
      <c r="Q6" s="18" t="s">
        <v>56</v>
      </c>
      <c r="R6" s="18" t="s">
        <v>56</v>
      </c>
      <c r="S6" s="18" t="s">
        <v>56</v>
      </c>
      <c r="T6" s="18" t="s">
        <v>56</v>
      </c>
      <c r="U6" s="18" t="s">
        <v>56</v>
      </c>
    </row>
    <row r="7" spans="1:21" x14ac:dyDescent="0.5">
      <c r="A7" s="18" t="s">
        <v>3</v>
      </c>
      <c r="C7" s="17" t="s">
        <v>75</v>
      </c>
      <c r="E7" s="17" t="s">
        <v>76</v>
      </c>
      <c r="G7" s="17" t="s">
        <v>77</v>
      </c>
      <c r="I7" s="17" t="s">
        <v>29</v>
      </c>
      <c r="K7" s="17" t="s">
        <v>78</v>
      </c>
      <c r="M7" s="17" t="s">
        <v>75</v>
      </c>
      <c r="O7" s="17" t="s">
        <v>76</v>
      </c>
      <c r="Q7" s="17" t="s">
        <v>77</v>
      </c>
      <c r="S7" s="17" t="s">
        <v>29</v>
      </c>
      <c r="U7" s="17" t="s">
        <v>78</v>
      </c>
    </row>
    <row r="8" spans="1:21" x14ac:dyDescent="0.5">
      <c r="A8" s="1" t="s">
        <v>16</v>
      </c>
      <c r="C8" s="3">
        <v>0</v>
      </c>
      <c r="E8" s="3">
        <v>-49117825585</v>
      </c>
      <c r="G8" s="3">
        <v>-78728230861</v>
      </c>
      <c r="I8" s="3">
        <v>-127846056446</v>
      </c>
      <c r="K8" s="7">
        <f>I8/$I$15</f>
        <v>0.28673330192540764</v>
      </c>
      <c r="M8" s="3">
        <v>0</v>
      </c>
      <c r="O8" s="3">
        <v>-53321945500</v>
      </c>
      <c r="Q8" s="3">
        <v>896191388243</v>
      </c>
      <c r="S8" s="3">
        <v>842869442743</v>
      </c>
      <c r="U8" s="7">
        <f>S8/$S$15</f>
        <v>0.42295791227319407</v>
      </c>
    </row>
    <row r="9" spans="1:21" x14ac:dyDescent="0.5">
      <c r="A9" s="1" t="s">
        <v>17</v>
      </c>
      <c r="C9" s="3">
        <v>0</v>
      </c>
      <c r="E9" s="3">
        <v>-37095259804</v>
      </c>
      <c r="G9" s="3">
        <v>1635815607</v>
      </c>
      <c r="I9" s="3">
        <v>-35459444197</v>
      </c>
      <c r="K9" s="7">
        <f t="shared" ref="K9:K14" si="0">I9/$I$15</f>
        <v>7.952848763340685E-2</v>
      </c>
      <c r="M9" s="3">
        <v>34369471800</v>
      </c>
      <c r="O9" s="3">
        <v>94365069788</v>
      </c>
      <c r="Q9" s="3">
        <v>58888812104</v>
      </c>
      <c r="S9" s="3">
        <v>187623353692</v>
      </c>
      <c r="U9" s="7">
        <f t="shared" ref="U9:U14" si="1">S9/$S$15</f>
        <v>9.415074025344651E-2</v>
      </c>
    </row>
    <row r="10" spans="1:21" x14ac:dyDescent="0.5">
      <c r="A10" s="1" t="s">
        <v>19</v>
      </c>
      <c r="C10" s="3">
        <v>0</v>
      </c>
      <c r="E10" s="3">
        <v>-428939909</v>
      </c>
      <c r="G10" s="3">
        <v>22902143515</v>
      </c>
      <c r="I10" s="3">
        <v>22473203606</v>
      </c>
      <c r="K10" s="7">
        <f t="shared" si="0"/>
        <v>-5.0402930320436717E-2</v>
      </c>
      <c r="M10" s="3">
        <v>0</v>
      </c>
      <c r="O10" s="3">
        <v>620770251</v>
      </c>
      <c r="Q10" s="3">
        <v>144309629799</v>
      </c>
      <c r="S10" s="3">
        <v>144930400050</v>
      </c>
      <c r="U10" s="7">
        <f t="shared" si="1"/>
        <v>7.2727110892259139E-2</v>
      </c>
    </row>
    <row r="11" spans="1:21" x14ac:dyDescent="0.5">
      <c r="A11" s="1" t="s">
        <v>18</v>
      </c>
      <c r="C11" s="3">
        <v>0</v>
      </c>
      <c r="E11" s="3">
        <v>-99015283424</v>
      </c>
      <c r="G11" s="3">
        <v>-21035637518</v>
      </c>
      <c r="I11" s="3">
        <v>-120050920942</v>
      </c>
      <c r="K11" s="7">
        <f t="shared" si="0"/>
        <v>0.26925036186333406</v>
      </c>
      <c r="M11" s="3">
        <v>0</v>
      </c>
      <c r="O11" s="3">
        <v>-69407015815</v>
      </c>
      <c r="Q11" s="3">
        <v>555762845530</v>
      </c>
      <c r="S11" s="3">
        <v>486355829715</v>
      </c>
      <c r="U11" s="7">
        <f t="shared" si="1"/>
        <v>0.24405683244216991</v>
      </c>
    </row>
    <row r="12" spans="1:21" x14ac:dyDescent="0.5">
      <c r="A12" s="1" t="s">
        <v>15</v>
      </c>
      <c r="C12" s="3">
        <v>0</v>
      </c>
      <c r="E12" s="3">
        <v>-109795660059</v>
      </c>
      <c r="G12" s="3">
        <v>-73092170435</v>
      </c>
      <c r="I12" s="3">
        <v>-182887830494</v>
      </c>
      <c r="K12" s="7">
        <f t="shared" si="0"/>
        <v>0.41018106445597446</v>
      </c>
      <c r="M12" s="3">
        <v>0</v>
      </c>
      <c r="O12" s="3">
        <v>-70036075999</v>
      </c>
      <c r="Q12" s="3">
        <v>403424147811</v>
      </c>
      <c r="S12" s="3">
        <v>333388071812</v>
      </c>
      <c r="U12" s="7">
        <f t="shared" si="1"/>
        <v>0.16729651791800029</v>
      </c>
    </row>
    <row r="13" spans="1:21" x14ac:dyDescent="0.5">
      <c r="A13" s="1" t="s">
        <v>74</v>
      </c>
      <c r="C13" s="3">
        <v>0</v>
      </c>
      <c r="E13" s="3">
        <v>0</v>
      </c>
      <c r="G13" s="3">
        <v>0</v>
      </c>
      <c r="I13" s="3">
        <v>0</v>
      </c>
      <c r="K13" s="7">
        <f t="shared" si="0"/>
        <v>0</v>
      </c>
      <c r="M13" s="3">
        <v>0</v>
      </c>
      <c r="O13" s="3">
        <v>0</v>
      </c>
      <c r="Q13" s="3">
        <v>-269737926</v>
      </c>
      <c r="S13" s="3">
        <v>-269737926</v>
      </c>
      <c r="U13" s="7">
        <f t="shared" si="1"/>
        <v>-1.3535641969719374E-4</v>
      </c>
    </row>
    <row r="14" spans="1:21" x14ac:dyDescent="0.5">
      <c r="A14" s="1" t="s">
        <v>20</v>
      </c>
      <c r="C14" s="3">
        <v>0</v>
      </c>
      <c r="E14" s="3">
        <v>-2099924963</v>
      </c>
      <c r="G14" s="3">
        <v>0</v>
      </c>
      <c r="I14" s="3">
        <v>-2099924963</v>
      </c>
      <c r="K14" s="7">
        <f t="shared" si="0"/>
        <v>4.7097144423137059E-3</v>
      </c>
      <c r="M14" s="3">
        <v>0</v>
      </c>
      <c r="O14" s="3">
        <v>-2099924963</v>
      </c>
      <c r="Q14" s="3">
        <v>0</v>
      </c>
      <c r="S14" s="3">
        <v>-2099924963</v>
      </c>
      <c r="U14" s="7">
        <f t="shared" si="1"/>
        <v>-1.0537573593727492E-3</v>
      </c>
    </row>
    <row r="15" spans="1:21" ht="22.5" thickBot="1" x14ac:dyDescent="0.55000000000000004">
      <c r="C15" s="6">
        <f>SUM(C8:C14)</f>
        <v>0</v>
      </c>
      <c r="E15" s="6">
        <f>SUM(E8:E14)</f>
        <v>-297552893744</v>
      </c>
      <c r="G15" s="6">
        <f>SUM(G8:G14)</f>
        <v>-148318079692</v>
      </c>
      <c r="I15" s="6">
        <f>SUM(I8:I14)</f>
        <v>-445870973436</v>
      </c>
      <c r="K15" s="9">
        <f>SUM(K8:K14)</f>
        <v>1</v>
      </c>
      <c r="M15" s="6">
        <f>SUM(M8:M14)</f>
        <v>34369471800</v>
      </c>
      <c r="O15" s="6">
        <f>SUM(O8:O14)</f>
        <v>-99879122238</v>
      </c>
      <c r="Q15" s="6">
        <f>SUM(Q8:Q14)</f>
        <v>2058307085561</v>
      </c>
      <c r="S15" s="6">
        <f>SUM(S8:S14)</f>
        <v>1992797435123</v>
      </c>
      <c r="U15" s="9">
        <f>SUM(U8:U14)</f>
        <v>1.0000000000000002</v>
      </c>
    </row>
    <row r="16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2023-06-27T09:35:15Z</dcterms:created>
  <dcterms:modified xsi:type="dcterms:W3CDTF">2023-07-01T12:47:37Z</dcterms:modified>
</cp:coreProperties>
</file>