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یر ماه\پرتفوی نهایی شده و بدون ایراد\"/>
    </mc:Choice>
  </mc:AlternateContent>
  <xr:revisionPtr revIDLastSave="0" documentId="13_ncr:1_{6AE86FA9-1592-443F-9DC1-51857418C4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E17" i="13"/>
  <c r="I17" i="13"/>
  <c r="U17" i="11"/>
  <c r="S9" i="11"/>
  <c r="S10" i="11"/>
  <c r="S11" i="11"/>
  <c r="S12" i="11"/>
  <c r="S13" i="11"/>
  <c r="S14" i="11"/>
  <c r="S15" i="11"/>
  <c r="S16" i="11"/>
  <c r="S8" i="11"/>
  <c r="S17" i="11" s="1"/>
  <c r="U11" i="11" s="1"/>
  <c r="Q17" i="11"/>
  <c r="O17" i="11"/>
  <c r="M17" i="11"/>
  <c r="I9" i="11"/>
  <c r="I10" i="11"/>
  <c r="I11" i="11"/>
  <c r="I12" i="11"/>
  <c r="I13" i="11"/>
  <c r="I14" i="11"/>
  <c r="I15" i="11"/>
  <c r="I16" i="11"/>
  <c r="I8" i="11"/>
  <c r="I17" i="11" s="1"/>
  <c r="C17" i="11"/>
  <c r="E17" i="11"/>
  <c r="G17" i="11"/>
  <c r="Q17" i="10"/>
  <c r="I17" i="10"/>
  <c r="E17" i="10"/>
  <c r="G17" i="10"/>
  <c r="M17" i="10"/>
  <c r="O17" i="10"/>
  <c r="Q9" i="10"/>
  <c r="Q10" i="10"/>
  <c r="Q11" i="10"/>
  <c r="Q12" i="10"/>
  <c r="Q13" i="10"/>
  <c r="Q14" i="10"/>
  <c r="Q15" i="10"/>
  <c r="Q16" i="10"/>
  <c r="Q8" i="10"/>
  <c r="I9" i="10"/>
  <c r="I10" i="10"/>
  <c r="I11" i="10"/>
  <c r="I12" i="10"/>
  <c r="I13" i="10"/>
  <c r="I14" i="10"/>
  <c r="I15" i="10"/>
  <c r="I16" i="10"/>
  <c r="I8" i="10"/>
  <c r="Q17" i="9"/>
  <c r="O17" i="9"/>
  <c r="M17" i="9"/>
  <c r="I17" i="9"/>
  <c r="G17" i="9"/>
  <c r="E17" i="9"/>
  <c r="I10" i="8"/>
  <c r="K10" i="8"/>
  <c r="M10" i="8"/>
  <c r="O10" i="8"/>
  <c r="Q10" i="8"/>
  <c r="S10" i="8"/>
  <c r="I17" i="7"/>
  <c r="K17" i="7"/>
  <c r="M17" i="7"/>
  <c r="O17" i="7"/>
  <c r="Q17" i="7"/>
  <c r="S17" i="7"/>
  <c r="S20" i="6"/>
  <c r="K20" i="6"/>
  <c r="M20" i="6"/>
  <c r="O20" i="6"/>
  <c r="Q20" i="6"/>
  <c r="Y19" i="1"/>
  <c r="E19" i="1"/>
  <c r="G19" i="1"/>
  <c r="K19" i="1"/>
  <c r="O19" i="1"/>
  <c r="U19" i="1"/>
  <c r="W19" i="1"/>
  <c r="U8" i="11" l="1"/>
  <c r="U10" i="11"/>
  <c r="U13" i="11"/>
  <c r="U9" i="11"/>
  <c r="U14" i="11"/>
  <c r="U16" i="11"/>
  <c r="U12" i="11"/>
  <c r="U15" i="11"/>
  <c r="K10" i="11"/>
  <c r="K13" i="11"/>
  <c r="K9" i="11"/>
  <c r="K16" i="11"/>
  <c r="K12" i="11"/>
  <c r="K11" i="11"/>
  <c r="K15" i="11"/>
  <c r="K8" i="11"/>
  <c r="K14" i="11"/>
  <c r="K17" i="11" l="1"/>
</calcChain>
</file>

<file path=xl/sharedStrings.xml><?xml version="1.0" encoding="utf-8"?>
<sst xmlns="http://schemas.openxmlformats.org/spreadsheetml/2006/main" count="390" uniqueCount="98">
  <si>
    <t>صندوق سرمایه‌گذاری اختصاصی بازارگردانی مفید</t>
  </si>
  <si>
    <t>صورت وضعیت سبد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</si>
  <si>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</si>
  <si>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</si>
  <si>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</si>
  <si>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</si>
  <si>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</si>
  <si>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</si>
  <si>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</si>
  <si>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</si>
  <si>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</si>
  <si>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</si>
  <si>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</si>
  <si>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</si>
  <si>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</si>
  <si>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</si>
  <si>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</si>
  <si>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</si>
  <si>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</si>
  <si>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</si>
  <si>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نیان الکترونیک</t>
  </si>
  <si>
    <t>صندوق س. اهرمی مفید-س</t>
  </si>
  <si>
    <t>صندوق س صنایع مفید- بخشی</t>
  </si>
  <si>
    <t>صندوق س. نوع دوم کارا -د</t>
  </si>
  <si>
    <t>صندوق س. ثبات ویستا 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</si>
  <si>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</si>
  <si>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</si>
  <si>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</si>
  <si>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</si>
  <si>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</si>
  <si>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</si>
  <si>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</si>
  <si>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</si>
  <si>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</si>
  <si>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</si>
  <si>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</si>
  <si>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</si>
  <si>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</si>
  <si>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</si>
  <si>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</si>
  <si>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</si>
  <si>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</si>
  <si>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</si>
  <si>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</si>
  <si>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</si>
  <si>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</si>
  <si>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</si>
  <si>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</si>
  <si>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</si>
  <si>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</si>
  <si>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</si>
  <si>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</si>
  <si>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</si>
  <si>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</si>
  <si>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</si>
  <si>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</si>
  <si>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</si>
  <si>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100910810707075208</t>
  </si>
  <si>
    <t>1402/03/13</t>
  </si>
  <si>
    <t>1009-10-810-707075307</t>
  </si>
  <si>
    <t>1402/04/17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</si>
  <si>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</si>
  <si>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</si>
  <si>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</si>
  <si>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</si>
  <si>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</si>
  <si>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</si>
  <si>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</si>
  <si>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</si>
  <si>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</si>
  <si>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</si>
  <si>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</si>
  <si>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</si>
  <si>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</si>
  <si>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</si>
  <si>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</si>
  <si>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</si>
  <si>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</si>
  <si>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</si>
  <si>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</si>
  <si>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</si>
  <si>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</si>
  <si>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</si>
  <si>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</si>
  <si>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</si>
  <si>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</si>
  <si>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</si>
  <si>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</si>
  <si>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</si>
  <si>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</si>
  <si>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</si>
  <si>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</si>
  <si>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</si>
  <si>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</si>
  <si>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1402/04/01</t>
  </si>
  <si>
    <t>-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</si>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</sst>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295275</xdr:colOff>
          <xdr:row>34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89B21FD-5119-A7BE-9B23-83C4279FD5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C64D-3138-42A3-982B-046E731B8A46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295275</xdr:colOff>
                <xdr:row>34</xdr:row>
                <xdr:rowOff>180975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8" sqref="E8"/>
    </sheetView>
  </sheetViews>
  <sheetFormatPr defaultRowHeight="24"/>
  <cols>
    <col min="1" max="1" width="31" style="1" bestFit="1" customWidth="1"/>
    <col min="2" max="2" width="1" style="1" customWidth="1"/>
    <col min="3" max="3" width="20" style="1" customWidth="1"/>
    <col min="4" max="4" width="1" style="1" customWidth="1"/>
    <col min="5" max="5" width="22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3" t="s">
        <v>0</v>
      </c>
      <c r="B2" s="13"/>
      <c r="C2" s="13"/>
      <c r="D2" s="13"/>
      <c r="E2" s="13"/>
    </row>
    <row r="3" spans="1:5" ht="24.75">
      <c r="A3" s="13" t="s">
        <v>61</v>
      </c>
      <c r="B3" s="13"/>
      <c r="C3" s="13"/>
      <c r="D3" s="13"/>
      <c r="E3" s="13"/>
    </row>
    <row r="4" spans="1:5" ht="24.75">
      <c r="A4" s="13" t="s">
        <v>2</v>
      </c>
      <c r="B4" s="13"/>
      <c r="C4" s="13"/>
      <c r="D4" s="13"/>
      <c r="E4" s="13"/>
    </row>
    <row r="5" spans="1:5" ht="33.75" customHeight="1">
      <c r="C5" s="13" t="s">
        <v>63</v>
      </c>
      <c r="D5" s="2"/>
      <c r="E5" s="2" t="s">
        <v>96</v>
      </c>
    </row>
    <row r="6" spans="1:5" ht="24.75">
      <c r="A6" s="13" t="s">
        <v>90</v>
      </c>
      <c r="C6" s="14"/>
      <c r="D6" s="2"/>
      <c r="E6" s="5" t="s">
        <v>97</v>
      </c>
    </row>
    <row r="7" spans="1:5" ht="24.75">
      <c r="A7" s="14" t="s">
        <v>90</v>
      </c>
      <c r="C7" s="14" t="s">
        <v>33</v>
      </c>
      <c r="E7" s="14" t="s">
        <v>33</v>
      </c>
    </row>
    <row r="8" spans="1:5">
      <c r="A8" s="1" t="s">
        <v>91</v>
      </c>
      <c r="C8" s="6">
        <v>3608243</v>
      </c>
      <c r="D8" s="4"/>
      <c r="E8" s="6">
        <v>3608243</v>
      </c>
    </row>
    <row r="9" spans="1:5" ht="24.75" thickBot="1">
      <c r="A9" s="1" t="s">
        <v>70</v>
      </c>
      <c r="C9" s="11">
        <v>3608243</v>
      </c>
      <c r="D9" s="4"/>
      <c r="E9" s="11">
        <v>3608243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7" sqref="G7:G8"/>
    </sheetView>
  </sheetViews>
  <sheetFormatPr defaultRowHeight="24"/>
  <cols>
    <col min="1" max="1" width="19.71093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3" t="s">
        <v>0</v>
      </c>
      <c r="B2" s="13"/>
      <c r="C2" s="13"/>
      <c r="D2" s="13"/>
      <c r="E2" s="13"/>
      <c r="F2" s="13"/>
      <c r="G2" s="13"/>
    </row>
    <row r="3" spans="1:7" ht="24.75">
      <c r="A3" s="13" t="s">
        <v>61</v>
      </c>
      <c r="B3" s="13"/>
      <c r="C3" s="13"/>
      <c r="D3" s="13"/>
      <c r="E3" s="13"/>
      <c r="F3" s="13"/>
      <c r="G3" s="13"/>
    </row>
    <row r="4" spans="1:7" ht="24.75">
      <c r="A4" s="13" t="s">
        <v>2</v>
      </c>
      <c r="B4" s="13"/>
      <c r="C4" s="13"/>
      <c r="D4" s="13"/>
      <c r="E4" s="13"/>
      <c r="F4" s="13"/>
      <c r="G4" s="13"/>
    </row>
    <row r="6" spans="1:7" ht="24.75">
      <c r="A6" s="14" t="s">
        <v>65</v>
      </c>
      <c r="C6" s="14" t="s">
        <v>33</v>
      </c>
      <c r="E6" s="14" t="s">
        <v>85</v>
      </c>
      <c r="G6" s="14" t="s">
        <v>13</v>
      </c>
    </row>
    <row r="7" spans="1:7">
      <c r="A7" s="1" t="s">
        <v>92</v>
      </c>
      <c r="C7" s="6">
        <v>539169067205</v>
      </c>
      <c r="E7" s="9">
        <f>C7/$C$9</f>
        <v>0.99978301972370132</v>
      </c>
      <c r="G7" s="9">
        <v>6.1458020005301532E-2</v>
      </c>
    </row>
    <row r="8" spans="1:7">
      <c r="A8" s="1" t="s">
        <v>93</v>
      </c>
      <c r="C8" s="6">
        <v>117014443</v>
      </c>
      <c r="E8" s="9">
        <f>C8/$C$9</f>
        <v>2.1698027629865119E-4</v>
      </c>
      <c r="G8" s="9">
        <v>1.333807226012265E-5</v>
      </c>
    </row>
    <row r="9" spans="1:7" ht="24.75" thickBot="1">
      <c r="C9" s="11">
        <f>SUM(C7:C8)</f>
        <v>539286081648</v>
      </c>
      <c r="E9" s="12">
        <f>SUM(E7:E8)</f>
        <v>1</v>
      </c>
      <c r="G9" s="12">
        <f>SUM(G7:G8)</f>
        <v>6.1471358077561655E-2</v>
      </c>
    </row>
    <row r="10" spans="1:7" ht="24.75" thickTop="1">
      <c r="C10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7"/>
  <sheetViews>
    <sheetView rightToLeft="1" tabSelected="1" workbookViewId="0">
      <selection activeCell="Y21" sqref="Y21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3.28515625" style="1" bestFit="1" customWidth="1"/>
    <col min="18" max="18" width="1.28515625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6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6" ht="24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6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6" ht="24.75">
      <c r="A6" s="13" t="s">
        <v>3</v>
      </c>
      <c r="C6" s="14" t="s">
        <v>94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6" ht="24.7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6" ht="24.7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6">
      <c r="A9" s="1" t="s">
        <v>15</v>
      </c>
      <c r="C9" s="7">
        <v>16876961</v>
      </c>
      <c r="D9" s="7"/>
      <c r="E9" s="7">
        <v>1222590848439</v>
      </c>
      <c r="F9" s="7"/>
      <c r="G9" s="7">
        <v>1152554772439.52</v>
      </c>
      <c r="H9" s="7"/>
      <c r="I9" s="7">
        <v>37334948</v>
      </c>
      <c r="J9" s="7"/>
      <c r="K9" s="7">
        <v>2566609764945</v>
      </c>
      <c r="L9" s="7"/>
      <c r="M9" s="7">
        <v>-36960332</v>
      </c>
      <c r="N9" s="7"/>
      <c r="O9" s="7">
        <v>2544353524374</v>
      </c>
      <c r="P9" s="7"/>
      <c r="Q9" s="7">
        <v>17251577</v>
      </c>
      <c r="R9" s="7"/>
      <c r="S9" s="7">
        <v>66955</v>
      </c>
      <c r="T9" s="7"/>
      <c r="U9" s="7">
        <v>1184963623426</v>
      </c>
      <c r="V9" s="7"/>
      <c r="W9" s="7">
        <v>1154802118993.8701</v>
      </c>
      <c r="X9" s="7"/>
      <c r="Y9" s="9">
        <v>0.13163190555274443</v>
      </c>
      <c r="Z9" s="7"/>
    </row>
    <row r="10" spans="1:26">
      <c r="A10" s="1" t="s">
        <v>16</v>
      </c>
      <c r="C10" s="7">
        <v>2613473</v>
      </c>
      <c r="D10" s="7"/>
      <c r="E10" s="7">
        <v>1127429638519</v>
      </c>
      <c r="F10" s="7"/>
      <c r="G10" s="7">
        <v>1074109613516.9</v>
      </c>
      <c r="H10" s="7"/>
      <c r="I10" s="7">
        <v>1462740</v>
      </c>
      <c r="J10" s="7"/>
      <c r="K10" s="7">
        <v>581765655594</v>
      </c>
      <c r="L10" s="7"/>
      <c r="M10" s="7">
        <v>-1407657</v>
      </c>
      <c r="N10" s="7"/>
      <c r="O10" s="7">
        <v>563673235104</v>
      </c>
      <c r="P10" s="7"/>
      <c r="Q10" s="7">
        <v>2668556</v>
      </c>
      <c r="R10" s="7"/>
      <c r="S10" s="7">
        <v>377387</v>
      </c>
      <c r="T10" s="7"/>
      <c r="U10" s="7">
        <v>1111159117411</v>
      </c>
      <c r="V10" s="7"/>
      <c r="W10" s="7">
        <v>1006839162065.5</v>
      </c>
      <c r="X10" s="7"/>
      <c r="Y10" s="9">
        <v>0.11476611906746399</v>
      </c>
      <c r="Z10" s="7"/>
    </row>
    <row r="11" spans="1:26">
      <c r="A11" s="1" t="s">
        <v>17</v>
      </c>
      <c r="C11" s="7">
        <v>113675125</v>
      </c>
      <c r="D11" s="7"/>
      <c r="E11" s="7">
        <v>473031848924</v>
      </c>
      <c r="F11" s="7"/>
      <c r="G11" s="7">
        <v>571692087677.86499</v>
      </c>
      <c r="H11" s="7"/>
      <c r="I11" s="7">
        <v>42899323</v>
      </c>
      <c r="J11" s="7"/>
      <c r="K11" s="7">
        <v>9787663151</v>
      </c>
      <c r="L11" s="7"/>
      <c r="M11" s="7">
        <v>-19776227</v>
      </c>
      <c r="N11" s="7"/>
      <c r="O11" s="7">
        <v>101589547087</v>
      </c>
      <c r="P11" s="7"/>
      <c r="Q11" s="7">
        <v>136798221</v>
      </c>
      <c r="R11" s="7"/>
      <c r="S11" s="7">
        <v>3556</v>
      </c>
      <c r="T11" s="7"/>
      <c r="U11" s="7">
        <v>400522285521</v>
      </c>
      <c r="V11" s="7"/>
      <c r="W11" s="7">
        <v>486084768475.854</v>
      </c>
      <c r="X11" s="7"/>
      <c r="Y11" s="9">
        <v>5.5407124114379022E-2</v>
      </c>
      <c r="Z11" s="7"/>
    </row>
    <row r="12" spans="1:26">
      <c r="A12" s="1" t="s">
        <v>18</v>
      </c>
      <c r="C12" s="7">
        <v>88916140</v>
      </c>
      <c r="D12" s="7"/>
      <c r="E12" s="7">
        <v>1422389410399</v>
      </c>
      <c r="F12" s="7"/>
      <c r="G12" s="7">
        <v>1352982241182.9399</v>
      </c>
      <c r="H12" s="7"/>
      <c r="I12" s="7">
        <v>32242645</v>
      </c>
      <c r="J12" s="7"/>
      <c r="K12" s="7">
        <v>479308887373</v>
      </c>
      <c r="L12" s="7"/>
      <c r="M12" s="7">
        <v>-32021007</v>
      </c>
      <c r="N12" s="7"/>
      <c r="O12" s="7">
        <v>478604654051</v>
      </c>
      <c r="P12" s="7"/>
      <c r="Q12" s="7">
        <v>89137778</v>
      </c>
      <c r="R12" s="7"/>
      <c r="S12" s="7">
        <v>13820</v>
      </c>
      <c r="T12" s="7"/>
      <c r="U12" s="7">
        <v>1394257486560</v>
      </c>
      <c r="V12" s="7"/>
      <c r="W12" s="7">
        <v>1231591519488.1599</v>
      </c>
      <c r="X12" s="7"/>
      <c r="Y12" s="9">
        <v>0.14038486413072385</v>
      </c>
      <c r="Z12" s="7"/>
    </row>
    <row r="13" spans="1:26">
      <c r="A13" s="1" t="s">
        <v>19</v>
      </c>
      <c r="C13" s="7">
        <v>21316677</v>
      </c>
      <c r="D13" s="7"/>
      <c r="E13" s="7">
        <v>256981610842</v>
      </c>
      <c r="F13" s="7"/>
      <c r="G13" s="7">
        <v>257602381093.44199</v>
      </c>
      <c r="H13" s="7"/>
      <c r="I13" s="7">
        <v>481913859</v>
      </c>
      <c r="J13" s="7"/>
      <c r="K13" s="7">
        <v>5869502660466</v>
      </c>
      <c r="L13" s="7"/>
      <c r="M13" s="7">
        <v>-422829947</v>
      </c>
      <c r="N13" s="7"/>
      <c r="O13" s="7">
        <v>5163189963030</v>
      </c>
      <c r="P13" s="7"/>
      <c r="Q13" s="7">
        <v>80400589</v>
      </c>
      <c r="R13" s="7"/>
      <c r="S13" s="7">
        <v>12318</v>
      </c>
      <c r="T13" s="7"/>
      <c r="U13" s="7">
        <v>984117443800</v>
      </c>
      <c r="V13" s="7"/>
      <c r="W13" s="7">
        <v>990337316259.92603</v>
      </c>
      <c r="X13" s="7"/>
      <c r="Y13" s="9">
        <v>0.11288513065152847</v>
      </c>
      <c r="Z13" s="7"/>
    </row>
    <row r="14" spans="1:26">
      <c r="A14" s="1" t="s">
        <v>20</v>
      </c>
      <c r="C14" s="7">
        <v>34700900</v>
      </c>
      <c r="D14" s="7"/>
      <c r="E14" s="7">
        <v>2763059162500</v>
      </c>
      <c r="F14" s="7"/>
      <c r="G14" s="7">
        <v>2760959237536.5</v>
      </c>
      <c r="H14" s="7"/>
      <c r="I14" s="7">
        <v>5028725</v>
      </c>
      <c r="J14" s="7"/>
      <c r="K14" s="7">
        <v>538482276161</v>
      </c>
      <c r="L14" s="7"/>
      <c r="M14" s="7">
        <v>-10689471</v>
      </c>
      <c r="N14" s="7"/>
      <c r="O14" s="7">
        <v>1051534185539</v>
      </c>
      <c r="P14" s="7"/>
      <c r="Q14" s="7">
        <v>29040154</v>
      </c>
      <c r="R14" s="7"/>
      <c r="S14" s="7">
        <v>98000</v>
      </c>
      <c r="T14" s="7"/>
      <c r="U14" s="7">
        <v>2446332416878</v>
      </c>
      <c r="V14" s="7"/>
      <c r="W14" s="7">
        <v>2843772181330.0801</v>
      </c>
      <c r="X14" s="7"/>
      <c r="Y14" s="9">
        <v>0.32415177027255704</v>
      </c>
      <c r="Z14" s="7"/>
    </row>
    <row r="15" spans="1:26">
      <c r="A15" s="1" t="s">
        <v>21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272</v>
      </c>
      <c r="J15" s="7"/>
      <c r="K15" s="7">
        <v>4947680</v>
      </c>
      <c r="L15" s="7"/>
      <c r="M15" s="7">
        <v>-272</v>
      </c>
      <c r="N15" s="7"/>
      <c r="O15" s="7">
        <v>4950128</v>
      </c>
      <c r="P15" s="7"/>
      <c r="Q15" s="7">
        <v>0</v>
      </c>
      <c r="R15" s="7"/>
      <c r="S15" s="7">
        <v>0</v>
      </c>
      <c r="T15" s="7"/>
      <c r="U15" s="7">
        <v>0</v>
      </c>
      <c r="V15" s="7"/>
      <c r="W15" s="7">
        <v>0</v>
      </c>
      <c r="X15" s="7"/>
      <c r="Y15" s="9">
        <v>0</v>
      </c>
      <c r="Z15" s="7"/>
    </row>
    <row r="16" spans="1:26">
      <c r="A16" s="1" t="s">
        <v>22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13074378</v>
      </c>
      <c r="J16" s="7"/>
      <c r="K16" s="7">
        <v>130743780000</v>
      </c>
      <c r="L16" s="7"/>
      <c r="M16" s="7">
        <v>0</v>
      </c>
      <c r="N16" s="7"/>
      <c r="O16" s="7">
        <v>0</v>
      </c>
      <c r="P16" s="7"/>
      <c r="Q16" s="7">
        <v>13074378</v>
      </c>
      <c r="R16" s="7"/>
      <c r="S16" s="7">
        <v>10000</v>
      </c>
      <c r="T16" s="7"/>
      <c r="U16" s="7">
        <v>130743780000</v>
      </c>
      <c r="V16" s="7"/>
      <c r="W16" s="7">
        <v>130743780000</v>
      </c>
      <c r="X16" s="7"/>
      <c r="Y16" s="9">
        <v>1.4903031971887254E-2</v>
      </c>
      <c r="Z16" s="7"/>
    </row>
    <row r="17" spans="1:26">
      <c r="A17" s="1" t="s">
        <v>23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28046978</v>
      </c>
      <c r="J17" s="7"/>
      <c r="K17" s="7">
        <v>410000002994</v>
      </c>
      <c r="L17" s="7"/>
      <c r="M17" s="7">
        <v>-13376978</v>
      </c>
      <c r="N17" s="7"/>
      <c r="O17" s="7">
        <v>196602732622</v>
      </c>
      <c r="P17" s="7"/>
      <c r="Q17" s="7">
        <v>14670000</v>
      </c>
      <c r="R17" s="7"/>
      <c r="S17" s="7">
        <v>14820</v>
      </c>
      <c r="T17" s="7"/>
      <c r="U17" s="7">
        <v>214450913182</v>
      </c>
      <c r="V17" s="7"/>
      <c r="W17" s="7">
        <v>217368635737.5</v>
      </c>
      <c r="X17" s="7"/>
      <c r="Y17" s="9">
        <v>2.4777100127298422E-2</v>
      </c>
      <c r="Z17" s="7"/>
    </row>
    <row r="18" spans="1:26">
      <c r="A18" s="1" t="s">
        <v>24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13495472</v>
      </c>
      <c r="J18" s="7"/>
      <c r="K18" s="7">
        <v>199999901554</v>
      </c>
      <c r="L18" s="7"/>
      <c r="M18" s="7">
        <v>-3495472</v>
      </c>
      <c r="N18" s="7"/>
      <c r="O18" s="7">
        <v>52506124592</v>
      </c>
      <c r="P18" s="7"/>
      <c r="Q18" s="7">
        <v>10000000</v>
      </c>
      <c r="R18" s="7"/>
      <c r="S18" s="7">
        <v>15024</v>
      </c>
      <c r="T18" s="7"/>
      <c r="U18" s="7">
        <v>148197781860</v>
      </c>
      <c r="V18" s="7"/>
      <c r="W18" s="7">
        <v>150211830000</v>
      </c>
      <c r="X18" s="7"/>
      <c r="Y18" s="9">
        <v>1.7122127760461667E-2</v>
      </c>
      <c r="Z18" s="7"/>
    </row>
    <row r="19" spans="1:26" ht="24.75" thickBot="1">
      <c r="C19" s="7"/>
      <c r="D19" s="7"/>
      <c r="E19" s="8">
        <f>SUM(E9:E18)</f>
        <v>7265482519623</v>
      </c>
      <c r="F19" s="7"/>
      <c r="G19" s="8">
        <f>SUM(G9:G18)</f>
        <v>7169900333447.167</v>
      </c>
      <c r="H19" s="7"/>
      <c r="I19" s="7"/>
      <c r="J19" s="7"/>
      <c r="K19" s="8">
        <f>SUM(K9:K18)</f>
        <v>10786205539918</v>
      </c>
      <c r="L19" s="7"/>
      <c r="M19" s="7"/>
      <c r="N19" s="7"/>
      <c r="O19" s="8">
        <f>SUM(O9:O18)</f>
        <v>10152058916527</v>
      </c>
      <c r="P19" s="7"/>
      <c r="Q19" s="7"/>
      <c r="R19" s="7"/>
      <c r="S19" s="7"/>
      <c r="T19" s="7"/>
      <c r="U19" s="8">
        <f>SUM(U9:U18)</f>
        <v>8014744848638</v>
      </c>
      <c r="V19" s="7"/>
      <c r="W19" s="8">
        <f>SUM(W9:W18)</f>
        <v>8211751312350.8896</v>
      </c>
      <c r="X19" s="7"/>
      <c r="Y19" s="10">
        <f>SUM(Y9:Y18)</f>
        <v>0.93602917364904414</v>
      </c>
      <c r="Z19" s="7"/>
    </row>
    <row r="20" spans="1:26" ht="24.75" thickTop="1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1"/>
  <sheetViews>
    <sheetView rightToLeft="1" workbookViewId="0">
      <selection activeCell="K7" sqref="K7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>
      <c r="A6" s="13" t="s">
        <v>28</v>
      </c>
      <c r="C6" s="14" t="s">
        <v>29</v>
      </c>
      <c r="D6" s="14" t="s">
        <v>29</v>
      </c>
      <c r="E6" s="14" t="s">
        <v>29</v>
      </c>
      <c r="F6" s="14" t="s">
        <v>29</v>
      </c>
      <c r="G6" s="14" t="s">
        <v>29</v>
      </c>
      <c r="H6" s="14" t="s">
        <v>29</v>
      </c>
      <c r="I6" s="14" t="s">
        <v>29</v>
      </c>
      <c r="K6" s="14" t="s">
        <v>94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.75">
      <c r="A7" s="14" t="s">
        <v>28</v>
      </c>
      <c r="C7" s="14" t="s">
        <v>30</v>
      </c>
      <c r="E7" s="14" t="s">
        <v>31</v>
      </c>
      <c r="G7" s="14" t="s">
        <v>32</v>
      </c>
      <c r="I7" s="14" t="s">
        <v>26</v>
      </c>
      <c r="K7" s="14" t="s">
        <v>33</v>
      </c>
      <c r="M7" s="14" t="s">
        <v>34</v>
      </c>
      <c r="O7" s="14" t="s">
        <v>35</v>
      </c>
      <c r="Q7" s="14" t="s">
        <v>33</v>
      </c>
      <c r="S7" s="14" t="s">
        <v>27</v>
      </c>
    </row>
    <row r="8" spans="1:19">
      <c r="A8" s="1" t="s">
        <v>36</v>
      </c>
      <c r="C8" s="4" t="s">
        <v>37</v>
      </c>
      <c r="E8" s="4" t="s">
        <v>38</v>
      </c>
      <c r="F8" s="4"/>
      <c r="G8" s="4" t="s">
        <v>39</v>
      </c>
      <c r="H8" s="4"/>
      <c r="I8" s="6">
        <v>5</v>
      </c>
      <c r="J8" s="4"/>
      <c r="K8" s="6">
        <v>178469</v>
      </c>
      <c r="L8" s="4"/>
      <c r="M8" s="6">
        <v>6759</v>
      </c>
      <c r="N8" s="4"/>
      <c r="O8" s="6">
        <v>0</v>
      </c>
      <c r="P8" s="4"/>
      <c r="Q8" s="6">
        <v>185228</v>
      </c>
      <c r="S8" s="9">
        <v>2.1113500053989045E-8</v>
      </c>
    </row>
    <row r="9" spans="1:19">
      <c r="A9" s="1" t="s">
        <v>40</v>
      </c>
      <c r="C9" s="4" t="s">
        <v>41</v>
      </c>
      <c r="E9" s="4" t="s">
        <v>38</v>
      </c>
      <c r="F9" s="4"/>
      <c r="G9" s="4" t="s">
        <v>42</v>
      </c>
      <c r="H9" s="4"/>
      <c r="I9" s="6">
        <v>5</v>
      </c>
      <c r="J9" s="4"/>
      <c r="K9" s="6">
        <v>10567664</v>
      </c>
      <c r="L9" s="4"/>
      <c r="M9" s="6">
        <v>44687</v>
      </c>
      <c r="N9" s="4"/>
      <c r="O9" s="6">
        <v>504000</v>
      </c>
      <c r="P9" s="4"/>
      <c r="Q9" s="6">
        <v>10108351</v>
      </c>
      <c r="S9" s="9">
        <v>1.1522160223305345E-6</v>
      </c>
    </row>
    <row r="10" spans="1:19">
      <c r="A10" s="1" t="s">
        <v>43</v>
      </c>
      <c r="C10" s="4" t="s">
        <v>44</v>
      </c>
      <c r="E10" s="4" t="s">
        <v>38</v>
      </c>
      <c r="F10" s="4"/>
      <c r="G10" s="4" t="s">
        <v>45</v>
      </c>
      <c r="H10" s="4"/>
      <c r="I10" s="6">
        <v>5</v>
      </c>
      <c r="J10" s="4"/>
      <c r="K10" s="6">
        <v>134365832481</v>
      </c>
      <c r="L10" s="4"/>
      <c r="M10" s="6">
        <v>93037000000</v>
      </c>
      <c r="N10" s="4"/>
      <c r="O10" s="6">
        <v>101422000000</v>
      </c>
      <c r="P10" s="4"/>
      <c r="Q10" s="6">
        <v>125980832481</v>
      </c>
      <c r="S10" s="9">
        <v>1.436012003255004E-2</v>
      </c>
    </row>
    <row r="11" spans="1:19">
      <c r="A11" s="1" t="s">
        <v>40</v>
      </c>
      <c r="C11" s="4" t="s">
        <v>46</v>
      </c>
      <c r="E11" s="4" t="s">
        <v>38</v>
      </c>
      <c r="F11" s="4"/>
      <c r="G11" s="4" t="s">
        <v>47</v>
      </c>
      <c r="H11" s="4"/>
      <c r="I11" s="6">
        <v>5</v>
      </c>
      <c r="J11" s="4"/>
      <c r="K11" s="6">
        <v>10802403</v>
      </c>
      <c r="L11" s="4"/>
      <c r="M11" s="6">
        <v>45680</v>
      </c>
      <c r="N11" s="4"/>
      <c r="O11" s="6">
        <v>0</v>
      </c>
      <c r="P11" s="4"/>
      <c r="Q11" s="6">
        <v>10848083</v>
      </c>
      <c r="S11" s="9">
        <v>1.2365355184215004E-6</v>
      </c>
    </row>
    <row r="12" spans="1:19">
      <c r="A12" s="1" t="s">
        <v>40</v>
      </c>
      <c r="C12" s="4" t="s">
        <v>48</v>
      </c>
      <c r="E12" s="4" t="s">
        <v>38</v>
      </c>
      <c r="F12" s="4"/>
      <c r="G12" s="4" t="s">
        <v>47</v>
      </c>
      <c r="H12" s="4"/>
      <c r="I12" s="6">
        <v>5</v>
      </c>
      <c r="J12" s="4"/>
      <c r="K12" s="6">
        <v>10836211</v>
      </c>
      <c r="L12" s="4"/>
      <c r="M12" s="6">
        <v>45822</v>
      </c>
      <c r="N12" s="4"/>
      <c r="O12" s="6">
        <v>0</v>
      </c>
      <c r="P12" s="4"/>
      <c r="Q12" s="6">
        <v>10882033</v>
      </c>
      <c r="S12" s="9">
        <v>1.2404053616786372E-6</v>
      </c>
    </row>
    <row r="13" spans="1:19">
      <c r="A13" s="1" t="s">
        <v>40</v>
      </c>
      <c r="C13" s="4" t="s">
        <v>49</v>
      </c>
      <c r="E13" s="4" t="s">
        <v>38</v>
      </c>
      <c r="F13" s="4"/>
      <c r="G13" s="4" t="s">
        <v>50</v>
      </c>
      <c r="H13" s="4"/>
      <c r="I13" s="6">
        <v>5</v>
      </c>
      <c r="J13" s="4"/>
      <c r="K13" s="6">
        <v>10547065</v>
      </c>
      <c r="L13" s="4"/>
      <c r="M13" s="6">
        <v>44600</v>
      </c>
      <c r="N13" s="4"/>
      <c r="O13" s="6">
        <v>0</v>
      </c>
      <c r="P13" s="4"/>
      <c r="Q13" s="6">
        <v>10591665</v>
      </c>
      <c r="S13" s="9">
        <v>1.2073073161149173E-6</v>
      </c>
    </row>
    <row r="14" spans="1:19">
      <c r="A14" s="1" t="s">
        <v>51</v>
      </c>
      <c r="C14" s="4" t="s">
        <v>52</v>
      </c>
      <c r="E14" s="4" t="s">
        <v>38</v>
      </c>
      <c r="F14" s="4"/>
      <c r="G14" s="4" t="s">
        <v>53</v>
      </c>
      <c r="H14" s="4"/>
      <c r="I14" s="6">
        <v>5</v>
      </c>
      <c r="J14" s="4"/>
      <c r="K14" s="6">
        <v>3762709350</v>
      </c>
      <c r="L14" s="4"/>
      <c r="M14" s="6">
        <v>304405606231</v>
      </c>
      <c r="N14" s="4"/>
      <c r="O14" s="6">
        <v>286000000000</v>
      </c>
      <c r="P14" s="4"/>
      <c r="Q14" s="6">
        <v>22168315581</v>
      </c>
      <c r="S14" s="9">
        <v>2.5268897370607562E-3</v>
      </c>
    </row>
    <row r="15" spans="1:19">
      <c r="A15" s="1" t="s">
        <v>51</v>
      </c>
      <c r="C15" s="4" t="s">
        <v>54</v>
      </c>
      <c r="E15" s="4" t="s">
        <v>38</v>
      </c>
      <c r="F15" s="4"/>
      <c r="G15" s="4" t="s">
        <v>53</v>
      </c>
      <c r="H15" s="4"/>
      <c r="I15" s="6">
        <v>5</v>
      </c>
      <c r="J15" s="4"/>
      <c r="K15" s="6">
        <v>212185129525</v>
      </c>
      <c r="L15" s="4"/>
      <c r="M15" s="6">
        <v>2117739237462</v>
      </c>
      <c r="N15" s="4"/>
      <c r="O15" s="6">
        <v>2329631727000</v>
      </c>
      <c r="P15" s="4"/>
      <c r="Q15" s="6">
        <v>292639987</v>
      </c>
      <c r="S15" s="9">
        <v>3.3357021515774364E-5</v>
      </c>
    </row>
    <row r="16" spans="1:19">
      <c r="A16" s="1" t="s">
        <v>51</v>
      </c>
      <c r="C16" s="4" t="s">
        <v>55</v>
      </c>
      <c r="E16" s="4" t="s">
        <v>38</v>
      </c>
      <c r="F16" s="4"/>
      <c r="G16" s="4" t="s">
        <v>53</v>
      </c>
      <c r="H16" s="4"/>
      <c r="I16" s="6">
        <v>5</v>
      </c>
      <c r="J16" s="4"/>
      <c r="K16" s="6">
        <v>167076400916</v>
      </c>
      <c r="L16" s="4"/>
      <c r="M16" s="6">
        <v>602413738188</v>
      </c>
      <c r="N16" s="4"/>
      <c r="O16" s="6">
        <v>566931564000</v>
      </c>
      <c r="P16" s="4"/>
      <c r="Q16" s="6">
        <v>202558575104</v>
      </c>
      <c r="S16" s="9">
        <v>2.3088952460720024E-2</v>
      </c>
    </row>
    <row r="17" spans="1:19">
      <c r="A17" s="1" t="s">
        <v>51</v>
      </c>
      <c r="C17" s="4" t="s">
        <v>56</v>
      </c>
      <c r="E17" s="4" t="s">
        <v>38</v>
      </c>
      <c r="F17" s="4"/>
      <c r="G17" s="4" t="s">
        <v>53</v>
      </c>
      <c r="H17" s="4"/>
      <c r="I17" s="6">
        <v>5</v>
      </c>
      <c r="J17" s="4"/>
      <c r="K17" s="6">
        <v>5386837228</v>
      </c>
      <c r="L17" s="4"/>
      <c r="M17" s="6">
        <v>2302612301226</v>
      </c>
      <c r="N17" s="4"/>
      <c r="O17" s="6">
        <v>2300905500000</v>
      </c>
      <c r="P17" s="4"/>
      <c r="Q17" s="6">
        <v>7093638454</v>
      </c>
      <c r="S17" s="9">
        <v>8.085793502143725E-4</v>
      </c>
    </row>
    <row r="18" spans="1:19">
      <c r="A18" s="1" t="s">
        <v>51</v>
      </c>
      <c r="C18" s="4" t="s">
        <v>57</v>
      </c>
      <c r="E18" s="4" t="s">
        <v>38</v>
      </c>
      <c r="F18" s="4"/>
      <c r="G18" s="4" t="s">
        <v>58</v>
      </c>
      <c r="H18" s="4"/>
      <c r="I18" s="6">
        <v>5</v>
      </c>
      <c r="J18" s="4"/>
      <c r="K18" s="6">
        <v>0</v>
      </c>
      <c r="L18" s="4"/>
      <c r="M18" s="6">
        <v>626042490000</v>
      </c>
      <c r="N18" s="4"/>
      <c r="O18" s="6">
        <v>625185604000</v>
      </c>
      <c r="P18" s="4"/>
      <c r="Q18" s="6">
        <v>856886000</v>
      </c>
      <c r="S18" s="9">
        <v>9.7673475971572646E-5</v>
      </c>
    </row>
    <row r="19" spans="1:19">
      <c r="A19" s="1" t="s">
        <v>51</v>
      </c>
      <c r="C19" s="4" t="s">
        <v>59</v>
      </c>
      <c r="E19" s="4" t="s">
        <v>38</v>
      </c>
      <c r="F19" s="4"/>
      <c r="G19" s="4" t="s">
        <v>60</v>
      </c>
      <c r="H19" s="4"/>
      <c r="I19" s="6">
        <v>5</v>
      </c>
      <c r="J19" s="4"/>
      <c r="K19" s="6">
        <v>0</v>
      </c>
      <c r="L19" s="4"/>
      <c r="M19" s="6">
        <v>200000000000</v>
      </c>
      <c r="N19" s="4"/>
      <c r="O19" s="6">
        <v>130000070000</v>
      </c>
      <c r="P19" s="4"/>
      <c r="Q19" s="6">
        <v>69999930000</v>
      </c>
      <c r="S19" s="9">
        <v>7.9790502830793912E-3</v>
      </c>
    </row>
    <row r="20" spans="1:19" ht="24.75" thickBot="1">
      <c r="E20" s="4"/>
      <c r="F20" s="4"/>
      <c r="G20" s="4"/>
      <c r="H20" s="4"/>
      <c r="I20" s="4"/>
      <c r="J20" s="4"/>
      <c r="K20" s="11">
        <f>SUM(K8:K19)</f>
        <v>522819841312</v>
      </c>
      <c r="L20" s="4"/>
      <c r="M20" s="11">
        <f>SUM(M8:M19)</f>
        <v>6246250560655</v>
      </c>
      <c r="N20" s="4"/>
      <c r="O20" s="11">
        <f>SUM(O8:O19)</f>
        <v>6340076969000</v>
      </c>
      <c r="P20" s="4"/>
      <c r="Q20" s="11">
        <f>SUM(Q8:Q19)</f>
        <v>428993432967</v>
      </c>
      <c r="S20" s="12">
        <f>SUM(S8:S19)</f>
        <v>4.8899479938830537E-2</v>
      </c>
    </row>
    <row r="21" spans="1:19" ht="24.75" thickTop="1"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6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ignoredErrors>
    <ignoredError sqref="C8:C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19"/>
  <sheetViews>
    <sheetView rightToLeft="1" workbookViewId="0">
      <selection activeCell="S7" sqref="S7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2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2" ht="24.75">
      <c r="A3" s="13" t="s">
        <v>61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2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22" ht="24.75">
      <c r="A6" s="14" t="s">
        <v>62</v>
      </c>
      <c r="B6" s="14" t="s">
        <v>62</v>
      </c>
      <c r="C6" s="14" t="s">
        <v>62</v>
      </c>
      <c r="D6" s="14" t="s">
        <v>62</v>
      </c>
      <c r="E6" s="14" t="s">
        <v>62</v>
      </c>
      <c r="F6" s="14" t="s">
        <v>62</v>
      </c>
      <c r="G6" s="14" t="s">
        <v>62</v>
      </c>
      <c r="I6" s="14" t="s">
        <v>63</v>
      </c>
      <c r="J6" s="14" t="s">
        <v>63</v>
      </c>
      <c r="K6" s="14" t="s">
        <v>63</v>
      </c>
      <c r="L6" s="14" t="s">
        <v>63</v>
      </c>
      <c r="M6" s="14" t="s">
        <v>63</v>
      </c>
      <c r="O6" s="14" t="s">
        <v>64</v>
      </c>
      <c r="P6" s="14" t="s">
        <v>64</v>
      </c>
      <c r="Q6" s="14" t="s">
        <v>64</v>
      </c>
      <c r="R6" s="14" t="s">
        <v>64</v>
      </c>
      <c r="S6" s="14" t="s">
        <v>64</v>
      </c>
    </row>
    <row r="7" spans="1:22" ht="24.75">
      <c r="A7" s="14" t="s">
        <v>65</v>
      </c>
      <c r="C7" s="14" t="s">
        <v>66</v>
      </c>
      <c r="E7" s="14" t="s">
        <v>25</v>
      </c>
      <c r="G7" s="14" t="s">
        <v>26</v>
      </c>
      <c r="I7" s="14" t="s">
        <v>67</v>
      </c>
      <c r="K7" s="14" t="s">
        <v>68</v>
      </c>
      <c r="M7" s="14" t="s">
        <v>69</v>
      </c>
      <c r="O7" s="14" t="s">
        <v>67</v>
      </c>
      <c r="Q7" s="14" t="s">
        <v>68</v>
      </c>
      <c r="S7" s="14" t="s">
        <v>69</v>
      </c>
    </row>
    <row r="8" spans="1:22">
      <c r="A8" s="1" t="s">
        <v>36</v>
      </c>
      <c r="C8" s="6">
        <v>30</v>
      </c>
      <c r="D8" s="4"/>
      <c r="E8" s="4" t="s">
        <v>95</v>
      </c>
      <c r="F8" s="4"/>
      <c r="G8" s="6">
        <v>5</v>
      </c>
      <c r="H8" s="4"/>
      <c r="I8" s="6">
        <v>6759</v>
      </c>
      <c r="J8" s="4"/>
      <c r="K8" s="6">
        <v>0</v>
      </c>
      <c r="L8" s="4"/>
      <c r="M8" s="6">
        <v>6759</v>
      </c>
      <c r="N8" s="4"/>
      <c r="O8" s="6">
        <v>6759</v>
      </c>
      <c r="P8" s="4"/>
      <c r="Q8" s="6">
        <v>0</v>
      </c>
      <c r="R8" s="4"/>
      <c r="S8" s="6">
        <v>6759</v>
      </c>
      <c r="T8" s="4"/>
      <c r="U8" s="4"/>
      <c r="V8" s="4"/>
    </row>
    <row r="9" spans="1:22">
      <c r="A9" s="1" t="s">
        <v>40</v>
      </c>
      <c r="C9" s="6">
        <v>17</v>
      </c>
      <c r="D9" s="4"/>
      <c r="E9" s="4" t="s">
        <v>95</v>
      </c>
      <c r="F9" s="4"/>
      <c r="G9" s="6">
        <v>5</v>
      </c>
      <c r="H9" s="4"/>
      <c r="I9" s="6">
        <v>44687</v>
      </c>
      <c r="J9" s="4"/>
      <c r="K9" s="6">
        <v>0</v>
      </c>
      <c r="L9" s="4"/>
      <c r="M9" s="6">
        <v>44687</v>
      </c>
      <c r="N9" s="4"/>
      <c r="O9" s="6">
        <v>44687</v>
      </c>
      <c r="P9" s="4"/>
      <c r="Q9" s="6">
        <v>0</v>
      </c>
      <c r="R9" s="4"/>
      <c r="S9" s="6">
        <v>44687</v>
      </c>
      <c r="T9" s="4"/>
      <c r="U9" s="4"/>
      <c r="V9" s="4"/>
    </row>
    <row r="10" spans="1:22">
      <c r="A10" s="1" t="s">
        <v>40</v>
      </c>
      <c r="C10" s="6">
        <v>20</v>
      </c>
      <c r="D10" s="4"/>
      <c r="E10" s="4" t="s">
        <v>95</v>
      </c>
      <c r="F10" s="4"/>
      <c r="G10" s="6">
        <v>5</v>
      </c>
      <c r="H10" s="4"/>
      <c r="I10" s="6">
        <v>45680</v>
      </c>
      <c r="J10" s="4"/>
      <c r="K10" s="6">
        <v>0</v>
      </c>
      <c r="L10" s="4"/>
      <c r="M10" s="6">
        <v>45680</v>
      </c>
      <c r="N10" s="4"/>
      <c r="O10" s="6">
        <v>45680</v>
      </c>
      <c r="P10" s="4"/>
      <c r="Q10" s="6">
        <v>0</v>
      </c>
      <c r="R10" s="4"/>
      <c r="S10" s="6">
        <v>45680</v>
      </c>
      <c r="T10" s="4"/>
      <c r="U10" s="4"/>
      <c r="V10" s="4"/>
    </row>
    <row r="11" spans="1:22">
      <c r="A11" s="1" t="s">
        <v>40</v>
      </c>
      <c r="C11" s="6">
        <v>20</v>
      </c>
      <c r="D11" s="4"/>
      <c r="E11" s="4" t="s">
        <v>95</v>
      </c>
      <c r="F11" s="4"/>
      <c r="G11" s="6">
        <v>5</v>
      </c>
      <c r="H11" s="4"/>
      <c r="I11" s="6">
        <v>45822</v>
      </c>
      <c r="J11" s="4"/>
      <c r="K11" s="6">
        <v>0</v>
      </c>
      <c r="L11" s="4"/>
      <c r="M11" s="6">
        <v>45822</v>
      </c>
      <c r="N11" s="4"/>
      <c r="O11" s="6">
        <v>45822</v>
      </c>
      <c r="P11" s="4"/>
      <c r="Q11" s="6">
        <v>0</v>
      </c>
      <c r="R11" s="4"/>
      <c r="S11" s="6">
        <v>45822</v>
      </c>
      <c r="T11" s="4"/>
      <c r="U11" s="4"/>
      <c r="V11" s="4"/>
    </row>
    <row r="12" spans="1:22">
      <c r="A12" s="1" t="s">
        <v>40</v>
      </c>
      <c r="C12" s="6">
        <v>17</v>
      </c>
      <c r="D12" s="4"/>
      <c r="E12" s="4" t="s">
        <v>95</v>
      </c>
      <c r="F12" s="4"/>
      <c r="G12" s="6">
        <v>5</v>
      </c>
      <c r="H12" s="4"/>
      <c r="I12" s="6">
        <v>44600</v>
      </c>
      <c r="J12" s="4"/>
      <c r="K12" s="6">
        <v>0</v>
      </c>
      <c r="L12" s="4"/>
      <c r="M12" s="6">
        <v>44600</v>
      </c>
      <c r="N12" s="4"/>
      <c r="O12" s="6">
        <v>44600</v>
      </c>
      <c r="P12" s="4"/>
      <c r="Q12" s="6">
        <v>0</v>
      </c>
      <c r="R12" s="4"/>
      <c r="S12" s="6">
        <v>44600</v>
      </c>
      <c r="T12" s="4"/>
      <c r="U12" s="4"/>
      <c r="V12" s="4"/>
    </row>
    <row r="13" spans="1:22">
      <c r="A13" s="1" t="s">
        <v>51</v>
      </c>
      <c r="C13" s="6">
        <v>17</v>
      </c>
      <c r="D13" s="4"/>
      <c r="E13" s="4" t="s">
        <v>95</v>
      </c>
      <c r="F13" s="4"/>
      <c r="G13" s="6">
        <v>5</v>
      </c>
      <c r="H13" s="4"/>
      <c r="I13" s="6">
        <v>506231</v>
      </c>
      <c r="J13" s="4"/>
      <c r="K13" s="6">
        <v>0</v>
      </c>
      <c r="L13" s="4"/>
      <c r="M13" s="6">
        <v>506231</v>
      </c>
      <c r="N13" s="4"/>
      <c r="O13" s="6">
        <v>506231</v>
      </c>
      <c r="P13" s="4"/>
      <c r="Q13" s="6">
        <v>0</v>
      </c>
      <c r="R13" s="4"/>
      <c r="S13" s="6">
        <v>506231</v>
      </c>
      <c r="T13" s="4"/>
      <c r="U13" s="4"/>
      <c r="V13" s="4"/>
    </row>
    <row r="14" spans="1:22">
      <c r="A14" s="1" t="s">
        <v>51</v>
      </c>
      <c r="C14" s="6">
        <v>17</v>
      </c>
      <c r="D14" s="4"/>
      <c r="E14" s="4" t="s">
        <v>95</v>
      </c>
      <c r="F14" s="4"/>
      <c r="G14" s="6">
        <v>5</v>
      </c>
      <c r="H14" s="4"/>
      <c r="I14" s="6">
        <v>1237462</v>
      </c>
      <c r="J14" s="4"/>
      <c r="K14" s="6">
        <v>0</v>
      </c>
      <c r="L14" s="4"/>
      <c r="M14" s="6">
        <v>1237462</v>
      </c>
      <c r="N14" s="4"/>
      <c r="O14" s="6">
        <v>1237462</v>
      </c>
      <c r="P14" s="4"/>
      <c r="Q14" s="6">
        <v>0</v>
      </c>
      <c r="R14" s="4"/>
      <c r="S14" s="6">
        <v>1237462</v>
      </c>
      <c r="T14" s="4"/>
      <c r="U14" s="4"/>
      <c r="V14" s="4"/>
    </row>
    <row r="15" spans="1:22">
      <c r="A15" s="1" t="s">
        <v>51</v>
      </c>
      <c r="C15" s="6">
        <v>17</v>
      </c>
      <c r="D15" s="4"/>
      <c r="E15" s="4" t="s">
        <v>95</v>
      </c>
      <c r="F15" s="4"/>
      <c r="G15" s="6">
        <v>5</v>
      </c>
      <c r="H15" s="4"/>
      <c r="I15" s="6">
        <v>114981976</v>
      </c>
      <c r="J15" s="4"/>
      <c r="K15" s="6">
        <v>0</v>
      </c>
      <c r="L15" s="4"/>
      <c r="M15" s="6">
        <v>114981976</v>
      </c>
      <c r="N15" s="4"/>
      <c r="O15" s="6">
        <v>114981976</v>
      </c>
      <c r="P15" s="4"/>
      <c r="Q15" s="6">
        <v>0</v>
      </c>
      <c r="R15" s="4"/>
      <c r="S15" s="6">
        <v>114981976</v>
      </c>
      <c r="T15" s="4"/>
      <c r="U15" s="4"/>
      <c r="V15" s="4"/>
    </row>
    <row r="16" spans="1:22">
      <c r="A16" s="1" t="s">
        <v>51</v>
      </c>
      <c r="C16" s="6">
        <v>17</v>
      </c>
      <c r="D16" s="4"/>
      <c r="E16" s="4" t="s">
        <v>95</v>
      </c>
      <c r="F16" s="4"/>
      <c r="G16" s="6">
        <v>5</v>
      </c>
      <c r="H16" s="4"/>
      <c r="I16" s="6">
        <v>101226</v>
      </c>
      <c r="J16" s="4"/>
      <c r="K16" s="6">
        <v>0</v>
      </c>
      <c r="L16" s="4"/>
      <c r="M16" s="6">
        <v>101226</v>
      </c>
      <c r="N16" s="4"/>
      <c r="O16" s="6">
        <v>101226</v>
      </c>
      <c r="P16" s="4"/>
      <c r="Q16" s="6">
        <v>0</v>
      </c>
      <c r="R16" s="4"/>
      <c r="S16" s="6">
        <v>101226</v>
      </c>
      <c r="T16" s="4"/>
      <c r="U16" s="4"/>
      <c r="V16" s="4"/>
    </row>
    <row r="17" spans="3:22" ht="24.75" thickBot="1">
      <c r="C17" s="4"/>
      <c r="D17" s="4"/>
      <c r="E17" s="4"/>
      <c r="F17" s="4"/>
      <c r="G17" s="4"/>
      <c r="H17" s="4"/>
      <c r="I17" s="11">
        <f>SUM(I8:I16)</f>
        <v>117014443</v>
      </c>
      <c r="J17" s="4"/>
      <c r="K17" s="11">
        <f>SUM(K8:K16)</f>
        <v>0</v>
      </c>
      <c r="L17" s="4"/>
      <c r="M17" s="11">
        <f>SUM(M8:M16)</f>
        <v>117014443</v>
      </c>
      <c r="N17" s="4"/>
      <c r="O17" s="11">
        <f>SUM(O8:O16)</f>
        <v>117014443</v>
      </c>
      <c r="P17" s="4"/>
      <c r="Q17" s="11">
        <f>SUM(Q8:Q16)</f>
        <v>0</v>
      </c>
      <c r="R17" s="4"/>
      <c r="S17" s="11">
        <f>SUM(S8:S16)</f>
        <v>117014443</v>
      </c>
      <c r="T17" s="4"/>
      <c r="U17" s="4"/>
      <c r="V17" s="4"/>
    </row>
    <row r="18" spans="3:22" ht="24.75" thickTop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3:2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3"/>
  <sheetViews>
    <sheetView rightToLeft="1" workbookViewId="0">
      <selection activeCell="I17" sqref="I17"/>
    </sheetView>
  </sheetViews>
  <sheetFormatPr defaultRowHeight="24"/>
  <cols>
    <col min="1" max="1" width="13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1" ht="24.75">
      <c r="A3" s="13" t="s">
        <v>61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1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21" ht="24.75">
      <c r="A6" s="13" t="s">
        <v>3</v>
      </c>
      <c r="C6" s="14" t="s">
        <v>71</v>
      </c>
      <c r="D6" s="14" t="s">
        <v>71</v>
      </c>
      <c r="E6" s="14" t="s">
        <v>71</v>
      </c>
      <c r="F6" s="14" t="s">
        <v>71</v>
      </c>
      <c r="G6" s="14" t="s">
        <v>71</v>
      </c>
      <c r="I6" s="14" t="s">
        <v>63</v>
      </c>
      <c r="J6" s="14" t="s">
        <v>63</v>
      </c>
      <c r="K6" s="14" t="s">
        <v>63</v>
      </c>
      <c r="L6" s="14" t="s">
        <v>63</v>
      </c>
      <c r="M6" s="14" t="s">
        <v>63</v>
      </c>
      <c r="O6" s="14" t="s">
        <v>64</v>
      </c>
      <c r="P6" s="14" t="s">
        <v>64</v>
      </c>
      <c r="Q6" s="14" t="s">
        <v>64</v>
      </c>
      <c r="R6" s="14" t="s">
        <v>64</v>
      </c>
      <c r="S6" s="14" t="s">
        <v>64</v>
      </c>
    </row>
    <row r="7" spans="1:21" ht="24.75">
      <c r="A7" s="14" t="s">
        <v>3</v>
      </c>
      <c r="C7" s="14" t="s">
        <v>72</v>
      </c>
      <c r="E7" s="14" t="s">
        <v>73</v>
      </c>
      <c r="G7" s="14" t="s">
        <v>74</v>
      </c>
      <c r="I7" s="14" t="s">
        <v>75</v>
      </c>
      <c r="K7" s="14" t="s">
        <v>68</v>
      </c>
      <c r="M7" s="14" t="s">
        <v>76</v>
      </c>
      <c r="O7" s="14" t="s">
        <v>75</v>
      </c>
      <c r="Q7" s="14" t="s">
        <v>68</v>
      </c>
      <c r="S7" s="14" t="s">
        <v>76</v>
      </c>
    </row>
    <row r="8" spans="1:21">
      <c r="A8" s="1" t="s">
        <v>17</v>
      </c>
      <c r="C8" s="4" t="s">
        <v>6</v>
      </c>
      <c r="D8" s="4"/>
      <c r="E8" s="6">
        <v>95758755</v>
      </c>
      <c r="F8" s="4"/>
      <c r="G8" s="6">
        <v>200</v>
      </c>
      <c r="H8" s="4"/>
      <c r="I8" s="6">
        <v>19151751000</v>
      </c>
      <c r="J8" s="4"/>
      <c r="K8" s="6">
        <v>2713446203</v>
      </c>
      <c r="L8" s="4"/>
      <c r="M8" s="6">
        <v>16438304797</v>
      </c>
      <c r="N8" s="4"/>
      <c r="O8" s="6">
        <v>19151751000</v>
      </c>
      <c r="P8" s="4"/>
      <c r="Q8" s="6">
        <v>2713446203</v>
      </c>
      <c r="R8" s="4"/>
      <c r="S8" s="6">
        <v>16438304797</v>
      </c>
      <c r="T8" s="4"/>
      <c r="U8" s="4"/>
    </row>
    <row r="9" spans="1:21">
      <c r="A9" s="1" t="s">
        <v>20</v>
      </c>
      <c r="C9" s="4" t="s">
        <v>77</v>
      </c>
      <c r="D9" s="4"/>
      <c r="E9" s="6">
        <v>27680307</v>
      </c>
      <c r="F9" s="4"/>
      <c r="G9" s="6">
        <v>4332</v>
      </c>
      <c r="H9" s="4"/>
      <c r="I9" s="6">
        <v>119911089924</v>
      </c>
      <c r="J9" s="4"/>
      <c r="K9" s="6">
        <v>4884683032</v>
      </c>
      <c r="L9" s="4"/>
      <c r="M9" s="6">
        <v>115026406892</v>
      </c>
      <c r="N9" s="4"/>
      <c r="O9" s="6">
        <v>119911089924</v>
      </c>
      <c r="P9" s="4"/>
      <c r="Q9" s="6">
        <v>4884683032</v>
      </c>
      <c r="R9" s="4"/>
      <c r="S9" s="6">
        <v>115026406892</v>
      </c>
      <c r="T9" s="4"/>
      <c r="U9" s="4"/>
    </row>
    <row r="10" spans="1:21" ht="24.75" thickBot="1">
      <c r="C10" s="4"/>
      <c r="D10" s="4"/>
      <c r="E10" s="4"/>
      <c r="F10" s="4"/>
      <c r="G10" s="4"/>
      <c r="H10" s="4"/>
      <c r="I10" s="11">
        <f>SUM(I8:I9)</f>
        <v>139062840924</v>
      </c>
      <c r="J10" s="4"/>
      <c r="K10" s="11">
        <f>SUM(K8:K9)</f>
        <v>7598129235</v>
      </c>
      <c r="L10" s="4"/>
      <c r="M10" s="11">
        <f>SUM(M8:M9)</f>
        <v>131464711689</v>
      </c>
      <c r="N10" s="4"/>
      <c r="O10" s="11">
        <f>SUM(O8:O9)</f>
        <v>139062840924</v>
      </c>
      <c r="P10" s="4"/>
      <c r="Q10" s="11">
        <f>SUM(Q8:Q9)</f>
        <v>7598129235</v>
      </c>
      <c r="R10" s="4"/>
      <c r="S10" s="11">
        <f>SUM(S8:S9)</f>
        <v>131464711689</v>
      </c>
      <c r="T10" s="4"/>
      <c r="U10" s="4"/>
    </row>
    <row r="11" spans="1:21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8"/>
  <sheetViews>
    <sheetView rightToLeft="1" workbookViewId="0">
      <selection activeCell="K19" sqref="K19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ht="24.75">
      <c r="A3" s="13" t="s">
        <v>61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9" ht="24.75">
      <c r="A6" s="13" t="s">
        <v>3</v>
      </c>
      <c r="C6" s="14" t="s">
        <v>63</v>
      </c>
      <c r="D6" s="14" t="s">
        <v>63</v>
      </c>
      <c r="E6" s="14" t="s">
        <v>63</v>
      </c>
      <c r="F6" s="14" t="s">
        <v>63</v>
      </c>
      <c r="G6" s="14" t="s">
        <v>63</v>
      </c>
      <c r="H6" s="14" t="s">
        <v>63</v>
      </c>
      <c r="I6" s="14" t="s">
        <v>63</v>
      </c>
      <c r="K6" s="14" t="s">
        <v>64</v>
      </c>
      <c r="L6" s="14" t="s">
        <v>64</v>
      </c>
      <c r="M6" s="14" t="s">
        <v>64</v>
      </c>
      <c r="N6" s="14" t="s">
        <v>64</v>
      </c>
      <c r="O6" s="14" t="s">
        <v>64</v>
      </c>
      <c r="P6" s="14" t="s">
        <v>64</v>
      </c>
      <c r="Q6" s="14" t="s">
        <v>64</v>
      </c>
    </row>
    <row r="7" spans="1:19" ht="24.75">
      <c r="A7" s="14" t="s">
        <v>3</v>
      </c>
      <c r="C7" s="14" t="s">
        <v>7</v>
      </c>
      <c r="E7" s="14" t="s">
        <v>78</v>
      </c>
      <c r="G7" s="14" t="s">
        <v>79</v>
      </c>
      <c r="I7" s="14" t="s">
        <v>80</v>
      </c>
      <c r="K7" s="14" t="s">
        <v>7</v>
      </c>
      <c r="M7" s="14" t="s">
        <v>78</v>
      </c>
      <c r="O7" s="14" t="s">
        <v>79</v>
      </c>
      <c r="Q7" s="14" t="s">
        <v>80</v>
      </c>
    </row>
    <row r="8" spans="1:19">
      <c r="A8" s="1" t="s">
        <v>16</v>
      </c>
      <c r="C8" s="7">
        <v>2668556</v>
      </c>
      <c r="D8" s="7"/>
      <c r="E8" s="7">
        <v>1006839162065</v>
      </c>
      <c r="F8" s="7"/>
      <c r="G8" s="7">
        <v>1079605063929</v>
      </c>
      <c r="H8" s="7"/>
      <c r="I8" s="7">
        <v>-72765901863</v>
      </c>
      <c r="J8" s="7"/>
      <c r="K8" s="7">
        <v>2668556</v>
      </c>
      <c r="L8" s="7"/>
      <c r="M8" s="7">
        <v>1006839162065</v>
      </c>
      <c r="N8" s="7"/>
      <c r="O8" s="7">
        <v>1079605063929</v>
      </c>
      <c r="P8" s="7"/>
      <c r="Q8" s="7">
        <v>-72765901863</v>
      </c>
      <c r="R8" s="7"/>
      <c r="S8" s="7"/>
    </row>
    <row r="9" spans="1:19">
      <c r="A9" s="1" t="s">
        <v>17</v>
      </c>
      <c r="C9" s="7">
        <v>136798221</v>
      </c>
      <c r="D9" s="7"/>
      <c r="E9" s="7">
        <v>486084768475</v>
      </c>
      <c r="F9" s="7"/>
      <c r="G9" s="7">
        <v>482020947888</v>
      </c>
      <c r="H9" s="7"/>
      <c r="I9" s="7">
        <v>4063820587</v>
      </c>
      <c r="J9" s="7"/>
      <c r="K9" s="7">
        <v>136798221</v>
      </c>
      <c r="L9" s="7"/>
      <c r="M9" s="7">
        <v>486084768475</v>
      </c>
      <c r="N9" s="7"/>
      <c r="O9" s="7">
        <v>482020947888</v>
      </c>
      <c r="P9" s="7"/>
      <c r="Q9" s="7">
        <v>4063820587</v>
      </c>
      <c r="R9" s="7"/>
      <c r="S9" s="7"/>
    </row>
    <row r="10" spans="1:19">
      <c r="A10" s="1" t="s">
        <v>15</v>
      </c>
      <c r="C10" s="7">
        <v>17251577</v>
      </c>
      <c r="D10" s="7"/>
      <c r="E10" s="7">
        <v>1154802118993</v>
      </c>
      <c r="F10" s="7"/>
      <c r="G10" s="7">
        <v>1175230222873</v>
      </c>
      <c r="H10" s="7"/>
      <c r="I10" s="7">
        <v>-20428103879</v>
      </c>
      <c r="J10" s="7"/>
      <c r="K10" s="7">
        <v>17251577</v>
      </c>
      <c r="L10" s="7"/>
      <c r="M10" s="7">
        <v>1154802118993</v>
      </c>
      <c r="N10" s="7"/>
      <c r="O10" s="7">
        <v>1175230222873</v>
      </c>
      <c r="P10" s="7"/>
      <c r="Q10" s="7">
        <v>-20428103879</v>
      </c>
      <c r="R10" s="7"/>
      <c r="S10" s="7"/>
    </row>
    <row r="11" spans="1:19">
      <c r="A11" s="1" t="s">
        <v>24</v>
      </c>
      <c r="C11" s="7">
        <v>10000000</v>
      </c>
      <c r="D11" s="7"/>
      <c r="E11" s="7">
        <v>150211830000</v>
      </c>
      <c r="F11" s="7"/>
      <c r="G11" s="7">
        <v>148197781860</v>
      </c>
      <c r="H11" s="7"/>
      <c r="I11" s="7">
        <v>2014048140</v>
      </c>
      <c r="J11" s="7"/>
      <c r="K11" s="7">
        <v>10000000</v>
      </c>
      <c r="L11" s="7"/>
      <c r="M11" s="7">
        <v>150211830000</v>
      </c>
      <c r="N11" s="7"/>
      <c r="O11" s="7">
        <v>148197781860</v>
      </c>
      <c r="P11" s="7"/>
      <c r="Q11" s="7">
        <v>2014048140</v>
      </c>
      <c r="R11" s="7"/>
      <c r="S11" s="7"/>
    </row>
    <row r="12" spans="1:19">
      <c r="A12" s="1" t="s">
        <v>23</v>
      </c>
      <c r="C12" s="7">
        <v>14670000</v>
      </c>
      <c r="D12" s="7"/>
      <c r="E12" s="7">
        <v>217368635737</v>
      </c>
      <c r="F12" s="7"/>
      <c r="G12" s="7">
        <v>214450913182</v>
      </c>
      <c r="H12" s="7"/>
      <c r="I12" s="7">
        <v>2917722555</v>
      </c>
      <c r="J12" s="7"/>
      <c r="K12" s="7">
        <v>14670000</v>
      </c>
      <c r="L12" s="7"/>
      <c r="M12" s="7">
        <v>217368635737</v>
      </c>
      <c r="N12" s="7"/>
      <c r="O12" s="7">
        <v>214450913182</v>
      </c>
      <c r="P12" s="7"/>
      <c r="Q12" s="7">
        <v>2917722555</v>
      </c>
      <c r="R12" s="7"/>
      <c r="S12" s="7"/>
    </row>
    <row r="13" spans="1:19">
      <c r="A13" s="1" t="s">
        <v>18</v>
      </c>
      <c r="C13" s="7">
        <v>89137778</v>
      </c>
      <c r="D13" s="7"/>
      <c r="E13" s="7">
        <v>1231591519488</v>
      </c>
      <c r="F13" s="7"/>
      <c r="G13" s="7">
        <v>1345573324225</v>
      </c>
      <c r="H13" s="7"/>
      <c r="I13" s="7">
        <v>-113981804736</v>
      </c>
      <c r="J13" s="7"/>
      <c r="K13" s="7">
        <v>89137778</v>
      </c>
      <c r="L13" s="7"/>
      <c r="M13" s="7">
        <v>1231591519488</v>
      </c>
      <c r="N13" s="7"/>
      <c r="O13" s="7">
        <v>1345573324225</v>
      </c>
      <c r="P13" s="7"/>
      <c r="Q13" s="7">
        <v>-113981804736</v>
      </c>
      <c r="R13" s="7"/>
      <c r="S13" s="7"/>
    </row>
    <row r="14" spans="1:19">
      <c r="A14" s="1" t="s">
        <v>19</v>
      </c>
      <c r="C14" s="7">
        <v>80400589</v>
      </c>
      <c r="D14" s="7"/>
      <c r="E14" s="7">
        <v>990337316259</v>
      </c>
      <c r="F14" s="7"/>
      <c r="G14" s="7">
        <v>984137186344</v>
      </c>
      <c r="H14" s="7"/>
      <c r="I14" s="7">
        <v>6200129915</v>
      </c>
      <c r="J14" s="7"/>
      <c r="K14" s="7">
        <v>80400589</v>
      </c>
      <c r="L14" s="7"/>
      <c r="M14" s="7">
        <v>990337316259</v>
      </c>
      <c r="N14" s="7"/>
      <c r="O14" s="7">
        <v>984137186344</v>
      </c>
      <c r="P14" s="7"/>
      <c r="Q14" s="7">
        <v>6200129915</v>
      </c>
      <c r="R14" s="7"/>
      <c r="S14" s="7"/>
    </row>
    <row r="15" spans="1:19">
      <c r="A15" s="1" t="s">
        <v>20</v>
      </c>
      <c r="C15" s="7">
        <v>29040154</v>
      </c>
      <c r="D15" s="7"/>
      <c r="E15" s="7">
        <v>2843772181330</v>
      </c>
      <c r="F15" s="7"/>
      <c r="G15" s="7">
        <v>2444871455363</v>
      </c>
      <c r="H15" s="7"/>
      <c r="I15" s="7">
        <v>398900725967</v>
      </c>
      <c r="J15" s="7"/>
      <c r="K15" s="7">
        <v>29040154</v>
      </c>
      <c r="L15" s="7"/>
      <c r="M15" s="7">
        <v>2843772181330</v>
      </c>
      <c r="N15" s="7"/>
      <c r="O15" s="7">
        <v>2444871455363</v>
      </c>
      <c r="P15" s="7"/>
      <c r="Q15" s="7">
        <v>398900725967</v>
      </c>
      <c r="R15" s="7"/>
      <c r="S15" s="7"/>
    </row>
    <row r="16" spans="1:19">
      <c r="A16" s="1" t="s">
        <v>22</v>
      </c>
      <c r="C16" s="7">
        <v>13074378</v>
      </c>
      <c r="D16" s="7"/>
      <c r="E16" s="7">
        <v>130743780000</v>
      </c>
      <c r="F16" s="7"/>
      <c r="G16" s="7">
        <v>130743780000</v>
      </c>
      <c r="H16" s="7"/>
      <c r="I16" s="7">
        <v>0</v>
      </c>
      <c r="J16" s="7"/>
      <c r="K16" s="7">
        <v>13074378</v>
      </c>
      <c r="L16" s="7"/>
      <c r="M16" s="7">
        <v>130743780000</v>
      </c>
      <c r="N16" s="7"/>
      <c r="O16" s="7">
        <v>130743780000</v>
      </c>
      <c r="P16" s="7"/>
      <c r="Q16" s="7">
        <v>0</v>
      </c>
      <c r="R16" s="7"/>
      <c r="S16" s="7"/>
    </row>
    <row r="17" spans="3:19" ht="24.75" thickBot="1">
      <c r="C17" s="7"/>
      <c r="D17" s="7"/>
      <c r="E17" s="8">
        <f>SUM(E8:E16)</f>
        <v>8211751312347</v>
      </c>
      <c r="F17" s="7"/>
      <c r="G17" s="8">
        <f>SUM(G8:G16)</f>
        <v>8004830675664</v>
      </c>
      <c r="H17" s="7"/>
      <c r="I17" s="8">
        <f>SUM(SUM(I8:I16))</f>
        <v>206920636686</v>
      </c>
      <c r="J17" s="7"/>
      <c r="K17" s="7"/>
      <c r="L17" s="7"/>
      <c r="M17" s="8">
        <f>SUM(M8:M16)</f>
        <v>8211751312347</v>
      </c>
      <c r="N17" s="7"/>
      <c r="O17" s="8">
        <f>SUM(O8:O16)</f>
        <v>8004830675664</v>
      </c>
      <c r="P17" s="7"/>
      <c r="Q17" s="8">
        <f>SUM(Q8:Q16)</f>
        <v>206920636686</v>
      </c>
      <c r="R17" s="7"/>
      <c r="S17" s="7"/>
    </row>
    <row r="18" spans="3:19" ht="24.75" thickTop="1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1"/>
  <sheetViews>
    <sheetView rightToLeft="1" workbookViewId="0">
      <selection activeCell="I22" sqref="I22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.75">
      <c r="A3" s="13" t="s">
        <v>61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.75">
      <c r="A6" s="13" t="s">
        <v>3</v>
      </c>
      <c r="C6" s="14" t="s">
        <v>63</v>
      </c>
      <c r="D6" s="14" t="s">
        <v>63</v>
      </c>
      <c r="E6" s="14" t="s">
        <v>63</v>
      </c>
      <c r="F6" s="14" t="s">
        <v>63</v>
      </c>
      <c r="G6" s="14" t="s">
        <v>63</v>
      </c>
      <c r="H6" s="14" t="s">
        <v>63</v>
      </c>
      <c r="I6" s="14" t="s">
        <v>63</v>
      </c>
      <c r="K6" s="14" t="s">
        <v>64</v>
      </c>
      <c r="L6" s="14" t="s">
        <v>64</v>
      </c>
      <c r="M6" s="14" t="s">
        <v>64</v>
      </c>
      <c r="N6" s="14" t="s">
        <v>64</v>
      </c>
      <c r="O6" s="14" t="s">
        <v>64</v>
      </c>
      <c r="P6" s="14" t="s">
        <v>64</v>
      </c>
      <c r="Q6" s="14" t="s">
        <v>64</v>
      </c>
    </row>
    <row r="7" spans="1:17" ht="24.75">
      <c r="A7" s="14" t="s">
        <v>3</v>
      </c>
      <c r="C7" s="14" t="s">
        <v>7</v>
      </c>
      <c r="E7" s="14" t="s">
        <v>78</v>
      </c>
      <c r="G7" s="14" t="s">
        <v>79</v>
      </c>
      <c r="I7" s="14" t="s">
        <v>81</v>
      </c>
      <c r="K7" s="14" t="s">
        <v>7</v>
      </c>
      <c r="M7" s="14" t="s">
        <v>78</v>
      </c>
      <c r="O7" s="14" t="s">
        <v>79</v>
      </c>
      <c r="Q7" s="14" t="s">
        <v>81</v>
      </c>
    </row>
    <row r="8" spans="1:17">
      <c r="A8" s="1" t="s">
        <v>21</v>
      </c>
      <c r="C8" s="7">
        <v>272</v>
      </c>
      <c r="D8" s="7"/>
      <c r="E8" s="7">
        <v>4950128</v>
      </c>
      <c r="F8" s="7"/>
      <c r="G8" s="7">
        <v>4947680</v>
      </c>
      <c r="H8" s="7"/>
      <c r="I8" s="7">
        <f>E8-G8</f>
        <v>2448</v>
      </c>
      <c r="J8" s="7"/>
      <c r="K8" s="7">
        <v>272</v>
      </c>
      <c r="L8" s="7"/>
      <c r="M8" s="7">
        <v>4950128</v>
      </c>
      <c r="N8" s="7"/>
      <c r="O8" s="7">
        <v>4947680</v>
      </c>
      <c r="P8" s="7"/>
      <c r="Q8" s="7">
        <f>M8-O8</f>
        <v>2448</v>
      </c>
    </row>
    <row r="9" spans="1:17">
      <c r="A9" s="1" t="s">
        <v>18</v>
      </c>
      <c r="C9" s="7">
        <v>32021007</v>
      </c>
      <c r="D9" s="7"/>
      <c r="E9" s="7">
        <v>478604654051</v>
      </c>
      <c r="F9" s="7"/>
      <c r="G9" s="7">
        <v>486717804330</v>
      </c>
      <c r="H9" s="7"/>
      <c r="I9" s="7">
        <f t="shared" ref="I9:I16" si="0">E9-G9</f>
        <v>-8113150279</v>
      </c>
      <c r="J9" s="7"/>
      <c r="K9" s="7">
        <v>32021007</v>
      </c>
      <c r="L9" s="7"/>
      <c r="M9" s="7">
        <v>478604654051</v>
      </c>
      <c r="N9" s="7"/>
      <c r="O9" s="7">
        <v>486717804330</v>
      </c>
      <c r="P9" s="7"/>
      <c r="Q9" s="7">
        <f t="shared" ref="Q9:Q16" si="1">M9-O9</f>
        <v>-8113150279</v>
      </c>
    </row>
    <row r="10" spans="1:17">
      <c r="A10" s="1" t="s">
        <v>15</v>
      </c>
      <c r="C10" s="7">
        <v>36960332</v>
      </c>
      <c r="D10" s="7"/>
      <c r="E10" s="7">
        <v>2544353524374</v>
      </c>
      <c r="F10" s="7"/>
      <c r="G10" s="7">
        <v>2543934314511</v>
      </c>
      <c r="H10" s="7"/>
      <c r="I10" s="7">
        <f t="shared" si="0"/>
        <v>419209863</v>
      </c>
      <c r="J10" s="7"/>
      <c r="K10" s="7">
        <v>36960332</v>
      </c>
      <c r="L10" s="7"/>
      <c r="M10" s="7">
        <v>2544353524374</v>
      </c>
      <c r="N10" s="7"/>
      <c r="O10" s="7">
        <v>2543934314511</v>
      </c>
      <c r="P10" s="7"/>
      <c r="Q10" s="7">
        <f t="shared" si="1"/>
        <v>419209863</v>
      </c>
    </row>
    <row r="11" spans="1:17">
      <c r="A11" s="1" t="s">
        <v>19</v>
      </c>
      <c r="C11" s="7">
        <v>422829947</v>
      </c>
      <c r="D11" s="7"/>
      <c r="E11" s="7">
        <v>5163189963030</v>
      </c>
      <c r="F11" s="7"/>
      <c r="G11" s="7">
        <v>5142967855215</v>
      </c>
      <c r="H11" s="7"/>
      <c r="I11" s="7">
        <f t="shared" si="0"/>
        <v>20222107815</v>
      </c>
      <c r="J11" s="7"/>
      <c r="K11" s="7">
        <v>422829947</v>
      </c>
      <c r="L11" s="7"/>
      <c r="M11" s="7">
        <v>5163189963030</v>
      </c>
      <c r="N11" s="7"/>
      <c r="O11" s="7">
        <v>5142967855215</v>
      </c>
      <c r="P11" s="7"/>
      <c r="Q11" s="7">
        <f t="shared" si="1"/>
        <v>20222107815</v>
      </c>
    </row>
    <row r="12" spans="1:17">
      <c r="A12" s="1" t="s">
        <v>16</v>
      </c>
      <c r="C12" s="7">
        <v>1407657</v>
      </c>
      <c r="D12" s="7"/>
      <c r="E12" s="7">
        <v>563673235104</v>
      </c>
      <c r="F12" s="7"/>
      <c r="G12" s="7">
        <v>576270205181</v>
      </c>
      <c r="H12" s="7"/>
      <c r="I12" s="7">
        <f t="shared" si="0"/>
        <v>-12596970077</v>
      </c>
      <c r="J12" s="7"/>
      <c r="K12" s="7">
        <v>1407657</v>
      </c>
      <c r="L12" s="7"/>
      <c r="M12" s="7">
        <v>563673235104</v>
      </c>
      <c r="N12" s="7"/>
      <c r="O12" s="7">
        <v>576270205181</v>
      </c>
      <c r="P12" s="7"/>
      <c r="Q12" s="7">
        <f t="shared" si="1"/>
        <v>-12596970077</v>
      </c>
    </row>
    <row r="13" spans="1:17">
      <c r="A13" s="1" t="s">
        <v>24</v>
      </c>
      <c r="C13" s="7">
        <v>3495472</v>
      </c>
      <c r="D13" s="7"/>
      <c r="E13" s="7">
        <v>52506124592</v>
      </c>
      <c r="F13" s="7"/>
      <c r="G13" s="7">
        <v>51802119694</v>
      </c>
      <c r="H13" s="7"/>
      <c r="I13" s="7">
        <f t="shared" si="0"/>
        <v>704004898</v>
      </c>
      <c r="J13" s="7"/>
      <c r="K13" s="7">
        <v>3495472</v>
      </c>
      <c r="L13" s="7"/>
      <c r="M13" s="7">
        <v>52506124592</v>
      </c>
      <c r="N13" s="7"/>
      <c r="O13" s="7">
        <v>51802119694</v>
      </c>
      <c r="P13" s="7"/>
      <c r="Q13" s="7">
        <f t="shared" si="1"/>
        <v>704004898</v>
      </c>
    </row>
    <row r="14" spans="1:17">
      <c r="A14" s="1" t="s">
        <v>20</v>
      </c>
      <c r="C14" s="7">
        <v>10689471</v>
      </c>
      <c r="D14" s="7"/>
      <c r="E14" s="7">
        <v>1051534185539</v>
      </c>
      <c r="F14" s="7"/>
      <c r="G14" s="7">
        <v>854570058334</v>
      </c>
      <c r="H14" s="7"/>
      <c r="I14" s="7">
        <f t="shared" si="0"/>
        <v>196964127205</v>
      </c>
      <c r="J14" s="7"/>
      <c r="K14" s="7">
        <v>10689471</v>
      </c>
      <c r="L14" s="7"/>
      <c r="M14" s="7">
        <v>1051534185539</v>
      </c>
      <c r="N14" s="7"/>
      <c r="O14" s="7">
        <v>854570058334</v>
      </c>
      <c r="P14" s="7"/>
      <c r="Q14" s="7">
        <f t="shared" si="1"/>
        <v>196964127205</v>
      </c>
    </row>
    <row r="15" spans="1:17">
      <c r="A15" s="1" t="s">
        <v>17</v>
      </c>
      <c r="C15" s="7">
        <v>19776227</v>
      </c>
      <c r="D15" s="7"/>
      <c r="E15" s="7">
        <v>101589547087</v>
      </c>
      <c r="F15" s="7"/>
      <c r="G15" s="7">
        <v>99458802940</v>
      </c>
      <c r="H15" s="7"/>
      <c r="I15" s="7">
        <f t="shared" si="0"/>
        <v>2130744147</v>
      </c>
      <c r="J15" s="7"/>
      <c r="K15" s="7">
        <v>19776227</v>
      </c>
      <c r="L15" s="7"/>
      <c r="M15" s="7">
        <v>101589547087</v>
      </c>
      <c r="N15" s="7"/>
      <c r="O15" s="7">
        <v>99458802940</v>
      </c>
      <c r="P15" s="7"/>
      <c r="Q15" s="7">
        <f t="shared" si="1"/>
        <v>2130744147</v>
      </c>
    </row>
    <row r="16" spans="1:17">
      <c r="A16" s="1" t="s">
        <v>23</v>
      </c>
      <c r="C16" s="7">
        <v>13376978</v>
      </c>
      <c r="D16" s="7"/>
      <c r="E16" s="7">
        <v>196602732622</v>
      </c>
      <c r="F16" s="7"/>
      <c r="G16" s="7">
        <v>195549089812</v>
      </c>
      <c r="H16" s="7"/>
      <c r="I16" s="7">
        <f t="shared" si="0"/>
        <v>1053642810</v>
      </c>
      <c r="J16" s="7"/>
      <c r="K16" s="7">
        <v>13376978</v>
      </c>
      <c r="L16" s="7"/>
      <c r="M16" s="7">
        <v>196602732622</v>
      </c>
      <c r="N16" s="7"/>
      <c r="O16" s="7">
        <v>195549089812</v>
      </c>
      <c r="P16" s="7"/>
      <c r="Q16" s="7">
        <f t="shared" si="1"/>
        <v>1053642810</v>
      </c>
    </row>
    <row r="17" spans="3:17" ht="24.75" thickBot="1">
      <c r="C17" s="7"/>
      <c r="D17" s="7"/>
      <c r="E17" s="8">
        <f>SUM(E8:E16)</f>
        <v>10152058916527</v>
      </c>
      <c r="F17" s="7"/>
      <c r="G17" s="8">
        <f>SUM(G8:G16)</f>
        <v>9951275197697</v>
      </c>
      <c r="H17" s="7"/>
      <c r="I17" s="8">
        <f>SUM(I8:I16)</f>
        <v>200783718830</v>
      </c>
      <c r="J17" s="7"/>
      <c r="K17" s="7"/>
      <c r="L17" s="7"/>
      <c r="M17" s="8">
        <f>SUM(M8:M16)</f>
        <v>10152058916527</v>
      </c>
      <c r="N17" s="7"/>
      <c r="O17" s="8">
        <f>SUM(O8:O16)</f>
        <v>9951275197697</v>
      </c>
      <c r="P17" s="7"/>
      <c r="Q17" s="8">
        <f>SUM(Q8:Q16)</f>
        <v>200783718830</v>
      </c>
    </row>
    <row r="18" spans="3:17" ht="24.75" thickTop="1">
      <c r="Q18" s="3"/>
    </row>
    <row r="19" spans="3:17">
      <c r="Q19" s="3"/>
    </row>
    <row r="20" spans="3:17">
      <c r="Q20" s="3"/>
    </row>
    <row r="21" spans="3:17">
      <c r="Q21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8"/>
  <sheetViews>
    <sheetView rightToLeft="1" workbookViewId="0">
      <selection activeCell="S12" sqref="S12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3" ht="24.75">
      <c r="A3" s="13" t="s">
        <v>61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3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3" ht="24.75">
      <c r="A6" s="13" t="s">
        <v>3</v>
      </c>
      <c r="C6" s="14" t="s">
        <v>63</v>
      </c>
      <c r="D6" s="14" t="s">
        <v>63</v>
      </c>
      <c r="E6" s="14" t="s">
        <v>63</v>
      </c>
      <c r="F6" s="14" t="s">
        <v>63</v>
      </c>
      <c r="G6" s="14" t="s">
        <v>63</v>
      </c>
      <c r="H6" s="14" t="s">
        <v>63</v>
      </c>
      <c r="I6" s="14" t="s">
        <v>63</v>
      </c>
      <c r="J6" s="14" t="s">
        <v>63</v>
      </c>
      <c r="K6" s="14" t="s">
        <v>63</v>
      </c>
      <c r="M6" s="14" t="s">
        <v>64</v>
      </c>
      <c r="N6" s="14" t="s">
        <v>64</v>
      </c>
      <c r="O6" s="14" t="s">
        <v>64</v>
      </c>
      <c r="P6" s="14" t="s">
        <v>64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</row>
    <row r="7" spans="1:23" ht="24.75">
      <c r="A7" s="14" t="s">
        <v>3</v>
      </c>
      <c r="C7" s="14" t="s">
        <v>82</v>
      </c>
      <c r="E7" s="14" t="s">
        <v>83</v>
      </c>
      <c r="G7" s="14" t="s">
        <v>84</v>
      </c>
      <c r="I7" s="14" t="s">
        <v>33</v>
      </c>
      <c r="K7" s="14" t="s">
        <v>85</v>
      </c>
      <c r="M7" s="14" t="s">
        <v>82</v>
      </c>
      <c r="O7" s="14" t="s">
        <v>83</v>
      </c>
      <c r="Q7" s="14" t="s">
        <v>84</v>
      </c>
      <c r="S7" s="14" t="s">
        <v>33</v>
      </c>
      <c r="U7" s="14" t="s">
        <v>85</v>
      </c>
    </row>
    <row r="8" spans="1:23">
      <c r="A8" s="1" t="s">
        <v>21</v>
      </c>
      <c r="C8" s="7">
        <v>0</v>
      </c>
      <c r="D8" s="7"/>
      <c r="E8" s="7">
        <v>0</v>
      </c>
      <c r="F8" s="7"/>
      <c r="G8" s="7">
        <v>2448</v>
      </c>
      <c r="H8" s="7"/>
      <c r="I8" s="7">
        <f>C8+E8+G8</f>
        <v>2448</v>
      </c>
      <c r="J8" s="7"/>
      <c r="K8" s="9">
        <f t="shared" ref="K8:K16" si="0">I8/$I$17</f>
        <v>4.5403198159905459E-9</v>
      </c>
      <c r="L8" s="7"/>
      <c r="M8" s="7">
        <v>0</v>
      </c>
      <c r="N8" s="7"/>
      <c r="O8" s="7">
        <v>0</v>
      </c>
      <c r="P8" s="7"/>
      <c r="Q8" s="7">
        <v>2448</v>
      </c>
      <c r="R8" s="7"/>
      <c r="S8" s="7">
        <f>Q8+O8+M8</f>
        <v>2448</v>
      </c>
      <c r="T8" s="4"/>
      <c r="U8" s="9">
        <f t="shared" ref="U8:U16" si="1">S8/$S$17</f>
        <v>4.5403198159905459E-9</v>
      </c>
      <c r="V8" s="4"/>
      <c r="W8" s="4"/>
    </row>
    <row r="9" spans="1:23">
      <c r="A9" s="1" t="s">
        <v>18</v>
      </c>
      <c r="C9" s="7">
        <v>0</v>
      </c>
      <c r="D9" s="7"/>
      <c r="E9" s="7">
        <v>-113981804736</v>
      </c>
      <c r="F9" s="7"/>
      <c r="G9" s="7">
        <v>-8113150279</v>
      </c>
      <c r="H9" s="7"/>
      <c r="I9" s="7">
        <f t="shared" ref="I9:I16" si="2">C9+E9+G9</f>
        <v>-122094955015</v>
      </c>
      <c r="J9" s="7"/>
      <c r="K9" s="9">
        <f t="shared" si="0"/>
        <v>-0.22645022209439494</v>
      </c>
      <c r="L9" s="7"/>
      <c r="M9" s="7">
        <v>0</v>
      </c>
      <c r="N9" s="7"/>
      <c r="O9" s="7">
        <v>-113981804736</v>
      </c>
      <c r="P9" s="7"/>
      <c r="Q9" s="7">
        <v>-8113150279</v>
      </c>
      <c r="R9" s="7"/>
      <c r="S9" s="7">
        <f t="shared" ref="S9:S16" si="3">Q9+O9+M9</f>
        <v>-122094955015</v>
      </c>
      <c r="T9" s="4"/>
      <c r="U9" s="9">
        <f t="shared" si="1"/>
        <v>-0.22645022209439494</v>
      </c>
      <c r="V9" s="4"/>
      <c r="W9" s="4"/>
    </row>
    <row r="10" spans="1:23">
      <c r="A10" s="1" t="s">
        <v>15</v>
      </c>
      <c r="C10" s="7">
        <v>0</v>
      </c>
      <c r="D10" s="7"/>
      <c r="E10" s="7">
        <v>-20428103879</v>
      </c>
      <c r="F10" s="7"/>
      <c r="G10" s="7">
        <v>419209863</v>
      </c>
      <c r="H10" s="7"/>
      <c r="I10" s="7">
        <f t="shared" si="2"/>
        <v>-20008894016</v>
      </c>
      <c r="J10" s="7"/>
      <c r="K10" s="9">
        <f t="shared" si="0"/>
        <v>-3.7110611926838018E-2</v>
      </c>
      <c r="L10" s="7"/>
      <c r="M10" s="7">
        <v>0</v>
      </c>
      <c r="N10" s="7"/>
      <c r="O10" s="7">
        <v>-20428103879</v>
      </c>
      <c r="P10" s="7"/>
      <c r="Q10" s="7">
        <v>419209863</v>
      </c>
      <c r="R10" s="7"/>
      <c r="S10" s="7">
        <f t="shared" si="3"/>
        <v>-20008894016</v>
      </c>
      <c r="T10" s="4"/>
      <c r="U10" s="9">
        <f t="shared" si="1"/>
        <v>-3.7110611926838018E-2</v>
      </c>
      <c r="V10" s="4"/>
      <c r="W10" s="4"/>
    </row>
    <row r="11" spans="1:23">
      <c r="A11" s="1" t="s">
        <v>19</v>
      </c>
      <c r="C11" s="7">
        <v>0</v>
      </c>
      <c r="D11" s="7"/>
      <c r="E11" s="7">
        <v>6200129915</v>
      </c>
      <c r="F11" s="7"/>
      <c r="G11" s="7">
        <v>20222107815</v>
      </c>
      <c r="H11" s="7"/>
      <c r="I11" s="7">
        <f t="shared" si="2"/>
        <v>26422237730</v>
      </c>
      <c r="J11" s="7"/>
      <c r="K11" s="9">
        <f t="shared" si="0"/>
        <v>4.9005477756671592E-2</v>
      </c>
      <c r="L11" s="7"/>
      <c r="M11" s="7">
        <v>0</v>
      </c>
      <c r="N11" s="7"/>
      <c r="O11" s="7">
        <v>6200129915</v>
      </c>
      <c r="P11" s="7"/>
      <c r="Q11" s="7">
        <v>20222107815</v>
      </c>
      <c r="R11" s="7"/>
      <c r="S11" s="7">
        <f t="shared" si="3"/>
        <v>26422237730</v>
      </c>
      <c r="T11" s="4"/>
      <c r="U11" s="9">
        <f t="shared" si="1"/>
        <v>4.9005477756671592E-2</v>
      </c>
      <c r="V11" s="4"/>
      <c r="W11" s="4"/>
    </row>
    <row r="12" spans="1:23">
      <c r="A12" s="1" t="s">
        <v>16</v>
      </c>
      <c r="C12" s="7">
        <v>0</v>
      </c>
      <c r="D12" s="7"/>
      <c r="E12" s="7">
        <v>-72765901863</v>
      </c>
      <c r="F12" s="7"/>
      <c r="G12" s="7">
        <v>-12596970077</v>
      </c>
      <c r="H12" s="7"/>
      <c r="I12" s="7">
        <f t="shared" si="2"/>
        <v>-85362871940</v>
      </c>
      <c r="J12" s="7"/>
      <c r="K12" s="9">
        <f t="shared" si="0"/>
        <v>-0.1583230143051656</v>
      </c>
      <c r="L12" s="7"/>
      <c r="M12" s="7">
        <v>0</v>
      </c>
      <c r="N12" s="7"/>
      <c r="O12" s="7">
        <v>-72765901863</v>
      </c>
      <c r="P12" s="7"/>
      <c r="Q12" s="7">
        <v>-12596970077</v>
      </c>
      <c r="R12" s="7"/>
      <c r="S12" s="7">
        <f t="shared" si="3"/>
        <v>-85362871940</v>
      </c>
      <c r="T12" s="4"/>
      <c r="U12" s="9">
        <f t="shared" si="1"/>
        <v>-0.1583230143051656</v>
      </c>
      <c r="V12" s="4"/>
      <c r="W12" s="4"/>
    </row>
    <row r="13" spans="1:23">
      <c r="A13" s="1" t="s">
        <v>24</v>
      </c>
      <c r="C13" s="7">
        <v>0</v>
      </c>
      <c r="D13" s="7"/>
      <c r="E13" s="7">
        <v>2014048140</v>
      </c>
      <c r="F13" s="7"/>
      <c r="G13" s="7">
        <v>704004898</v>
      </c>
      <c r="H13" s="7"/>
      <c r="I13" s="7">
        <f t="shared" si="2"/>
        <v>2718053038</v>
      </c>
      <c r="J13" s="7"/>
      <c r="K13" s="9">
        <f t="shared" si="0"/>
        <v>5.0411887538172814E-3</v>
      </c>
      <c r="L13" s="7"/>
      <c r="M13" s="7">
        <v>0</v>
      </c>
      <c r="N13" s="7"/>
      <c r="O13" s="7">
        <v>2014048140</v>
      </c>
      <c r="P13" s="7"/>
      <c r="Q13" s="7">
        <v>704004898</v>
      </c>
      <c r="R13" s="7"/>
      <c r="S13" s="7">
        <f t="shared" si="3"/>
        <v>2718053038</v>
      </c>
      <c r="T13" s="4"/>
      <c r="U13" s="9">
        <f t="shared" si="1"/>
        <v>5.0411887538172814E-3</v>
      </c>
      <c r="V13" s="4"/>
      <c r="W13" s="4"/>
    </row>
    <row r="14" spans="1:23">
      <c r="A14" s="1" t="s">
        <v>20</v>
      </c>
      <c r="C14" s="7">
        <v>115026406892</v>
      </c>
      <c r="D14" s="7"/>
      <c r="E14" s="7">
        <v>398900725967</v>
      </c>
      <c r="F14" s="7"/>
      <c r="G14" s="7">
        <v>196964127205</v>
      </c>
      <c r="H14" s="7"/>
      <c r="I14" s="7">
        <f t="shared" si="2"/>
        <v>710891260064</v>
      </c>
      <c r="J14" s="7"/>
      <c r="K14" s="9">
        <f t="shared" si="0"/>
        <v>1.3184941483182466</v>
      </c>
      <c r="L14" s="7"/>
      <c r="M14" s="7">
        <v>115026406892</v>
      </c>
      <c r="N14" s="7"/>
      <c r="O14" s="7">
        <v>398900725967</v>
      </c>
      <c r="P14" s="7"/>
      <c r="Q14" s="7">
        <v>196964127205</v>
      </c>
      <c r="R14" s="7"/>
      <c r="S14" s="7">
        <f t="shared" si="3"/>
        <v>710891260064</v>
      </c>
      <c r="T14" s="4"/>
      <c r="U14" s="9">
        <f t="shared" si="1"/>
        <v>1.3184941483182466</v>
      </c>
      <c r="V14" s="4"/>
      <c r="W14" s="4"/>
    </row>
    <row r="15" spans="1:23">
      <c r="A15" s="1" t="s">
        <v>17</v>
      </c>
      <c r="C15" s="7">
        <v>16438304797</v>
      </c>
      <c r="D15" s="7"/>
      <c r="E15" s="7">
        <v>4063820587</v>
      </c>
      <c r="F15" s="7"/>
      <c r="G15" s="7">
        <v>2130744147</v>
      </c>
      <c r="H15" s="7"/>
      <c r="I15" s="7">
        <f t="shared" si="2"/>
        <v>22632869531</v>
      </c>
      <c r="J15" s="7"/>
      <c r="K15" s="9">
        <f t="shared" si="0"/>
        <v>4.1977314552421555E-2</v>
      </c>
      <c r="L15" s="7"/>
      <c r="M15" s="7">
        <v>16438304797</v>
      </c>
      <c r="N15" s="7"/>
      <c r="O15" s="7">
        <v>4063820587</v>
      </c>
      <c r="P15" s="7"/>
      <c r="Q15" s="7">
        <v>2130744147</v>
      </c>
      <c r="R15" s="7"/>
      <c r="S15" s="7">
        <f t="shared" si="3"/>
        <v>22632869531</v>
      </c>
      <c r="T15" s="4"/>
      <c r="U15" s="9">
        <f t="shared" si="1"/>
        <v>4.1977314552421555E-2</v>
      </c>
      <c r="V15" s="4"/>
      <c r="W15" s="4"/>
    </row>
    <row r="16" spans="1:23">
      <c r="A16" s="1" t="s">
        <v>23</v>
      </c>
      <c r="C16" s="7">
        <v>0</v>
      </c>
      <c r="D16" s="7"/>
      <c r="E16" s="7">
        <v>2917722555</v>
      </c>
      <c r="F16" s="7"/>
      <c r="G16" s="7">
        <v>1053642810</v>
      </c>
      <c r="H16" s="7"/>
      <c r="I16" s="7">
        <f t="shared" si="2"/>
        <v>3971365365</v>
      </c>
      <c r="J16" s="7"/>
      <c r="K16" s="9">
        <f t="shared" si="0"/>
        <v>7.3657144049215804E-3</v>
      </c>
      <c r="L16" s="7"/>
      <c r="M16" s="7">
        <v>0</v>
      </c>
      <c r="N16" s="7"/>
      <c r="O16" s="7">
        <v>2917722555</v>
      </c>
      <c r="P16" s="7"/>
      <c r="Q16" s="7">
        <v>1053642810</v>
      </c>
      <c r="R16" s="7"/>
      <c r="S16" s="7">
        <f t="shared" si="3"/>
        <v>3971365365</v>
      </c>
      <c r="T16" s="4"/>
      <c r="U16" s="9">
        <f t="shared" si="1"/>
        <v>7.3657144049215804E-3</v>
      </c>
      <c r="V16" s="4"/>
      <c r="W16" s="4"/>
    </row>
    <row r="17" spans="3:23" ht="24.75" thickBot="1">
      <c r="C17" s="11">
        <f>SUM(C8:C16)</f>
        <v>131464711689</v>
      </c>
      <c r="D17" s="4"/>
      <c r="E17" s="11">
        <f>SUM(E8:E16)</f>
        <v>206920636686</v>
      </c>
      <c r="F17" s="4"/>
      <c r="G17" s="11">
        <f>SUM(G8:G16)</f>
        <v>200783718830</v>
      </c>
      <c r="H17" s="4"/>
      <c r="I17" s="11">
        <f>SUM(I8:I16)</f>
        <v>539169067205</v>
      </c>
      <c r="J17" s="4"/>
      <c r="K17" s="12">
        <f>SUM(K8:K16)</f>
        <v>0.99999999999999989</v>
      </c>
      <c r="L17" s="4"/>
      <c r="M17" s="11">
        <f>SUM(M8:M16)</f>
        <v>131464711689</v>
      </c>
      <c r="N17" s="4"/>
      <c r="O17" s="11">
        <f>SUM(O8:O16)</f>
        <v>206920636686</v>
      </c>
      <c r="P17" s="4"/>
      <c r="Q17" s="11">
        <f>SUM(Q8:Q16)</f>
        <v>200783718830</v>
      </c>
      <c r="R17" s="4"/>
      <c r="S17" s="11">
        <f>SUM(S8:S16)</f>
        <v>539169067205</v>
      </c>
      <c r="T17" s="4"/>
      <c r="U17" s="12">
        <f>SUM(U8:U16)</f>
        <v>0.99999999999999989</v>
      </c>
      <c r="V17" s="4"/>
      <c r="W17" s="4"/>
    </row>
    <row r="18" spans="3:23" ht="24.75" thickTop="1">
      <c r="C18" s="3"/>
      <c r="E18" s="3"/>
      <c r="G18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K13" sqref="K13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.75">
      <c r="A3" s="13" t="s">
        <v>61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.75">
      <c r="A6" s="14" t="s">
        <v>86</v>
      </c>
      <c r="B6" s="14" t="s">
        <v>86</v>
      </c>
      <c r="C6" s="14" t="s">
        <v>86</v>
      </c>
      <c r="E6" s="14" t="s">
        <v>63</v>
      </c>
      <c r="F6" s="14" t="s">
        <v>63</v>
      </c>
      <c r="G6" s="14" t="s">
        <v>63</v>
      </c>
      <c r="I6" s="14" t="s">
        <v>64</v>
      </c>
      <c r="J6" s="14" t="s">
        <v>64</v>
      </c>
      <c r="K6" s="14" t="s">
        <v>64</v>
      </c>
    </row>
    <row r="7" spans="1:11" ht="24.75">
      <c r="A7" s="14" t="s">
        <v>87</v>
      </c>
      <c r="C7" s="14" t="s">
        <v>30</v>
      </c>
      <c r="E7" s="14" t="s">
        <v>88</v>
      </c>
      <c r="G7" s="14" t="s">
        <v>89</v>
      </c>
      <c r="I7" s="14" t="s">
        <v>88</v>
      </c>
      <c r="K7" s="14" t="s">
        <v>89</v>
      </c>
    </row>
    <row r="8" spans="1:11">
      <c r="A8" s="1" t="s">
        <v>36</v>
      </c>
      <c r="C8" s="4">
        <v>8537212257</v>
      </c>
      <c r="D8" s="4"/>
      <c r="E8" s="6">
        <v>6759</v>
      </c>
      <c r="F8" s="4"/>
      <c r="G8" s="9">
        <f>E8/$E$17</f>
        <v>5.7762100358842026E-5</v>
      </c>
      <c r="H8" s="4"/>
      <c r="I8" s="6">
        <v>6759</v>
      </c>
      <c r="K8" s="9">
        <f>I8/$I$17</f>
        <v>5.7762100358842026E-5</v>
      </c>
    </row>
    <row r="9" spans="1:11">
      <c r="A9" s="1" t="s">
        <v>40</v>
      </c>
      <c r="C9" s="4" t="s">
        <v>41</v>
      </c>
      <c r="D9" s="4"/>
      <c r="E9" s="6">
        <v>44687</v>
      </c>
      <c r="F9" s="4"/>
      <c r="G9" s="9">
        <f t="shared" ref="G9:G16" si="0">E9/$E$17</f>
        <v>3.8189302836744691E-4</v>
      </c>
      <c r="H9" s="4"/>
      <c r="I9" s="6">
        <v>44687</v>
      </c>
      <c r="K9" s="9">
        <f t="shared" ref="K9:K16" si="1">I9/$I$17</f>
        <v>3.8189302836744691E-4</v>
      </c>
    </row>
    <row r="10" spans="1:11">
      <c r="A10" s="1" t="s">
        <v>40</v>
      </c>
      <c r="C10" s="4" t="s">
        <v>46</v>
      </c>
      <c r="D10" s="4"/>
      <c r="E10" s="6">
        <v>45680</v>
      </c>
      <c r="F10" s="4"/>
      <c r="G10" s="9">
        <f t="shared" si="0"/>
        <v>3.9037916028878588E-4</v>
      </c>
      <c r="H10" s="4"/>
      <c r="I10" s="6">
        <v>45680</v>
      </c>
      <c r="K10" s="9">
        <f t="shared" si="1"/>
        <v>3.9037916028878588E-4</v>
      </c>
    </row>
    <row r="11" spans="1:11">
      <c r="A11" s="1" t="s">
        <v>40</v>
      </c>
      <c r="C11" s="4" t="s">
        <v>48</v>
      </c>
      <c r="D11" s="4"/>
      <c r="E11" s="6">
        <v>45822</v>
      </c>
      <c r="F11" s="4"/>
      <c r="G11" s="9">
        <f t="shared" si="0"/>
        <v>3.9159268569949096E-4</v>
      </c>
      <c r="H11" s="4"/>
      <c r="I11" s="6">
        <v>45822</v>
      </c>
      <c r="K11" s="9">
        <f t="shared" si="1"/>
        <v>3.9159268569949096E-4</v>
      </c>
    </row>
    <row r="12" spans="1:11">
      <c r="A12" s="1" t="s">
        <v>40</v>
      </c>
      <c r="C12" s="4" t="s">
        <v>49</v>
      </c>
      <c r="D12" s="4"/>
      <c r="E12" s="6">
        <v>44600</v>
      </c>
      <c r="F12" s="4"/>
      <c r="G12" s="9">
        <f t="shared" si="0"/>
        <v>3.8114953040455015E-4</v>
      </c>
      <c r="H12" s="4"/>
      <c r="I12" s="6">
        <v>44600</v>
      </c>
      <c r="K12" s="9">
        <f t="shared" si="1"/>
        <v>3.8114953040455015E-4</v>
      </c>
    </row>
    <row r="13" spans="1:11">
      <c r="A13" s="1" t="s">
        <v>51</v>
      </c>
      <c r="C13" s="4" t="s">
        <v>52</v>
      </c>
      <c r="D13" s="4"/>
      <c r="E13" s="6">
        <v>506231</v>
      </c>
      <c r="F13" s="4"/>
      <c r="G13" s="9">
        <f t="shared" si="0"/>
        <v>4.3262266351171714E-3</v>
      </c>
      <c r="H13" s="4"/>
      <c r="I13" s="6">
        <v>506231</v>
      </c>
      <c r="K13" s="9">
        <f t="shared" si="1"/>
        <v>4.3262266351171714E-3</v>
      </c>
    </row>
    <row r="14" spans="1:11">
      <c r="A14" s="1" t="s">
        <v>51</v>
      </c>
      <c r="C14" s="4" t="s">
        <v>54</v>
      </c>
      <c r="D14" s="4"/>
      <c r="E14" s="6">
        <v>1237462</v>
      </c>
      <c r="F14" s="4"/>
      <c r="G14" s="9">
        <f t="shared" si="0"/>
        <v>1.0575292829450121E-2</v>
      </c>
      <c r="H14" s="4"/>
      <c r="I14" s="6">
        <v>1237462</v>
      </c>
      <c r="K14" s="9">
        <f t="shared" si="1"/>
        <v>1.0575292829450121E-2</v>
      </c>
    </row>
    <row r="15" spans="1:11">
      <c r="A15" s="1" t="s">
        <v>51</v>
      </c>
      <c r="C15" s="4" t="s">
        <v>55</v>
      </c>
      <c r="D15" s="4"/>
      <c r="E15" s="6">
        <v>114981976</v>
      </c>
      <c r="F15" s="4"/>
      <c r="G15" s="9">
        <f t="shared" si="0"/>
        <v>0.98263063133155282</v>
      </c>
      <c r="H15" s="4"/>
      <c r="I15" s="6">
        <v>114981976</v>
      </c>
      <c r="K15" s="9">
        <f t="shared" si="1"/>
        <v>0.98263063133155282</v>
      </c>
    </row>
    <row r="16" spans="1:11">
      <c r="A16" s="1" t="s">
        <v>51</v>
      </c>
      <c r="C16" s="4" t="s">
        <v>56</v>
      </c>
      <c r="D16" s="4"/>
      <c r="E16" s="6">
        <v>101226</v>
      </c>
      <c r="F16" s="4"/>
      <c r="G16" s="9">
        <f t="shared" si="0"/>
        <v>8.6507269876078463E-4</v>
      </c>
      <c r="H16" s="4"/>
      <c r="I16" s="6">
        <v>101226</v>
      </c>
      <c r="K16" s="9">
        <f t="shared" si="1"/>
        <v>8.6507269876078463E-4</v>
      </c>
    </row>
    <row r="17" spans="3:11" ht="24.75" thickBot="1">
      <c r="C17" s="4"/>
      <c r="D17" s="4"/>
      <c r="E17" s="11">
        <f>SUM(E8:E16)</f>
        <v>117014443</v>
      </c>
      <c r="F17" s="4"/>
      <c r="G17" s="12">
        <f>SUM(G8:G16)</f>
        <v>1</v>
      </c>
      <c r="H17" s="4"/>
      <c r="I17" s="11">
        <f>SUM(I8:I16)</f>
        <v>117014443</v>
      </c>
      <c r="K17" s="12">
        <f>SUM(K8:K16)</f>
        <v>1</v>
      </c>
    </row>
    <row r="18" spans="3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13: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2023-07-30T07:21:49Z</dcterms:created>
  <dcterms:modified xsi:type="dcterms:W3CDTF">2023-08-01T08:37:56Z</dcterms:modified>
</cp:coreProperties>
</file>