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تارنما\"/>
    </mc:Choice>
  </mc:AlternateContent>
  <xr:revisionPtr revIDLastSave="0" documentId="13_ncr:1_{1767ED34-E004-4F90-A422-AC637F6E98C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درآمد سپرده بانکی" sheetId="13" r:id="rId9"/>
    <sheet name="سایر درآمدها" sheetId="14" r:id="rId10"/>
    <sheet name="جمع درآمدها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E8" i="15"/>
  <c r="E7" i="15"/>
  <c r="C9" i="15"/>
  <c r="C10" i="14"/>
  <c r="E10" i="14"/>
  <c r="K17" i="13"/>
  <c r="K9" i="13"/>
  <c r="K10" i="13"/>
  <c r="K11" i="13"/>
  <c r="K12" i="13"/>
  <c r="K13" i="13"/>
  <c r="K14" i="13"/>
  <c r="K15" i="13"/>
  <c r="K16" i="13"/>
  <c r="K8" i="13"/>
  <c r="G17" i="13"/>
  <c r="G9" i="13"/>
  <c r="G10" i="13"/>
  <c r="G11" i="13"/>
  <c r="G12" i="13"/>
  <c r="G13" i="13"/>
  <c r="G14" i="13"/>
  <c r="G15" i="13"/>
  <c r="G16" i="13"/>
  <c r="G8" i="13"/>
  <c r="E17" i="13"/>
  <c r="I17" i="13"/>
  <c r="I8" i="11"/>
  <c r="I9" i="11"/>
  <c r="I10" i="11"/>
  <c r="I11" i="11"/>
  <c r="I12" i="11"/>
  <c r="I13" i="11"/>
  <c r="I14" i="11"/>
  <c r="I15" i="11"/>
  <c r="I16" i="11"/>
  <c r="I17" i="11"/>
  <c r="I18" i="11"/>
  <c r="I19" i="11" s="1"/>
  <c r="S9" i="11"/>
  <c r="S10" i="11"/>
  <c r="S11" i="11"/>
  <c r="S12" i="11"/>
  <c r="S13" i="11"/>
  <c r="S14" i="11"/>
  <c r="S15" i="11"/>
  <c r="S16" i="11"/>
  <c r="S17" i="11"/>
  <c r="S18" i="11"/>
  <c r="S8" i="11"/>
  <c r="S19" i="11" s="1"/>
  <c r="C19" i="11"/>
  <c r="E19" i="11"/>
  <c r="G19" i="11"/>
  <c r="O19" i="11"/>
  <c r="M19" i="11"/>
  <c r="Q19" i="11"/>
  <c r="E18" i="10"/>
  <c r="G18" i="10"/>
  <c r="I18" i="10"/>
  <c r="M18" i="10"/>
  <c r="O18" i="10"/>
  <c r="Q18" i="10"/>
  <c r="Q17" i="9"/>
  <c r="E17" i="9"/>
  <c r="G17" i="9"/>
  <c r="M17" i="9"/>
  <c r="O17" i="9"/>
  <c r="I17" i="9"/>
  <c r="I8" i="9"/>
  <c r="Q9" i="9"/>
  <c r="Q10" i="9"/>
  <c r="Q11" i="9"/>
  <c r="Q12" i="9"/>
  <c r="Q13" i="9"/>
  <c r="Q14" i="9"/>
  <c r="Q15" i="9"/>
  <c r="Q16" i="9"/>
  <c r="Q8" i="9"/>
  <c r="I9" i="9"/>
  <c r="I10" i="9"/>
  <c r="I11" i="9"/>
  <c r="I12" i="9"/>
  <c r="I13" i="9"/>
  <c r="I14" i="9"/>
  <c r="I15" i="9"/>
  <c r="I16" i="9"/>
  <c r="S10" i="8"/>
  <c r="Q10" i="8"/>
  <c r="O10" i="8"/>
  <c r="M10" i="8"/>
  <c r="K10" i="8"/>
  <c r="I10" i="8"/>
  <c r="I17" i="7"/>
  <c r="K17" i="7"/>
  <c r="M17" i="7"/>
  <c r="O17" i="7"/>
  <c r="Q17" i="7"/>
  <c r="S17" i="7"/>
  <c r="S20" i="6"/>
  <c r="K20" i="6"/>
  <c r="M20" i="6"/>
  <c r="O20" i="6"/>
  <c r="Q20" i="6"/>
  <c r="U19" i="1"/>
  <c r="Y19" i="1"/>
  <c r="W19" i="1"/>
  <c r="O19" i="1"/>
  <c r="K19" i="1"/>
  <c r="G19" i="1"/>
  <c r="E19" i="1"/>
  <c r="U9" i="11" l="1"/>
  <c r="U13" i="11"/>
  <c r="U17" i="11"/>
  <c r="U10" i="11"/>
  <c r="U14" i="11"/>
  <c r="U18" i="11"/>
  <c r="U12" i="11"/>
  <c r="U16" i="11"/>
  <c r="U11" i="11"/>
  <c r="U15" i="11"/>
  <c r="U8" i="11"/>
  <c r="K16" i="11"/>
  <c r="K9" i="11"/>
  <c r="K12" i="11"/>
  <c r="K8" i="11"/>
  <c r="K18" i="11"/>
  <c r="K14" i="11"/>
  <c r="K10" i="11"/>
  <c r="K15" i="11"/>
  <c r="K11" i="11"/>
  <c r="K17" i="11"/>
  <c r="K13" i="11"/>
  <c r="U19" i="11" l="1"/>
  <c r="K19" i="11"/>
</calcChain>
</file>

<file path=xl/sharedStrings.xml><?xml version="1.0" encoding="utf-8"?>
<sst xmlns="http://schemas.openxmlformats.org/spreadsheetml/2006/main" count="394" uniqueCount="99">
  <si>
    <t>صندوق سرمایه‌گذاری اختصاصی بازارگردانی مفید</t>
  </si>
  <si>
    <t>صورت وضعیت سبد</t>
  </si>
  <si>
    <t>برای ماه منتهی به 1402/05/31</t>
  </si>
  <si>
    <t>نام شرکت</t>
  </si>
  <si>
    <t>1402/04/31</t>
  </si>
  <si>
    <t>تغییرات طی دوره</t>
  </si>
  <si>
    <t>1402/05/31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</si>
  <si>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</si>
  <si>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</si>
  <si>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</si>
  <si>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</si>
  <si>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</si>
  <si>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</si>
  <si>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</si>
  <si>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</si>
  <si>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</si>
  <si>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</si>
  <si>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</si>
  <si>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</si>
  <si>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</si>
  <si>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صندوق س. ثبات ویستا -د</t>
  </si>
  <si>
    <t>صندوق س. نوع دوم کارا -د</t>
  </si>
  <si>
    <t>نیان الکترونیک</t>
  </si>
  <si>
    <t>صندوق س صنایع مفید- بخشی</t>
  </si>
  <si>
    <t>صندوق س سپر سرمایه بیدار- ثابت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</si>
  <si>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</si>
  <si>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</si>
  <si>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</si>
  <si>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</si>
  <si>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</si>
  <si>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</si>
  <si>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</si>
  <si>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</si>
  <si>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</si>
  <si>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</si>
  <si>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</si>
  <si>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</si>
  <si>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</si>
  <si>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</si>
  <si>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</si>
  <si>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</si>
  <si>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</si>
  <si>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</si>
  <si>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</si>
  <si>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</si>
  <si>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</si>
  <si>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</si>
  <si>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</si>
  <si>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</si>
  <si>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207-8100-18822188-5</t>
  </si>
  <si>
    <t>1401/04/21</t>
  </si>
  <si>
    <t>بانک خاورمیانه آفریقا</t>
  </si>
  <si>
    <t>100910810707074861</t>
  </si>
  <si>
    <t>1401/08/07</t>
  </si>
  <si>
    <t>100910810707074862</t>
  </si>
  <si>
    <t>100910810707074863</t>
  </si>
  <si>
    <t>100910810707074864</t>
  </si>
  <si>
    <t>100910810707075208</t>
  </si>
  <si>
    <t>1402/03/13</t>
  </si>
  <si>
    <t>1009-10-810-707075307</t>
  </si>
  <si>
    <t>1402/04/17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</si>
  <si>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</si>
  <si>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</si>
  <si>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</si>
  <si>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</si>
  <si>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</si>
  <si>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</si>
  <si>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</si>
  <si>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</si>
  <si>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</si>
  <si>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</si>
  <si>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</si>
  <si>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</si>
  <si>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</si>
  <si>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</si>
  <si>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</si>
  <si>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</si>
  <si>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</si>
  <si>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</si>
  <si>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</si>
  <si>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</si>
  <si>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</si>
  <si>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اهرمی مفید-س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</si>
  <si>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</si>
  <si>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</si>
  <si>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</si>
  <si>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</si>
  <si>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</si>
  <si>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</si>
  <si>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</si>
  <si>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</si>
  <si>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</si>
  <si>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</si>
  <si>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</si>
  <si>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درآمد سپرده بانکی</t>
  </si>
  <si>
    <t>1402/05/01</t>
  </si>
  <si>
    <t>-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</si>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</sst>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10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12</xdr:col>
          <xdr:colOff>428625</xdr:colOff>
          <xdr:row>32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220D1A6-B60F-AEAE-CE5D-9651EC362B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C1E49-6410-4D97-8599-1C20DA4DCF5D}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12</xdr:col>
                <xdr:colOff>428625</xdr:colOff>
                <xdr:row>32</xdr:row>
                <xdr:rowOff>76200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E10" activeCellId="1" sqref="C10 E10"/>
    </sheetView>
  </sheetViews>
  <sheetFormatPr defaultRowHeight="24"/>
  <cols>
    <col min="1" max="1" width="31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4" t="s">
        <v>0</v>
      </c>
      <c r="B2" s="14"/>
      <c r="C2" s="14"/>
      <c r="D2" s="14"/>
      <c r="E2" s="14"/>
    </row>
    <row r="3" spans="1:5" ht="24.75">
      <c r="A3" s="14" t="s">
        <v>61</v>
      </c>
      <c r="B3" s="14"/>
      <c r="C3" s="14"/>
      <c r="D3" s="14"/>
      <c r="E3" s="14"/>
    </row>
    <row r="4" spans="1:5" ht="24.75">
      <c r="A4" s="14" t="s">
        <v>2</v>
      </c>
      <c r="B4" s="14"/>
      <c r="C4" s="14"/>
      <c r="D4" s="14"/>
      <c r="E4" s="14"/>
    </row>
    <row r="5" spans="1:5" ht="24.75">
      <c r="C5" s="14" t="s">
        <v>63</v>
      </c>
      <c r="D5" s="2"/>
      <c r="E5" s="2" t="s">
        <v>97</v>
      </c>
    </row>
    <row r="6" spans="1:5" ht="24.75">
      <c r="A6" s="14" t="s">
        <v>91</v>
      </c>
      <c r="C6" s="15"/>
      <c r="D6" s="2"/>
      <c r="E6" s="5" t="s">
        <v>98</v>
      </c>
    </row>
    <row r="7" spans="1:5" ht="24.75">
      <c r="A7" s="15" t="s">
        <v>91</v>
      </c>
      <c r="C7" s="15" t="s">
        <v>33</v>
      </c>
      <c r="E7" s="15" t="s">
        <v>33</v>
      </c>
    </row>
    <row r="8" spans="1:5">
      <c r="A8" s="1" t="s">
        <v>92</v>
      </c>
      <c r="C8" s="6">
        <v>0</v>
      </c>
      <c r="D8" s="4"/>
      <c r="E8" s="6">
        <v>3608243</v>
      </c>
    </row>
    <row r="9" spans="1:5" ht="24.75">
      <c r="A9" s="2" t="s">
        <v>70</v>
      </c>
      <c r="C9" s="6">
        <v>0</v>
      </c>
      <c r="D9" s="4"/>
      <c r="E9" s="6">
        <v>3608243</v>
      </c>
    </row>
    <row r="10" spans="1:5" ht="24.75" thickBot="1">
      <c r="C10" s="11">
        <f>SUM(C8:C9)</f>
        <v>0</v>
      </c>
      <c r="D10" s="4"/>
      <c r="E10" s="11">
        <f>SUM(E8:E9)</f>
        <v>7216486</v>
      </c>
    </row>
    <row r="11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8" sqref="G7:G8"/>
    </sheetView>
  </sheetViews>
  <sheetFormatPr defaultRowHeight="24"/>
  <cols>
    <col min="1" max="1" width="31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4" t="s">
        <v>0</v>
      </c>
      <c r="B2" s="14"/>
      <c r="C2" s="14"/>
      <c r="D2" s="14"/>
      <c r="E2" s="14"/>
      <c r="F2" s="14"/>
      <c r="G2" s="14"/>
    </row>
    <row r="3" spans="1:7" ht="24.75">
      <c r="A3" s="14" t="s">
        <v>61</v>
      </c>
      <c r="B3" s="14"/>
      <c r="C3" s="14"/>
      <c r="D3" s="14"/>
      <c r="E3" s="14"/>
      <c r="F3" s="14"/>
      <c r="G3" s="14"/>
    </row>
    <row r="4" spans="1:7" ht="24.75">
      <c r="A4" s="14" t="s">
        <v>2</v>
      </c>
      <c r="B4" s="14"/>
      <c r="C4" s="14"/>
      <c r="D4" s="14"/>
      <c r="E4" s="14"/>
      <c r="F4" s="14"/>
      <c r="G4" s="14"/>
    </row>
    <row r="6" spans="1:7" ht="24.75">
      <c r="A6" s="15" t="s">
        <v>65</v>
      </c>
      <c r="C6" s="15" t="s">
        <v>33</v>
      </c>
      <c r="E6" s="15" t="s">
        <v>86</v>
      </c>
      <c r="G6" s="15" t="s">
        <v>13</v>
      </c>
    </row>
    <row r="7" spans="1:7">
      <c r="A7" s="1" t="s">
        <v>93</v>
      </c>
      <c r="C7" s="6">
        <v>1196080885580</v>
      </c>
      <c r="D7" s="4"/>
      <c r="E7" s="9">
        <f>C7/$C$9</f>
        <v>0.99999937929319993</v>
      </c>
      <c r="F7" s="4"/>
      <c r="G7" s="9">
        <v>0.11146682578687471</v>
      </c>
    </row>
    <row r="8" spans="1:7">
      <c r="A8" s="1" t="s">
        <v>94</v>
      </c>
      <c r="C8" s="6">
        <v>742416</v>
      </c>
      <c r="D8" s="4"/>
      <c r="E8" s="9">
        <f>C8/$C$9</f>
        <v>6.2070680012358056E-7</v>
      </c>
      <c r="F8" s="4"/>
      <c r="G8" s="9">
        <v>6.91882596997269E-8</v>
      </c>
    </row>
    <row r="9" spans="1:7" ht="24.75" thickBot="1">
      <c r="C9" s="11">
        <f>SUM(C7:C8)</f>
        <v>1196081627996</v>
      </c>
      <c r="D9" s="4"/>
      <c r="E9" s="13">
        <f>SUM(E7:E8)</f>
        <v>1</v>
      </c>
      <c r="F9" s="4"/>
      <c r="G9" s="13">
        <f>SUM(G7:G8)</f>
        <v>0.11146689497513441</v>
      </c>
    </row>
    <row r="10" spans="1:7" ht="24.75" thickTop="1">
      <c r="C10" s="4"/>
      <c r="D10" s="4"/>
      <c r="E10" s="4"/>
      <c r="F10" s="4"/>
      <c r="G10" s="4"/>
    </row>
    <row r="11" spans="1:7">
      <c r="C11" s="4"/>
      <c r="D11" s="4"/>
      <c r="E11" s="4"/>
      <c r="F11" s="4"/>
      <c r="G11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1"/>
  <sheetViews>
    <sheetView rightToLeft="1" tabSelected="1" topLeftCell="B1" workbookViewId="0">
      <selection activeCell="I24" sqref="I24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0.285156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425781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24.7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6" spans="1:25" ht="24.75">
      <c r="A6" s="14" t="s">
        <v>3</v>
      </c>
      <c r="C6" s="15" t="s">
        <v>95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24.75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24.7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>
      <c r="A9" s="1" t="s">
        <v>15</v>
      </c>
      <c r="C9" s="7">
        <v>17251577</v>
      </c>
      <c r="D9" s="7"/>
      <c r="E9" s="7">
        <v>1184963623426</v>
      </c>
      <c r="F9" s="7"/>
      <c r="G9" s="7">
        <v>1154802118993.8701</v>
      </c>
      <c r="H9" s="7"/>
      <c r="I9" s="7">
        <v>50804044</v>
      </c>
      <c r="J9" s="7"/>
      <c r="K9" s="7">
        <v>3494285589279</v>
      </c>
      <c r="L9" s="7"/>
      <c r="M9" s="7">
        <v>-51114392</v>
      </c>
      <c r="N9" s="7"/>
      <c r="O9" s="7">
        <v>3521321249802</v>
      </c>
      <c r="P9" s="7"/>
      <c r="Q9" s="7">
        <v>16941229</v>
      </c>
      <c r="R9" s="7"/>
      <c r="S9" s="7">
        <v>67866</v>
      </c>
      <c r="T9" s="7"/>
      <c r="U9" s="7">
        <v>1165930712783</v>
      </c>
      <c r="V9" s="7"/>
      <c r="W9" s="7">
        <v>1149457511286.6399</v>
      </c>
      <c r="X9" s="7"/>
      <c r="Y9" s="9">
        <v>0.1071218357426319</v>
      </c>
    </row>
    <row r="10" spans="1:25">
      <c r="A10" s="1" t="s">
        <v>16</v>
      </c>
      <c r="C10" s="7">
        <v>2668556</v>
      </c>
      <c r="D10" s="7"/>
      <c r="E10" s="7">
        <v>1111159117411</v>
      </c>
      <c r="F10" s="7"/>
      <c r="G10" s="7">
        <v>1006839162065.5</v>
      </c>
      <c r="H10" s="7"/>
      <c r="I10" s="7">
        <v>1364554</v>
      </c>
      <c r="J10" s="7"/>
      <c r="K10" s="7">
        <v>526725701691</v>
      </c>
      <c r="L10" s="7"/>
      <c r="M10" s="7">
        <v>-1146600</v>
      </c>
      <c r="N10" s="7"/>
      <c r="O10" s="7">
        <v>444045697100</v>
      </c>
      <c r="P10" s="7"/>
      <c r="Q10" s="7">
        <v>2886510</v>
      </c>
      <c r="R10" s="7"/>
      <c r="S10" s="7">
        <v>374704</v>
      </c>
      <c r="T10" s="7"/>
      <c r="U10" s="7">
        <v>1168746162209</v>
      </c>
      <c r="V10" s="7"/>
      <c r="W10" s="7">
        <v>1081329966164.78</v>
      </c>
      <c r="X10" s="7"/>
      <c r="Y10" s="9">
        <v>0.10077279923938291</v>
      </c>
    </row>
    <row r="11" spans="1:25">
      <c r="A11" s="1" t="s">
        <v>17</v>
      </c>
      <c r="C11" s="7">
        <v>136798221</v>
      </c>
      <c r="D11" s="7"/>
      <c r="E11" s="7">
        <v>400522285521</v>
      </c>
      <c r="F11" s="7"/>
      <c r="G11" s="7">
        <v>486084768475.854</v>
      </c>
      <c r="H11" s="7"/>
      <c r="I11" s="7">
        <v>2047685</v>
      </c>
      <c r="J11" s="7"/>
      <c r="K11" s="7">
        <v>7412040640</v>
      </c>
      <c r="L11" s="7"/>
      <c r="M11" s="7">
        <v>-384923</v>
      </c>
      <c r="N11" s="7"/>
      <c r="O11" s="7">
        <v>1415224455</v>
      </c>
      <c r="P11" s="7"/>
      <c r="Q11" s="7">
        <v>138460983</v>
      </c>
      <c r="R11" s="7"/>
      <c r="S11" s="7">
        <v>3649</v>
      </c>
      <c r="T11" s="7"/>
      <c r="U11" s="7">
        <v>406804424058</v>
      </c>
      <c r="V11" s="7"/>
      <c r="W11" s="7">
        <v>504860141430.505</v>
      </c>
      <c r="X11" s="7"/>
      <c r="Y11" s="9">
        <v>4.7049625246943269E-2</v>
      </c>
    </row>
    <row r="12" spans="1:25">
      <c r="A12" s="1" t="s">
        <v>18</v>
      </c>
      <c r="C12" s="7">
        <v>89137778</v>
      </c>
      <c r="D12" s="7"/>
      <c r="E12" s="7">
        <v>1394257486560</v>
      </c>
      <c r="F12" s="7"/>
      <c r="G12" s="7">
        <v>1231591519488.1599</v>
      </c>
      <c r="H12" s="7"/>
      <c r="I12" s="7">
        <v>35701950</v>
      </c>
      <c r="J12" s="7"/>
      <c r="K12" s="7">
        <v>498629613426</v>
      </c>
      <c r="L12" s="7"/>
      <c r="M12" s="7">
        <v>-31174183</v>
      </c>
      <c r="N12" s="7"/>
      <c r="O12" s="7">
        <v>439363683275</v>
      </c>
      <c r="P12" s="7"/>
      <c r="Q12" s="7">
        <v>93665545</v>
      </c>
      <c r="R12" s="7"/>
      <c r="S12" s="7">
        <v>13520</v>
      </c>
      <c r="T12" s="7"/>
      <c r="U12" s="7">
        <v>1414861325113</v>
      </c>
      <c r="V12" s="7"/>
      <c r="W12" s="7">
        <v>1266057408335</v>
      </c>
      <c r="X12" s="7"/>
      <c r="Y12" s="9">
        <v>0.11798817477350322</v>
      </c>
    </row>
    <row r="13" spans="1:25">
      <c r="A13" s="1" t="s">
        <v>19</v>
      </c>
      <c r="C13" s="7">
        <v>80400589</v>
      </c>
      <c r="D13" s="7"/>
      <c r="E13" s="7">
        <v>984117443800</v>
      </c>
      <c r="F13" s="7"/>
      <c r="G13" s="7">
        <v>990337316259.92603</v>
      </c>
      <c r="H13" s="7"/>
      <c r="I13" s="7">
        <v>362639177</v>
      </c>
      <c r="J13" s="7"/>
      <c r="K13" s="7">
        <v>4516903112026</v>
      </c>
      <c r="L13" s="7"/>
      <c r="M13" s="7">
        <v>-370213298</v>
      </c>
      <c r="N13" s="7"/>
      <c r="O13" s="7">
        <v>4619316146684</v>
      </c>
      <c r="P13" s="7"/>
      <c r="Q13" s="7">
        <v>72826468</v>
      </c>
      <c r="R13" s="7"/>
      <c r="S13" s="7">
        <v>12566</v>
      </c>
      <c r="T13" s="7"/>
      <c r="U13" s="7">
        <v>910181803683</v>
      </c>
      <c r="V13" s="7"/>
      <c r="W13" s="7">
        <v>915103079235.61694</v>
      </c>
      <c r="X13" s="7"/>
      <c r="Y13" s="9">
        <v>8.528155306212909E-2</v>
      </c>
    </row>
    <row r="14" spans="1:25">
      <c r="A14" s="1" t="s">
        <v>20</v>
      </c>
      <c r="C14" s="7">
        <v>10000000</v>
      </c>
      <c r="D14" s="7"/>
      <c r="E14" s="7">
        <v>148197781860</v>
      </c>
      <c r="F14" s="7"/>
      <c r="G14" s="7">
        <v>150211830000</v>
      </c>
      <c r="H14" s="7"/>
      <c r="I14" s="7">
        <v>0</v>
      </c>
      <c r="J14" s="7"/>
      <c r="K14" s="7">
        <v>0</v>
      </c>
      <c r="L14" s="7"/>
      <c r="M14" s="7">
        <v>-10000000</v>
      </c>
      <c r="N14" s="7"/>
      <c r="O14" s="7">
        <v>151260633342</v>
      </c>
      <c r="P14" s="7"/>
      <c r="Q14" s="7">
        <v>0</v>
      </c>
      <c r="R14" s="7"/>
      <c r="S14" s="7">
        <v>0</v>
      </c>
      <c r="T14" s="7"/>
      <c r="U14" s="7">
        <v>0</v>
      </c>
      <c r="V14" s="7"/>
      <c r="W14" s="7">
        <v>0</v>
      </c>
      <c r="X14" s="7"/>
      <c r="Y14" s="9">
        <v>0</v>
      </c>
    </row>
    <row r="15" spans="1:25">
      <c r="A15" s="1" t="s">
        <v>21</v>
      </c>
      <c r="C15" s="7">
        <v>14670000</v>
      </c>
      <c r="D15" s="7"/>
      <c r="E15" s="7">
        <v>214450913182</v>
      </c>
      <c r="F15" s="7"/>
      <c r="G15" s="7">
        <v>217368635737.5</v>
      </c>
      <c r="H15" s="7"/>
      <c r="I15" s="7">
        <v>3725000</v>
      </c>
      <c r="J15" s="7"/>
      <c r="K15" s="7">
        <v>56000973206</v>
      </c>
      <c r="L15" s="7"/>
      <c r="M15" s="7">
        <v>-9295000</v>
      </c>
      <c r="N15" s="7"/>
      <c r="O15" s="7">
        <v>139498853004</v>
      </c>
      <c r="P15" s="7"/>
      <c r="Q15" s="7">
        <v>9100000</v>
      </c>
      <c r="R15" s="7"/>
      <c r="S15" s="7">
        <v>15131</v>
      </c>
      <c r="T15" s="7"/>
      <c r="U15" s="7">
        <v>134142373831</v>
      </c>
      <c r="V15" s="7"/>
      <c r="W15" s="7">
        <v>137666282731.25</v>
      </c>
      <c r="X15" s="7"/>
      <c r="Y15" s="9">
        <v>1.2829586810502136E-2</v>
      </c>
    </row>
    <row r="16" spans="1:25">
      <c r="A16" s="1" t="s">
        <v>22</v>
      </c>
      <c r="C16" s="7">
        <v>29040154</v>
      </c>
      <c r="D16" s="7"/>
      <c r="E16" s="7">
        <v>2446332416878</v>
      </c>
      <c r="F16" s="7"/>
      <c r="G16" s="7">
        <v>2843772181330.0801</v>
      </c>
      <c r="H16" s="7"/>
      <c r="I16" s="7">
        <v>4831313</v>
      </c>
      <c r="J16" s="7"/>
      <c r="K16" s="7">
        <v>556735906470</v>
      </c>
      <c r="L16" s="7"/>
      <c r="M16" s="7">
        <v>-4944518</v>
      </c>
      <c r="N16" s="7"/>
      <c r="O16" s="7">
        <v>597089151143</v>
      </c>
      <c r="P16" s="7"/>
      <c r="Q16" s="7">
        <v>28926949</v>
      </c>
      <c r="R16" s="7"/>
      <c r="S16" s="7">
        <v>137600</v>
      </c>
      <c r="T16" s="7"/>
      <c r="U16" s="7">
        <v>2573075442563</v>
      </c>
      <c r="V16" s="7"/>
      <c r="W16" s="7">
        <v>3977323117781.3799</v>
      </c>
      <c r="X16" s="7"/>
      <c r="Y16" s="9">
        <v>0.37066020234314129</v>
      </c>
    </row>
    <row r="17" spans="1:25">
      <c r="A17" s="1" t="s">
        <v>23</v>
      </c>
      <c r="C17" s="7">
        <v>13074378</v>
      </c>
      <c r="D17" s="7"/>
      <c r="E17" s="7">
        <v>130743780000</v>
      </c>
      <c r="F17" s="7"/>
      <c r="G17" s="7">
        <v>130743780000</v>
      </c>
      <c r="H17" s="7"/>
      <c r="I17" s="7">
        <v>226098817</v>
      </c>
      <c r="J17" s="7"/>
      <c r="K17" s="7">
        <v>2282117466550</v>
      </c>
      <c r="L17" s="7"/>
      <c r="M17" s="7">
        <v>-155512000</v>
      </c>
      <c r="N17" s="7"/>
      <c r="O17" s="7">
        <v>1575406211630</v>
      </c>
      <c r="P17" s="7"/>
      <c r="Q17" s="7">
        <v>83661195</v>
      </c>
      <c r="R17" s="7"/>
      <c r="S17" s="7">
        <v>9830</v>
      </c>
      <c r="T17" s="7"/>
      <c r="U17" s="7">
        <v>846555567047</v>
      </c>
      <c r="V17" s="7"/>
      <c r="W17" s="7">
        <v>822194229332.62305</v>
      </c>
      <c r="X17" s="7"/>
      <c r="Y17" s="9">
        <v>7.6623062895576521E-2</v>
      </c>
    </row>
    <row r="18" spans="1:25">
      <c r="A18" s="1" t="s">
        <v>24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v>17954700</v>
      </c>
      <c r="J18" s="7"/>
      <c r="K18" s="7">
        <v>339999082711</v>
      </c>
      <c r="L18" s="7"/>
      <c r="M18" s="7">
        <v>0</v>
      </c>
      <c r="N18" s="7"/>
      <c r="O18" s="7">
        <v>0</v>
      </c>
      <c r="P18" s="7"/>
      <c r="Q18" s="7">
        <v>17954700</v>
      </c>
      <c r="R18" s="7"/>
      <c r="S18" s="7">
        <v>19047</v>
      </c>
      <c r="T18" s="7"/>
      <c r="U18" s="7">
        <v>339999082711</v>
      </c>
      <c r="V18" s="7"/>
      <c r="W18" s="7">
        <v>341919049055.45599</v>
      </c>
      <c r="X18" s="7"/>
      <c r="Y18" s="9">
        <v>3.1864593384749999E-2</v>
      </c>
    </row>
    <row r="19" spans="1:25" ht="24.75" thickBot="1">
      <c r="C19" s="7"/>
      <c r="D19" s="7"/>
      <c r="E19" s="8">
        <f>SUM(E9:E18)</f>
        <v>8014744848638</v>
      </c>
      <c r="F19" s="7"/>
      <c r="G19" s="8">
        <f>SUM(G9:G18)</f>
        <v>8211751312350.8896</v>
      </c>
      <c r="H19" s="7"/>
      <c r="I19" s="7"/>
      <c r="J19" s="7"/>
      <c r="K19" s="8">
        <f>SUM(K9:K18)</f>
        <v>12278809485999</v>
      </c>
      <c r="L19" s="7"/>
      <c r="M19" s="7"/>
      <c r="N19" s="7"/>
      <c r="O19" s="8">
        <f>SUM(O9:O18)</f>
        <v>11488716850435</v>
      </c>
      <c r="P19" s="7"/>
      <c r="Q19" s="7"/>
      <c r="R19" s="7"/>
      <c r="S19" s="7"/>
      <c r="T19" s="7"/>
      <c r="U19" s="8">
        <f>SUM(U9:U18)</f>
        <v>8960296893998</v>
      </c>
      <c r="V19" s="7"/>
      <c r="W19" s="8">
        <f>SUM(W9:W18)</f>
        <v>10195910785353.25</v>
      </c>
      <c r="X19" s="7"/>
      <c r="Y19" s="10">
        <f>SUM(Y9:Y18)</f>
        <v>0.95019143349856039</v>
      </c>
    </row>
    <row r="20" spans="1:25" ht="24.75" thickTop="1"/>
    <row r="21" spans="1:25">
      <c r="Y21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1"/>
  <sheetViews>
    <sheetView rightToLeft="1" workbookViewId="0">
      <selection activeCell="S8" sqref="S8:S19"/>
    </sheetView>
  </sheetViews>
  <sheetFormatPr defaultRowHeight="2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.7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.75">
      <c r="A6" s="14" t="s">
        <v>28</v>
      </c>
      <c r="C6" s="15" t="s">
        <v>29</v>
      </c>
      <c r="D6" s="15" t="s">
        <v>29</v>
      </c>
      <c r="E6" s="15" t="s">
        <v>29</v>
      </c>
      <c r="F6" s="15" t="s">
        <v>29</v>
      </c>
      <c r="G6" s="15" t="s">
        <v>29</v>
      </c>
      <c r="H6" s="15" t="s">
        <v>29</v>
      </c>
      <c r="I6" s="15" t="s">
        <v>29</v>
      </c>
      <c r="K6" s="15" t="s">
        <v>95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24.75">
      <c r="A7" s="15" t="s">
        <v>28</v>
      </c>
      <c r="C7" s="15" t="s">
        <v>30</v>
      </c>
      <c r="E7" s="15" t="s">
        <v>31</v>
      </c>
      <c r="G7" s="15" t="s">
        <v>32</v>
      </c>
      <c r="I7" s="15" t="s">
        <v>26</v>
      </c>
      <c r="K7" s="15" t="s">
        <v>33</v>
      </c>
      <c r="M7" s="15" t="s">
        <v>34</v>
      </c>
      <c r="O7" s="15" t="s">
        <v>35</v>
      </c>
      <c r="Q7" s="15" t="s">
        <v>33</v>
      </c>
      <c r="S7" s="15" t="s">
        <v>27</v>
      </c>
    </row>
    <row r="8" spans="1:19">
      <c r="A8" s="1" t="s">
        <v>36</v>
      </c>
      <c r="C8" s="4" t="s">
        <v>37</v>
      </c>
      <c r="D8" s="4"/>
      <c r="E8" s="4" t="s">
        <v>38</v>
      </c>
      <c r="F8" s="4"/>
      <c r="G8" s="4" t="s">
        <v>39</v>
      </c>
      <c r="H8" s="4"/>
      <c r="I8" s="6">
        <v>5</v>
      </c>
      <c r="J8" s="4"/>
      <c r="K8" s="6">
        <v>185228</v>
      </c>
      <c r="L8" s="4"/>
      <c r="M8" s="6">
        <v>0</v>
      </c>
      <c r="N8" s="4"/>
      <c r="O8" s="6">
        <v>0</v>
      </c>
      <c r="P8" s="4"/>
      <c r="Q8" s="6">
        <v>185228</v>
      </c>
      <c r="R8" s="4"/>
      <c r="S8" s="9">
        <v>1.7262024212383642E-8</v>
      </c>
    </row>
    <row r="9" spans="1:19">
      <c r="A9" s="1" t="s">
        <v>40</v>
      </c>
      <c r="C9" s="4" t="s">
        <v>41</v>
      </c>
      <c r="D9" s="4"/>
      <c r="E9" s="4" t="s">
        <v>38</v>
      </c>
      <c r="F9" s="4"/>
      <c r="G9" s="4" t="s">
        <v>42</v>
      </c>
      <c r="H9" s="4"/>
      <c r="I9" s="6">
        <v>5</v>
      </c>
      <c r="J9" s="4"/>
      <c r="K9" s="6">
        <v>10108351</v>
      </c>
      <c r="L9" s="4"/>
      <c r="M9" s="6">
        <v>19151793925</v>
      </c>
      <c r="N9" s="4"/>
      <c r="O9" s="6">
        <v>19152351000</v>
      </c>
      <c r="P9" s="4"/>
      <c r="Q9" s="6">
        <v>9551276</v>
      </c>
      <c r="R9" s="4"/>
      <c r="S9" s="9">
        <v>8.9011573612606515E-7</v>
      </c>
    </row>
    <row r="10" spans="1:19">
      <c r="A10" s="1" t="s">
        <v>43</v>
      </c>
      <c r="C10" s="4" t="s">
        <v>44</v>
      </c>
      <c r="D10" s="4"/>
      <c r="E10" s="4" t="s">
        <v>38</v>
      </c>
      <c r="F10" s="4"/>
      <c r="G10" s="4" t="s">
        <v>45</v>
      </c>
      <c r="H10" s="4"/>
      <c r="I10" s="6">
        <v>5</v>
      </c>
      <c r="J10" s="4"/>
      <c r="K10" s="6">
        <v>125980832481</v>
      </c>
      <c r="L10" s="4"/>
      <c r="M10" s="6">
        <v>19151751000</v>
      </c>
      <c r="N10" s="4"/>
      <c r="O10" s="6">
        <v>12000000000</v>
      </c>
      <c r="P10" s="4"/>
      <c r="Q10" s="6">
        <v>133132583481</v>
      </c>
      <c r="R10" s="4"/>
      <c r="S10" s="9">
        <v>1.2407076033354615E-2</v>
      </c>
    </row>
    <row r="11" spans="1:19">
      <c r="A11" s="1" t="s">
        <v>40</v>
      </c>
      <c r="C11" s="4" t="s">
        <v>46</v>
      </c>
      <c r="D11" s="4"/>
      <c r="E11" s="4" t="s">
        <v>38</v>
      </c>
      <c r="F11" s="4"/>
      <c r="G11" s="4" t="s">
        <v>47</v>
      </c>
      <c r="H11" s="4"/>
      <c r="I11" s="6">
        <v>5</v>
      </c>
      <c r="J11" s="4"/>
      <c r="K11" s="6">
        <v>10848083</v>
      </c>
      <c r="L11" s="4"/>
      <c r="M11" s="6">
        <v>45873</v>
      </c>
      <c r="N11" s="4"/>
      <c r="O11" s="6">
        <v>0</v>
      </c>
      <c r="P11" s="4"/>
      <c r="Q11" s="6">
        <v>10893956</v>
      </c>
      <c r="R11" s="4"/>
      <c r="S11" s="9">
        <v>1.0152446295411173E-6</v>
      </c>
    </row>
    <row r="12" spans="1:19">
      <c r="A12" s="1" t="s">
        <v>40</v>
      </c>
      <c r="C12" s="4" t="s">
        <v>48</v>
      </c>
      <c r="D12" s="4"/>
      <c r="E12" s="4" t="s">
        <v>38</v>
      </c>
      <c r="F12" s="4"/>
      <c r="G12" s="4" t="s">
        <v>47</v>
      </c>
      <c r="H12" s="4"/>
      <c r="I12" s="6">
        <v>5</v>
      </c>
      <c r="J12" s="4"/>
      <c r="K12" s="6">
        <v>10882033</v>
      </c>
      <c r="L12" s="4"/>
      <c r="M12" s="6">
        <v>46016</v>
      </c>
      <c r="N12" s="4"/>
      <c r="O12" s="6">
        <v>0</v>
      </c>
      <c r="P12" s="4"/>
      <c r="Q12" s="6">
        <v>10928049</v>
      </c>
      <c r="R12" s="4"/>
      <c r="S12" s="9">
        <v>1.0184218715967071E-6</v>
      </c>
    </row>
    <row r="13" spans="1:19">
      <c r="A13" s="1" t="s">
        <v>40</v>
      </c>
      <c r="C13" s="4" t="s">
        <v>49</v>
      </c>
      <c r="D13" s="4"/>
      <c r="E13" s="4" t="s">
        <v>38</v>
      </c>
      <c r="F13" s="4"/>
      <c r="G13" s="4" t="s">
        <v>50</v>
      </c>
      <c r="H13" s="4"/>
      <c r="I13" s="6">
        <v>5</v>
      </c>
      <c r="J13" s="4"/>
      <c r="K13" s="6">
        <v>10591665</v>
      </c>
      <c r="L13" s="4"/>
      <c r="M13" s="6">
        <v>44788</v>
      </c>
      <c r="N13" s="4"/>
      <c r="O13" s="6">
        <v>0</v>
      </c>
      <c r="P13" s="4"/>
      <c r="Q13" s="6">
        <v>10636453</v>
      </c>
      <c r="R13" s="4"/>
      <c r="S13" s="9">
        <v>9.9124705346859349E-7</v>
      </c>
    </row>
    <row r="14" spans="1:19">
      <c r="A14" s="1" t="s">
        <v>51</v>
      </c>
      <c r="C14" s="4" t="s">
        <v>52</v>
      </c>
      <c r="D14" s="4"/>
      <c r="E14" s="4" t="s">
        <v>38</v>
      </c>
      <c r="F14" s="4"/>
      <c r="G14" s="4" t="s">
        <v>53</v>
      </c>
      <c r="H14" s="4"/>
      <c r="I14" s="6">
        <v>5</v>
      </c>
      <c r="J14" s="4"/>
      <c r="K14" s="6">
        <v>22168315581</v>
      </c>
      <c r="L14" s="4"/>
      <c r="M14" s="6">
        <v>337613801272</v>
      </c>
      <c r="N14" s="4"/>
      <c r="O14" s="6">
        <v>315000000000</v>
      </c>
      <c r="P14" s="4"/>
      <c r="Q14" s="6">
        <v>44782116853</v>
      </c>
      <c r="R14" s="4"/>
      <c r="S14" s="9">
        <v>4.1733970317569674E-3</v>
      </c>
    </row>
    <row r="15" spans="1:19">
      <c r="A15" s="1" t="s">
        <v>51</v>
      </c>
      <c r="C15" s="4" t="s">
        <v>54</v>
      </c>
      <c r="D15" s="4"/>
      <c r="E15" s="4" t="s">
        <v>38</v>
      </c>
      <c r="F15" s="4"/>
      <c r="G15" s="4" t="s">
        <v>53</v>
      </c>
      <c r="H15" s="4"/>
      <c r="I15" s="6">
        <v>5</v>
      </c>
      <c r="J15" s="4"/>
      <c r="K15" s="6">
        <v>292639987</v>
      </c>
      <c r="L15" s="4"/>
      <c r="M15" s="6">
        <v>3839925041572</v>
      </c>
      <c r="N15" s="4"/>
      <c r="O15" s="6">
        <v>3628609849000</v>
      </c>
      <c r="P15" s="4"/>
      <c r="Q15" s="6">
        <v>211607832559</v>
      </c>
      <c r="R15" s="4"/>
      <c r="S15" s="9">
        <v>1.9720450089422126E-2</v>
      </c>
    </row>
    <row r="16" spans="1:19">
      <c r="A16" s="1" t="s">
        <v>51</v>
      </c>
      <c r="C16" s="4" t="s">
        <v>55</v>
      </c>
      <c r="D16" s="4"/>
      <c r="E16" s="4" t="s">
        <v>38</v>
      </c>
      <c r="F16" s="4"/>
      <c r="G16" s="4" t="s">
        <v>53</v>
      </c>
      <c r="H16" s="4"/>
      <c r="I16" s="6">
        <v>5</v>
      </c>
      <c r="J16" s="4"/>
      <c r="K16" s="6">
        <v>202558575104</v>
      </c>
      <c r="L16" s="4"/>
      <c r="M16" s="6">
        <v>417747638069</v>
      </c>
      <c r="N16" s="4"/>
      <c r="O16" s="6">
        <v>572000000000</v>
      </c>
      <c r="P16" s="4"/>
      <c r="Q16" s="6">
        <v>48306213173</v>
      </c>
      <c r="R16" s="4"/>
      <c r="S16" s="9">
        <v>4.5018194948975949E-3</v>
      </c>
    </row>
    <row r="17" spans="1:19">
      <c r="A17" s="1" t="s">
        <v>51</v>
      </c>
      <c r="C17" s="4" t="s">
        <v>56</v>
      </c>
      <c r="D17" s="4"/>
      <c r="E17" s="4" t="s">
        <v>38</v>
      </c>
      <c r="F17" s="4"/>
      <c r="G17" s="4" t="s">
        <v>53</v>
      </c>
      <c r="H17" s="4"/>
      <c r="I17" s="6">
        <v>5</v>
      </c>
      <c r="J17" s="4"/>
      <c r="K17" s="6">
        <v>7093638454</v>
      </c>
      <c r="L17" s="4"/>
      <c r="M17" s="6">
        <v>1061976332001</v>
      </c>
      <c r="N17" s="4"/>
      <c r="O17" s="6">
        <v>1000332365000</v>
      </c>
      <c r="P17" s="4"/>
      <c r="Q17" s="6">
        <v>68737605455</v>
      </c>
      <c r="R17" s="4"/>
      <c r="S17" s="9">
        <v>6.4058900904047115E-3</v>
      </c>
    </row>
    <row r="18" spans="1:19">
      <c r="A18" s="1" t="s">
        <v>51</v>
      </c>
      <c r="C18" s="4" t="s">
        <v>57</v>
      </c>
      <c r="D18" s="4"/>
      <c r="E18" s="4" t="s">
        <v>38</v>
      </c>
      <c r="F18" s="4"/>
      <c r="G18" s="4" t="s">
        <v>58</v>
      </c>
      <c r="H18" s="4"/>
      <c r="I18" s="6">
        <v>5</v>
      </c>
      <c r="J18" s="4"/>
      <c r="K18" s="6">
        <v>856886000</v>
      </c>
      <c r="L18" s="4"/>
      <c r="M18" s="6">
        <v>119911089924</v>
      </c>
      <c r="N18" s="4"/>
      <c r="O18" s="6">
        <v>120000000000</v>
      </c>
      <c r="P18" s="4"/>
      <c r="Q18" s="6">
        <v>767975924</v>
      </c>
      <c r="R18" s="4"/>
      <c r="S18" s="9">
        <v>7.1570275523223805E-5</v>
      </c>
    </row>
    <row r="19" spans="1:19">
      <c r="A19" s="1" t="s">
        <v>51</v>
      </c>
      <c r="C19" s="4" t="s">
        <v>59</v>
      </c>
      <c r="D19" s="4"/>
      <c r="E19" s="4" t="s">
        <v>38</v>
      </c>
      <c r="F19" s="4"/>
      <c r="G19" s="4" t="s">
        <v>60</v>
      </c>
      <c r="H19" s="4"/>
      <c r="I19" s="6">
        <v>5</v>
      </c>
      <c r="J19" s="4"/>
      <c r="K19" s="6">
        <v>69999930000</v>
      </c>
      <c r="L19" s="4"/>
      <c r="M19" s="6">
        <v>2166429683000</v>
      </c>
      <c r="N19" s="4"/>
      <c r="O19" s="6">
        <v>2210000000000</v>
      </c>
      <c r="P19" s="4"/>
      <c r="Q19" s="6">
        <v>26429613000</v>
      </c>
      <c r="R19" s="4"/>
      <c r="S19" s="9">
        <v>2.4630650848140104E-3</v>
      </c>
    </row>
    <row r="20" spans="1:19" ht="24.75" thickBot="1">
      <c r="C20" s="4"/>
      <c r="D20" s="4"/>
      <c r="E20" s="4"/>
      <c r="F20" s="4"/>
      <c r="G20" s="4"/>
      <c r="H20" s="4"/>
      <c r="I20" s="4"/>
      <c r="J20" s="4"/>
      <c r="K20" s="11">
        <f>SUM(K8:K19)</f>
        <v>428993432967</v>
      </c>
      <c r="L20" s="4"/>
      <c r="M20" s="11">
        <f>SUM(M8:M19)</f>
        <v>7981907267440</v>
      </c>
      <c r="N20" s="4"/>
      <c r="O20" s="11">
        <f>SUM(O8:O19)</f>
        <v>7877094565000</v>
      </c>
      <c r="P20" s="4"/>
      <c r="Q20" s="11">
        <f>SUM(Q8:Q19)</f>
        <v>533806135407</v>
      </c>
      <c r="R20" s="4"/>
      <c r="S20" s="10">
        <f>SUM(S8:S19)</f>
        <v>4.9747200391488187E-2</v>
      </c>
    </row>
    <row r="21" spans="1:19" ht="24.75" thickTop="1"/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8 C14:C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W18"/>
  <sheetViews>
    <sheetView rightToLeft="1" workbookViewId="0">
      <selection activeCell="S9" sqref="S9"/>
    </sheetView>
  </sheetViews>
  <sheetFormatPr defaultRowHeight="24"/>
  <cols>
    <col min="1" max="1" width="2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2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3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3" ht="24.75">
      <c r="A3" s="14" t="s">
        <v>61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3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23" ht="24.75">
      <c r="A6" s="15" t="s">
        <v>62</v>
      </c>
      <c r="B6" s="15" t="s">
        <v>62</v>
      </c>
      <c r="C6" s="15" t="s">
        <v>62</v>
      </c>
      <c r="D6" s="15" t="s">
        <v>62</v>
      </c>
      <c r="E6" s="15" t="s">
        <v>62</v>
      </c>
      <c r="F6" s="15" t="s">
        <v>62</v>
      </c>
      <c r="G6" s="15" t="s">
        <v>62</v>
      </c>
      <c r="I6" s="15" t="s">
        <v>63</v>
      </c>
      <c r="J6" s="15" t="s">
        <v>63</v>
      </c>
      <c r="K6" s="15" t="s">
        <v>63</v>
      </c>
      <c r="L6" s="15" t="s">
        <v>63</v>
      </c>
      <c r="M6" s="15" t="s">
        <v>63</v>
      </c>
      <c r="O6" s="15" t="s">
        <v>64</v>
      </c>
      <c r="P6" s="15" t="s">
        <v>64</v>
      </c>
      <c r="Q6" s="15" t="s">
        <v>64</v>
      </c>
      <c r="R6" s="15" t="s">
        <v>64</v>
      </c>
      <c r="S6" s="15" t="s">
        <v>64</v>
      </c>
    </row>
    <row r="7" spans="1:23" ht="24.75">
      <c r="A7" s="15" t="s">
        <v>65</v>
      </c>
      <c r="C7" s="15" t="s">
        <v>66</v>
      </c>
      <c r="E7" s="15" t="s">
        <v>25</v>
      </c>
      <c r="G7" s="15" t="s">
        <v>26</v>
      </c>
      <c r="I7" s="15" t="s">
        <v>67</v>
      </c>
      <c r="K7" s="15" t="s">
        <v>68</v>
      </c>
      <c r="M7" s="15" t="s">
        <v>69</v>
      </c>
      <c r="O7" s="15" t="s">
        <v>67</v>
      </c>
      <c r="Q7" s="15" t="s">
        <v>68</v>
      </c>
      <c r="S7" s="15" t="s">
        <v>69</v>
      </c>
    </row>
    <row r="8" spans="1:23">
      <c r="A8" s="1" t="s">
        <v>36</v>
      </c>
      <c r="C8" s="6">
        <v>30</v>
      </c>
      <c r="D8" s="4"/>
      <c r="E8" s="4" t="s">
        <v>96</v>
      </c>
      <c r="F8" s="4"/>
      <c r="G8" s="6">
        <v>5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6759</v>
      </c>
      <c r="P8" s="4"/>
      <c r="Q8" s="6">
        <v>0</v>
      </c>
      <c r="R8" s="4"/>
      <c r="S8" s="6">
        <v>6759</v>
      </c>
      <c r="T8" s="4"/>
      <c r="U8" s="4"/>
      <c r="V8" s="4"/>
      <c r="W8" s="4"/>
    </row>
    <row r="9" spans="1:23">
      <c r="A9" s="1" t="s">
        <v>40</v>
      </c>
      <c r="C9" s="6">
        <v>17</v>
      </c>
      <c r="D9" s="4"/>
      <c r="E9" s="4" t="s">
        <v>96</v>
      </c>
      <c r="F9" s="4"/>
      <c r="G9" s="6">
        <v>5</v>
      </c>
      <c r="H9" s="4"/>
      <c r="I9" s="6">
        <v>42925</v>
      </c>
      <c r="J9" s="4"/>
      <c r="K9" s="6">
        <v>0</v>
      </c>
      <c r="L9" s="4"/>
      <c r="M9" s="6">
        <v>42925</v>
      </c>
      <c r="N9" s="4"/>
      <c r="O9" s="6">
        <v>87612</v>
      </c>
      <c r="P9" s="4"/>
      <c r="Q9" s="6">
        <v>0</v>
      </c>
      <c r="R9" s="4"/>
      <c r="S9" s="6">
        <v>87612</v>
      </c>
      <c r="T9" s="4"/>
      <c r="U9" s="4"/>
      <c r="V9" s="4"/>
      <c r="W9" s="4"/>
    </row>
    <row r="10" spans="1:23">
      <c r="A10" s="1" t="s">
        <v>40</v>
      </c>
      <c r="C10" s="6">
        <v>20</v>
      </c>
      <c r="D10" s="4"/>
      <c r="E10" s="4" t="s">
        <v>96</v>
      </c>
      <c r="F10" s="4"/>
      <c r="G10" s="6">
        <v>5</v>
      </c>
      <c r="H10" s="4"/>
      <c r="I10" s="6">
        <v>45873</v>
      </c>
      <c r="J10" s="4"/>
      <c r="K10" s="6">
        <v>0</v>
      </c>
      <c r="L10" s="4"/>
      <c r="M10" s="6">
        <v>45873</v>
      </c>
      <c r="N10" s="4"/>
      <c r="O10" s="6">
        <v>91553</v>
      </c>
      <c r="P10" s="4"/>
      <c r="Q10" s="6">
        <v>0</v>
      </c>
      <c r="R10" s="4"/>
      <c r="S10" s="6">
        <v>91553</v>
      </c>
      <c r="T10" s="4"/>
      <c r="U10" s="4"/>
      <c r="V10" s="4"/>
      <c r="W10" s="4"/>
    </row>
    <row r="11" spans="1:23">
      <c r="A11" s="1" t="s">
        <v>40</v>
      </c>
      <c r="C11" s="6">
        <v>20</v>
      </c>
      <c r="D11" s="4"/>
      <c r="E11" s="4" t="s">
        <v>96</v>
      </c>
      <c r="F11" s="4"/>
      <c r="G11" s="6">
        <v>5</v>
      </c>
      <c r="H11" s="4"/>
      <c r="I11" s="6">
        <v>46016</v>
      </c>
      <c r="J11" s="4"/>
      <c r="K11" s="6">
        <v>0</v>
      </c>
      <c r="L11" s="4"/>
      <c r="M11" s="6">
        <v>46016</v>
      </c>
      <c r="N11" s="4"/>
      <c r="O11" s="6">
        <v>91838</v>
      </c>
      <c r="P11" s="4"/>
      <c r="Q11" s="6">
        <v>0</v>
      </c>
      <c r="R11" s="4"/>
      <c r="S11" s="6">
        <v>91838</v>
      </c>
      <c r="T11" s="4"/>
      <c r="U11" s="4"/>
      <c r="V11" s="4"/>
      <c r="W11" s="4"/>
    </row>
    <row r="12" spans="1:23">
      <c r="A12" s="1" t="s">
        <v>40</v>
      </c>
      <c r="C12" s="6">
        <v>17</v>
      </c>
      <c r="D12" s="4"/>
      <c r="E12" s="4" t="s">
        <v>96</v>
      </c>
      <c r="F12" s="4"/>
      <c r="G12" s="6">
        <v>5</v>
      </c>
      <c r="H12" s="4"/>
      <c r="I12" s="6">
        <v>44788</v>
      </c>
      <c r="J12" s="4"/>
      <c r="K12" s="6">
        <v>0</v>
      </c>
      <c r="L12" s="4"/>
      <c r="M12" s="6">
        <v>44788</v>
      </c>
      <c r="N12" s="4"/>
      <c r="O12" s="6">
        <v>89388</v>
      </c>
      <c r="P12" s="4"/>
      <c r="Q12" s="6">
        <v>0</v>
      </c>
      <c r="R12" s="4"/>
      <c r="S12" s="6">
        <v>89388</v>
      </c>
      <c r="T12" s="4"/>
      <c r="U12" s="4"/>
      <c r="V12" s="4"/>
      <c r="W12" s="4"/>
    </row>
    <row r="13" spans="1:23">
      <c r="A13" s="1" t="s">
        <v>51</v>
      </c>
      <c r="C13" s="6">
        <v>17</v>
      </c>
      <c r="D13" s="4"/>
      <c r="E13" s="4" t="s">
        <v>96</v>
      </c>
      <c r="F13" s="4"/>
      <c r="G13" s="6">
        <v>5</v>
      </c>
      <c r="H13" s="4"/>
      <c r="I13" s="6">
        <v>101272</v>
      </c>
      <c r="J13" s="4"/>
      <c r="K13" s="6">
        <v>0</v>
      </c>
      <c r="L13" s="4"/>
      <c r="M13" s="6">
        <v>101272</v>
      </c>
      <c r="N13" s="4"/>
      <c r="O13" s="6">
        <v>607503</v>
      </c>
      <c r="P13" s="4"/>
      <c r="Q13" s="6">
        <v>0</v>
      </c>
      <c r="R13" s="4"/>
      <c r="S13" s="6">
        <v>607503</v>
      </c>
      <c r="T13" s="4"/>
      <c r="U13" s="4"/>
      <c r="V13" s="4"/>
      <c r="W13" s="4"/>
    </row>
    <row r="14" spans="1:23">
      <c r="A14" s="1" t="s">
        <v>51</v>
      </c>
      <c r="C14" s="6">
        <v>17</v>
      </c>
      <c r="D14" s="4"/>
      <c r="E14" s="4" t="s">
        <v>96</v>
      </c>
      <c r="F14" s="4"/>
      <c r="G14" s="6">
        <v>5</v>
      </c>
      <c r="H14" s="4"/>
      <c r="I14" s="6">
        <v>41572</v>
      </c>
      <c r="J14" s="4"/>
      <c r="K14" s="6">
        <v>0</v>
      </c>
      <c r="L14" s="4"/>
      <c r="M14" s="6">
        <v>41572</v>
      </c>
      <c r="N14" s="4"/>
      <c r="O14" s="6">
        <v>1279034</v>
      </c>
      <c r="P14" s="4"/>
      <c r="Q14" s="6">
        <v>0</v>
      </c>
      <c r="R14" s="4"/>
      <c r="S14" s="6">
        <v>1279034</v>
      </c>
      <c r="T14" s="4"/>
      <c r="U14" s="4"/>
      <c r="V14" s="4"/>
      <c r="W14" s="4"/>
    </row>
    <row r="15" spans="1:23">
      <c r="A15" s="1" t="s">
        <v>51</v>
      </c>
      <c r="C15" s="6">
        <v>17</v>
      </c>
      <c r="D15" s="4"/>
      <c r="E15" s="4" t="s">
        <v>96</v>
      </c>
      <c r="F15" s="4"/>
      <c r="G15" s="6">
        <v>5</v>
      </c>
      <c r="H15" s="4"/>
      <c r="I15" s="6">
        <v>387969</v>
      </c>
      <c r="J15" s="4"/>
      <c r="K15" s="6">
        <v>0</v>
      </c>
      <c r="L15" s="4"/>
      <c r="M15" s="6">
        <v>387969</v>
      </c>
      <c r="N15" s="4"/>
      <c r="O15" s="6">
        <v>115369945</v>
      </c>
      <c r="P15" s="4"/>
      <c r="Q15" s="6">
        <v>0</v>
      </c>
      <c r="R15" s="4"/>
      <c r="S15" s="6">
        <v>115369945</v>
      </c>
      <c r="T15" s="4"/>
      <c r="U15" s="4"/>
      <c r="V15" s="4"/>
      <c r="W15" s="4"/>
    </row>
    <row r="16" spans="1:23">
      <c r="A16" s="1" t="s">
        <v>51</v>
      </c>
      <c r="C16" s="6">
        <v>17</v>
      </c>
      <c r="D16" s="4"/>
      <c r="E16" s="4" t="s">
        <v>96</v>
      </c>
      <c r="F16" s="4"/>
      <c r="G16" s="6">
        <v>5</v>
      </c>
      <c r="H16" s="4"/>
      <c r="I16" s="6">
        <v>32001</v>
      </c>
      <c r="J16" s="4"/>
      <c r="K16" s="6">
        <v>0</v>
      </c>
      <c r="L16" s="4"/>
      <c r="M16" s="6">
        <v>32001</v>
      </c>
      <c r="N16" s="4"/>
      <c r="O16" s="6">
        <v>133227</v>
      </c>
      <c r="P16" s="4"/>
      <c r="Q16" s="6">
        <v>0</v>
      </c>
      <c r="R16" s="4"/>
      <c r="S16" s="6">
        <v>133227</v>
      </c>
      <c r="T16" s="4"/>
      <c r="U16" s="4"/>
      <c r="V16" s="4"/>
      <c r="W16" s="4"/>
    </row>
    <row r="17" spans="3:23" ht="24.75" thickBot="1">
      <c r="C17" s="4"/>
      <c r="D17" s="4"/>
      <c r="E17" s="4"/>
      <c r="F17" s="4"/>
      <c r="G17" s="4"/>
      <c r="H17" s="4"/>
      <c r="I17" s="11">
        <f>SUM(I8:I16)</f>
        <v>742416</v>
      </c>
      <c r="J17" s="4"/>
      <c r="K17" s="11">
        <f>SUM(K8:K16)</f>
        <v>0</v>
      </c>
      <c r="L17" s="4"/>
      <c r="M17" s="11">
        <f>SUM(M8:M16)</f>
        <v>742416</v>
      </c>
      <c r="N17" s="4"/>
      <c r="O17" s="11">
        <f>SUM(O8:O16)</f>
        <v>117756859</v>
      </c>
      <c r="P17" s="4"/>
      <c r="Q17" s="11">
        <f>SUM(Q8:Q16)</f>
        <v>0</v>
      </c>
      <c r="R17" s="4"/>
      <c r="S17" s="11">
        <f>SUM(S8:S16)</f>
        <v>117756859</v>
      </c>
      <c r="T17" s="4"/>
      <c r="U17" s="4"/>
      <c r="V17" s="4"/>
      <c r="W17" s="4"/>
    </row>
    <row r="18" spans="3:23" ht="24.75" thickTop="1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5"/>
  <sheetViews>
    <sheetView rightToLeft="1" workbookViewId="0">
      <selection activeCell="S11" sqref="S11"/>
    </sheetView>
  </sheetViews>
  <sheetFormatPr defaultRowHeight="24"/>
  <cols>
    <col min="1" max="1" width="13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.75">
      <c r="A3" s="14" t="s">
        <v>61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.75">
      <c r="A6" s="14" t="s">
        <v>3</v>
      </c>
      <c r="C6" s="15" t="s">
        <v>71</v>
      </c>
      <c r="D6" s="15" t="s">
        <v>71</v>
      </c>
      <c r="E6" s="15" t="s">
        <v>71</v>
      </c>
      <c r="F6" s="15" t="s">
        <v>71</v>
      </c>
      <c r="G6" s="15" t="s">
        <v>71</v>
      </c>
      <c r="I6" s="15" t="s">
        <v>63</v>
      </c>
      <c r="J6" s="15" t="s">
        <v>63</v>
      </c>
      <c r="K6" s="15" t="s">
        <v>63</v>
      </c>
      <c r="L6" s="15" t="s">
        <v>63</v>
      </c>
      <c r="M6" s="15" t="s">
        <v>63</v>
      </c>
      <c r="O6" s="15" t="s">
        <v>64</v>
      </c>
      <c r="P6" s="15" t="s">
        <v>64</v>
      </c>
      <c r="Q6" s="15" t="s">
        <v>64</v>
      </c>
      <c r="R6" s="15" t="s">
        <v>64</v>
      </c>
      <c r="S6" s="15" t="s">
        <v>64</v>
      </c>
    </row>
    <row r="7" spans="1:19" ht="24.75">
      <c r="A7" s="15" t="s">
        <v>3</v>
      </c>
      <c r="C7" s="15" t="s">
        <v>72</v>
      </c>
      <c r="E7" s="15" t="s">
        <v>73</v>
      </c>
      <c r="G7" s="15" t="s">
        <v>74</v>
      </c>
      <c r="I7" s="15" t="s">
        <v>75</v>
      </c>
      <c r="K7" s="15" t="s">
        <v>68</v>
      </c>
      <c r="M7" s="15" t="s">
        <v>76</v>
      </c>
      <c r="O7" s="15" t="s">
        <v>75</v>
      </c>
      <c r="Q7" s="15" t="s">
        <v>68</v>
      </c>
      <c r="S7" s="15" t="s">
        <v>76</v>
      </c>
    </row>
    <row r="8" spans="1:19">
      <c r="A8" s="1" t="s">
        <v>17</v>
      </c>
      <c r="C8" s="4" t="s">
        <v>4</v>
      </c>
      <c r="D8" s="4"/>
      <c r="E8" s="6">
        <v>95758755</v>
      </c>
      <c r="F8" s="4"/>
      <c r="G8" s="6">
        <v>200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19151751000</v>
      </c>
      <c r="P8" s="4"/>
      <c r="Q8" s="6">
        <v>0</v>
      </c>
      <c r="R8" s="4"/>
      <c r="S8" s="6">
        <v>19151751000</v>
      </c>
    </row>
    <row r="9" spans="1:19">
      <c r="A9" s="1" t="s">
        <v>22</v>
      </c>
      <c r="C9" s="4" t="s">
        <v>77</v>
      </c>
      <c r="D9" s="4"/>
      <c r="E9" s="6">
        <v>27680307</v>
      </c>
      <c r="F9" s="4"/>
      <c r="G9" s="6">
        <v>4332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119911089924</v>
      </c>
      <c r="P9" s="4"/>
      <c r="Q9" s="6">
        <v>0</v>
      </c>
      <c r="R9" s="4"/>
      <c r="S9" s="6">
        <v>119911089924</v>
      </c>
    </row>
    <row r="10" spans="1:19" ht="24.75" thickBot="1">
      <c r="C10" s="4"/>
      <c r="D10" s="4"/>
      <c r="E10" s="4"/>
      <c r="F10" s="4"/>
      <c r="G10" s="4"/>
      <c r="H10" s="4"/>
      <c r="I10" s="11">
        <f>SUM(I8:I9)</f>
        <v>0</v>
      </c>
      <c r="J10" s="4"/>
      <c r="K10" s="11">
        <f>SUM(K8:K9)</f>
        <v>0</v>
      </c>
      <c r="L10" s="4"/>
      <c r="M10" s="11">
        <f>SUM(M8:M9)</f>
        <v>0</v>
      </c>
      <c r="N10" s="4"/>
      <c r="O10" s="11">
        <f>SUM(O8:O9)</f>
        <v>139062840924</v>
      </c>
      <c r="P10" s="4"/>
      <c r="Q10" s="11">
        <f>SUM(Q8:Q9)</f>
        <v>0</v>
      </c>
      <c r="R10" s="4"/>
      <c r="S10" s="11">
        <f>SUM(S8:S9)</f>
        <v>139062840924</v>
      </c>
    </row>
    <row r="11" spans="1:19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9"/>
  <sheetViews>
    <sheetView rightToLeft="1" topLeftCell="A4" workbookViewId="0">
      <selection activeCell="Q18" sqref="Q18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>
      <c r="A3" s="14" t="s">
        <v>61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.75">
      <c r="A6" s="14" t="s">
        <v>3</v>
      </c>
      <c r="C6" s="15" t="s">
        <v>63</v>
      </c>
      <c r="D6" s="15" t="s">
        <v>63</v>
      </c>
      <c r="E6" s="15" t="s">
        <v>63</v>
      </c>
      <c r="F6" s="15" t="s">
        <v>63</v>
      </c>
      <c r="G6" s="15" t="s">
        <v>63</v>
      </c>
      <c r="H6" s="15" t="s">
        <v>63</v>
      </c>
      <c r="I6" s="15" t="s">
        <v>63</v>
      </c>
      <c r="K6" s="15" t="s">
        <v>64</v>
      </c>
      <c r="L6" s="15" t="s">
        <v>64</v>
      </c>
      <c r="M6" s="15" t="s">
        <v>64</v>
      </c>
      <c r="N6" s="15" t="s">
        <v>64</v>
      </c>
      <c r="O6" s="15" t="s">
        <v>64</v>
      </c>
      <c r="P6" s="15" t="s">
        <v>64</v>
      </c>
      <c r="Q6" s="15" t="s">
        <v>64</v>
      </c>
    </row>
    <row r="7" spans="1:17" ht="24.75">
      <c r="A7" s="15" t="s">
        <v>3</v>
      </c>
      <c r="C7" s="15" t="s">
        <v>7</v>
      </c>
      <c r="E7" s="15" t="s">
        <v>78</v>
      </c>
      <c r="G7" s="15" t="s">
        <v>79</v>
      </c>
      <c r="I7" s="15" t="s">
        <v>80</v>
      </c>
      <c r="K7" s="15" t="s">
        <v>7</v>
      </c>
      <c r="M7" s="15" t="s">
        <v>78</v>
      </c>
      <c r="O7" s="15" t="s">
        <v>79</v>
      </c>
      <c r="Q7" s="15" t="s">
        <v>80</v>
      </c>
    </row>
    <row r="8" spans="1:17">
      <c r="A8" s="1" t="s">
        <v>16</v>
      </c>
      <c r="C8" s="7">
        <v>2886510</v>
      </c>
      <c r="D8" s="7"/>
      <c r="E8" s="7">
        <v>1081329966164</v>
      </c>
      <c r="F8" s="7"/>
      <c r="G8" s="7">
        <v>1074650178375</v>
      </c>
      <c r="H8" s="7"/>
      <c r="I8" s="7">
        <f>E8-G8</f>
        <v>6679787789</v>
      </c>
      <c r="J8" s="7"/>
      <c r="K8" s="7">
        <v>2886510</v>
      </c>
      <c r="L8" s="7"/>
      <c r="M8" s="7">
        <v>1081329966164</v>
      </c>
      <c r="N8" s="7"/>
      <c r="O8" s="7">
        <v>1147416080239</v>
      </c>
      <c r="P8" s="7"/>
      <c r="Q8" s="7">
        <f>M8-O8</f>
        <v>-66086114075</v>
      </c>
    </row>
    <row r="9" spans="1:17">
      <c r="A9" s="1" t="s">
        <v>17</v>
      </c>
      <c r="C9" s="7">
        <v>138460983</v>
      </c>
      <c r="D9" s="7"/>
      <c r="E9" s="7">
        <v>504860141430</v>
      </c>
      <c r="F9" s="7"/>
      <c r="G9" s="7">
        <v>492140127630</v>
      </c>
      <c r="H9" s="7"/>
      <c r="I9" s="7">
        <f t="shared" ref="I9:I16" si="0">E9-G9</f>
        <v>12720013800</v>
      </c>
      <c r="J9" s="7"/>
      <c r="K9" s="7">
        <v>138460983</v>
      </c>
      <c r="L9" s="7"/>
      <c r="M9" s="7">
        <v>504860141430</v>
      </c>
      <c r="N9" s="7"/>
      <c r="O9" s="7">
        <v>488076307043</v>
      </c>
      <c r="P9" s="7"/>
      <c r="Q9" s="7">
        <f t="shared" ref="Q9:Q16" si="1">M9-O9</f>
        <v>16783834387</v>
      </c>
    </row>
    <row r="10" spans="1:17">
      <c r="A10" s="1" t="s">
        <v>15</v>
      </c>
      <c r="C10" s="7">
        <v>16941229</v>
      </c>
      <c r="D10" s="7"/>
      <c r="E10" s="7">
        <v>1149457511286</v>
      </c>
      <c r="F10" s="7"/>
      <c r="G10" s="7">
        <v>1144926481629</v>
      </c>
      <c r="H10" s="7"/>
      <c r="I10" s="7">
        <f t="shared" si="0"/>
        <v>4531029657</v>
      </c>
      <c r="J10" s="7"/>
      <c r="K10" s="7">
        <v>16941229</v>
      </c>
      <c r="L10" s="7"/>
      <c r="M10" s="7">
        <v>1149457511286</v>
      </c>
      <c r="N10" s="7"/>
      <c r="O10" s="7">
        <v>1165354585509</v>
      </c>
      <c r="P10" s="7"/>
      <c r="Q10" s="7">
        <f t="shared" si="1"/>
        <v>-15897074223</v>
      </c>
    </row>
    <row r="11" spans="1:17">
      <c r="A11" s="1" t="s">
        <v>24</v>
      </c>
      <c r="C11" s="7">
        <v>17954700</v>
      </c>
      <c r="D11" s="7"/>
      <c r="E11" s="7">
        <v>341919049055</v>
      </c>
      <c r="F11" s="7"/>
      <c r="G11" s="7">
        <v>339999082711</v>
      </c>
      <c r="H11" s="7"/>
      <c r="I11" s="7">
        <f t="shared" si="0"/>
        <v>1919966344</v>
      </c>
      <c r="J11" s="7"/>
      <c r="K11" s="7">
        <v>17954700</v>
      </c>
      <c r="L11" s="7"/>
      <c r="M11" s="7">
        <v>341919049055</v>
      </c>
      <c r="N11" s="7"/>
      <c r="O11" s="7">
        <v>339999082711</v>
      </c>
      <c r="P11" s="7"/>
      <c r="Q11" s="7">
        <f t="shared" si="1"/>
        <v>1919966344</v>
      </c>
    </row>
    <row r="12" spans="1:17">
      <c r="A12" s="1" t="s">
        <v>21</v>
      </c>
      <c r="C12" s="7">
        <v>9100000</v>
      </c>
      <c r="D12" s="7"/>
      <c r="E12" s="7">
        <v>137666282731</v>
      </c>
      <c r="F12" s="7"/>
      <c r="G12" s="7">
        <v>137060096386</v>
      </c>
      <c r="H12" s="7"/>
      <c r="I12" s="7">
        <f t="shared" si="0"/>
        <v>606186345</v>
      </c>
      <c r="J12" s="7"/>
      <c r="K12" s="7">
        <v>9100000</v>
      </c>
      <c r="L12" s="7"/>
      <c r="M12" s="7">
        <v>137666282731</v>
      </c>
      <c r="N12" s="7"/>
      <c r="O12" s="7">
        <v>134142373831</v>
      </c>
      <c r="P12" s="7"/>
      <c r="Q12" s="7">
        <f t="shared" si="1"/>
        <v>3523908900</v>
      </c>
    </row>
    <row r="13" spans="1:17">
      <c r="A13" s="1" t="s">
        <v>18</v>
      </c>
      <c r="C13" s="7">
        <v>93665545</v>
      </c>
      <c r="D13" s="7"/>
      <c r="E13" s="7">
        <v>1266057408335</v>
      </c>
      <c r="F13" s="7"/>
      <c r="G13" s="7">
        <v>1265926058437</v>
      </c>
      <c r="H13" s="7"/>
      <c r="I13" s="7">
        <f t="shared" si="0"/>
        <v>131349898</v>
      </c>
      <c r="J13" s="7"/>
      <c r="K13" s="7">
        <v>93665545</v>
      </c>
      <c r="L13" s="7"/>
      <c r="M13" s="7">
        <v>1266057408335</v>
      </c>
      <c r="N13" s="7"/>
      <c r="O13" s="7">
        <v>1379907863174</v>
      </c>
      <c r="P13" s="7"/>
      <c r="Q13" s="7">
        <f t="shared" si="1"/>
        <v>-113850454839</v>
      </c>
    </row>
    <row r="14" spans="1:17">
      <c r="A14" s="1" t="s">
        <v>19</v>
      </c>
      <c r="C14" s="7">
        <v>72826468</v>
      </c>
      <c r="D14" s="7"/>
      <c r="E14" s="7">
        <v>915103079235</v>
      </c>
      <c r="F14" s="7"/>
      <c r="G14" s="7">
        <v>916382697507</v>
      </c>
      <c r="H14" s="7"/>
      <c r="I14" s="7">
        <f t="shared" si="0"/>
        <v>-1279618272</v>
      </c>
      <c r="J14" s="7"/>
      <c r="K14" s="7">
        <v>72826468</v>
      </c>
      <c r="L14" s="7"/>
      <c r="M14" s="7">
        <v>915103079235</v>
      </c>
      <c r="N14" s="7"/>
      <c r="O14" s="7">
        <v>910182567592</v>
      </c>
      <c r="P14" s="7"/>
      <c r="Q14" s="7">
        <f t="shared" si="1"/>
        <v>4920511643</v>
      </c>
    </row>
    <row r="15" spans="1:17">
      <c r="A15" s="1" t="s">
        <v>22</v>
      </c>
      <c r="C15" s="7">
        <v>28926949</v>
      </c>
      <c r="D15" s="7"/>
      <c r="E15" s="7">
        <v>3977323117781</v>
      </c>
      <c r="F15" s="7"/>
      <c r="G15" s="7">
        <v>2970739819216</v>
      </c>
      <c r="H15" s="7"/>
      <c r="I15" s="7">
        <f t="shared" si="0"/>
        <v>1006583298565</v>
      </c>
      <c r="J15" s="7"/>
      <c r="K15" s="7">
        <v>28926949</v>
      </c>
      <c r="L15" s="7"/>
      <c r="M15" s="7">
        <v>3977323117781</v>
      </c>
      <c r="N15" s="7"/>
      <c r="O15" s="7">
        <v>2571839093249</v>
      </c>
      <c r="P15" s="7"/>
      <c r="Q15" s="7">
        <f t="shared" si="1"/>
        <v>1405484024532</v>
      </c>
    </row>
    <row r="16" spans="1:17">
      <c r="A16" s="1" t="s">
        <v>23</v>
      </c>
      <c r="C16" s="7">
        <v>83661195</v>
      </c>
      <c r="D16" s="7"/>
      <c r="E16" s="7">
        <v>822194229332</v>
      </c>
      <c r="F16" s="7"/>
      <c r="G16" s="7">
        <v>846555566962</v>
      </c>
      <c r="H16" s="7"/>
      <c r="I16" s="7">
        <f t="shared" si="0"/>
        <v>-24361337630</v>
      </c>
      <c r="J16" s="7"/>
      <c r="K16" s="7">
        <v>83661195</v>
      </c>
      <c r="L16" s="7"/>
      <c r="M16" s="7">
        <v>822194229332</v>
      </c>
      <c r="N16" s="7"/>
      <c r="O16" s="7">
        <v>846555566962</v>
      </c>
      <c r="P16" s="7"/>
      <c r="Q16" s="7">
        <f t="shared" si="1"/>
        <v>-24361337630</v>
      </c>
    </row>
    <row r="17" spans="3:17" ht="24.75" thickBot="1">
      <c r="C17" s="7"/>
      <c r="D17" s="7"/>
      <c r="E17" s="8">
        <f>SUM(E8:E16)</f>
        <v>10195910785349</v>
      </c>
      <c r="F17" s="7"/>
      <c r="G17" s="8">
        <f>SUM(G8:G16)</f>
        <v>9188380108853</v>
      </c>
      <c r="H17" s="7"/>
      <c r="I17" s="8">
        <f>SUM(I8:I16)</f>
        <v>1007530676496</v>
      </c>
      <c r="J17" s="7"/>
      <c r="K17" s="7"/>
      <c r="L17" s="7"/>
      <c r="M17" s="8">
        <f>SUM(M8:M16)</f>
        <v>10195910785349</v>
      </c>
      <c r="N17" s="7"/>
      <c r="O17" s="8">
        <f>SUM(O8:O16)</f>
        <v>8983473520310</v>
      </c>
      <c r="P17" s="7"/>
      <c r="Q17" s="8">
        <f>SUM(Q8:Q16)</f>
        <v>1212437265039</v>
      </c>
    </row>
    <row r="18" spans="3:17" ht="24.75" thickTop="1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3:17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22"/>
  <sheetViews>
    <sheetView rightToLeft="1" topLeftCell="A7" workbookViewId="0">
      <selection activeCell="Q19" sqref="Q19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16.5703125" style="1" bestFit="1" customWidth="1"/>
    <col min="20" max="16384" width="9.140625" style="1"/>
  </cols>
  <sheetData>
    <row r="2" spans="1:17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>
      <c r="A3" s="14" t="s">
        <v>61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.75">
      <c r="A6" s="14" t="s">
        <v>3</v>
      </c>
      <c r="C6" s="15" t="s">
        <v>63</v>
      </c>
      <c r="D6" s="15" t="s">
        <v>63</v>
      </c>
      <c r="E6" s="15" t="s">
        <v>63</v>
      </c>
      <c r="F6" s="15" t="s">
        <v>63</v>
      </c>
      <c r="G6" s="15" t="s">
        <v>63</v>
      </c>
      <c r="H6" s="15" t="s">
        <v>63</v>
      </c>
      <c r="I6" s="15" t="s">
        <v>63</v>
      </c>
      <c r="K6" s="15" t="s">
        <v>64</v>
      </c>
      <c r="L6" s="15" t="s">
        <v>64</v>
      </c>
      <c r="M6" s="15" t="s">
        <v>64</v>
      </c>
      <c r="N6" s="15" t="s">
        <v>64</v>
      </c>
      <c r="O6" s="15" t="s">
        <v>64</v>
      </c>
      <c r="P6" s="15" t="s">
        <v>64</v>
      </c>
      <c r="Q6" s="15" t="s">
        <v>64</v>
      </c>
    </row>
    <row r="7" spans="1:17" ht="24.75">
      <c r="A7" s="15" t="s">
        <v>3</v>
      </c>
      <c r="C7" s="15" t="s">
        <v>7</v>
      </c>
      <c r="E7" s="15" t="s">
        <v>78</v>
      </c>
      <c r="G7" s="15" t="s">
        <v>79</v>
      </c>
      <c r="I7" s="15" t="s">
        <v>81</v>
      </c>
      <c r="K7" s="15" t="s">
        <v>7</v>
      </c>
      <c r="M7" s="15" t="s">
        <v>78</v>
      </c>
      <c r="O7" s="15" t="s">
        <v>79</v>
      </c>
      <c r="Q7" s="15" t="s">
        <v>81</v>
      </c>
    </row>
    <row r="8" spans="1:17">
      <c r="A8" s="1" t="s">
        <v>19</v>
      </c>
      <c r="C8" s="7">
        <v>370213298</v>
      </c>
      <c r="D8" s="7"/>
      <c r="E8" s="7">
        <v>4619316146684</v>
      </c>
      <c r="F8" s="7"/>
      <c r="G8" s="7">
        <v>4590857730778</v>
      </c>
      <c r="H8" s="7"/>
      <c r="I8" s="7">
        <v>28458415906</v>
      </c>
      <c r="J8" s="7"/>
      <c r="K8" s="7">
        <v>793043245</v>
      </c>
      <c r="L8" s="7"/>
      <c r="M8" s="7">
        <v>9782506109714</v>
      </c>
      <c r="N8" s="7"/>
      <c r="O8" s="7">
        <v>9733825585993</v>
      </c>
      <c r="P8" s="7"/>
      <c r="Q8" s="7">
        <v>48680523721</v>
      </c>
    </row>
    <row r="9" spans="1:17">
      <c r="A9" s="1" t="s">
        <v>16</v>
      </c>
      <c r="C9" s="7">
        <v>1146600</v>
      </c>
      <c r="D9" s="7"/>
      <c r="E9" s="7">
        <v>444045697100</v>
      </c>
      <c r="F9" s="7"/>
      <c r="G9" s="7">
        <v>458914685381</v>
      </c>
      <c r="H9" s="7"/>
      <c r="I9" s="7">
        <v>-14868988281</v>
      </c>
      <c r="J9" s="7"/>
      <c r="K9" s="7">
        <v>2554257</v>
      </c>
      <c r="L9" s="7"/>
      <c r="M9" s="7">
        <v>1007718932204</v>
      </c>
      <c r="N9" s="7"/>
      <c r="O9" s="7">
        <v>1035184890562</v>
      </c>
      <c r="P9" s="7"/>
      <c r="Q9" s="7">
        <v>-27465958358</v>
      </c>
    </row>
    <row r="10" spans="1:17">
      <c r="A10" s="1" t="s">
        <v>22</v>
      </c>
      <c r="C10" s="7">
        <v>4944518</v>
      </c>
      <c r="D10" s="7"/>
      <c r="E10" s="7">
        <v>597089151143</v>
      </c>
      <c r="F10" s="7"/>
      <c r="G10" s="7">
        <v>429768268584</v>
      </c>
      <c r="H10" s="7"/>
      <c r="I10" s="7">
        <v>167320882559</v>
      </c>
      <c r="J10" s="7"/>
      <c r="K10" s="7">
        <v>15633989</v>
      </c>
      <c r="L10" s="7"/>
      <c r="M10" s="7">
        <v>1648623336682</v>
      </c>
      <c r="N10" s="7"/>
      <c r="O10" s="7">
        <v>1284338326918</v>
      </c>
      <c r="P10" s="7"/>
      <c r="Q10" s="7">
        <v>364285009764</v>
      </c>
    </row>
    <row r="11" spans="1:17">
      <c r="A11" s="1" t="s">
        <v>23</v>
      </c>
      <c r="C11" s="7">
        <v>155512000</v>
      </c>
      <c r="D11" s="7"/>
      <c r="E11" s="7">
        <v>1575406211630</v>
      </c>
      <c r="F11" s="7"/>
      <c r="G11" s="7">
        <v>1566305679588</v>
      </c>
      <c r="H11" s="7"/>
      <c r="I11" s="7">
        <v>9100532042</v>
      </c>
      <c r="J11" s="7"/>
      <c r="K11" s="7">
        <v>155512000</v>
      </c>
      <c r="L11" s="7"/>
      <c r="M11" s="7">
        <v>1575406211630</v>
      </c>
      <c r="N11" s="7"/>
      <c r="O11" s="7">
        <v>1566305679588</v>
      </c>
      <c r="P11" s="7"/>
      <c r="Q11" s="7">
        <v>9100532042</v>
      </c>
    </row>
    <row r="12" spans="1:17">
      <c r="A12" s="1" t="s">
        <v>15</v>
      </c>
      <c r="C12" s="7">
        <v>51114392</v>
      </c>
      <c r="D12" s="7"/>
      <c r="E12" s="7">
        <v>3521321249802</v>
      </c>
      <c r="F12" s="7"/>
      <c r="G12" s="7">
        <v>3504161226643</v>
      </c>
      <c r="H12" s="7"/>
      <c r="I12" s="7">
        <v>17160023159</v>
      </c>
      <c r="J12" s="7"/>
      <c r="K12" s="7">
        <v>88074724</v>
      </c>
      <c r="L12" s="7"/>
      <c r="M12" s="7">
        <v>6065674774176</v>
      </c>
      <c r="N12" s="7"/>
      <c r="O12" s="7">
        <v>6048095541154</v>
      </c>
      <c r="P12" s="7"/>
      <c r="Q12" s="7">
        <v>17579233022</v>
      </c>
    </row>
    <row r="13" spans="1:17">
      <c r="A13" s="1" t="s">
        <v>20</v>
      </c>
      <c r="C13" s="7">
        <v>10000000</v>
      </c>
      <c r="D13" s="7"/>
      <c r="E13" s="7">
        <v>151260633342</v>
      </c>
      <c r="F13" s="7"/>
      <c r="G13" s="7">
        <v>148197781860</v>
      </c>
      <c r="H13" s="7"/>
      <c r="I13" s="7">
        <v>3062851482</v>
      </c>
      <c r="J13" s="7"/>
      <c r="K13" s="7">
        <v>13495472</v>
      </c>
      <c r="L13" s="7"/>
      <c r="M13" s="7">
        <v>203766757934</v>
      </c>
      <c r="N13" s="7"/>
      <c r="O13" s="7">
        <v>199999901554</v>
      </c>
      <c r="P13" s="7"/>
      <c r="Q13" s="7">
        <v>3766856380</v>
      </c>
    </row>
    <row r="14" spans="1:17">
      <c r="A14" s="1" t="s">
        <v>18</v>
      </c>
      <c r="C14" s="7">
        <v>31174183</v>
      </c>
      <c r="D14" s="7"/>
      <c r="E14" s="7">
        <v>439363683275</v>
      </c>
      <c r="F14" s="7"/>
      <c r="G14" s="7">
        <v>464295074477</v>
      </c>
      <c r="H14" s="7"/>
      <c r="I14" s="7">
        <v>-24931391202</v>
      </c>
      <c r="J14" s="7"/>
      <c r="K14" s="7">
        <v>63195190</v>
      </c>
      <c r="L14" s="7"/>
      <c r="M14" s="7">
        <v>917968337326</v>
      </c>
      <c r="N14" s="7"/>
      <c r="O14" s="7">
        <v>951012878807</v>
      </c>
      <c r="P14" s="7"/>
      <c r="Q14" s="7">
        <v>-33044541481</v>
      </c>
    </row>
    <row r="15" spans="1:17">
      <c r="A15" s="1" t="s">
        <v>17</v>
      </c>
      <c r="C15" s="7">
        <v>384923</v>
      </c>
      <c r="D15" s="7"/>
      <c r="E15" s="7">
        <v>1415224455</v>
      </c>
      <c r="F15" s="7"/>
      <c r="G15" s="7">
        <v>1356681485</v>
      </c>
      <c r="H15" s="7"/>
      <c r="I15" s="7">
        <v>58542970</v>
      </c>
      <c r="J15" s="7"/>
      <c r="K15" s="7">
        <v>20161150</v>
      </c>
      <c r="L15" s="7"/>
      <c r="M15" s="7">
        <v>103004771542</v>
      </c>
      <c r="N15" s="7"/>
      <c r="O15" s="7">
        <v>100815484425</v>
      </c>
      <c r="P15" s="7"/>
      <c r="Q15" s="7">
        <v>2189287117</v>
      </c>
    </row>
    <row r="16" spans="1:17">
      <c r="A16" s="1" t="s">
        <v>21</v>
      </c>
      <c r="C16" s="7">
        <v>9295000</v>
      </c>
      <c r="D16" s="7"/>
      <c r="E16" s="7">
        <v>139498853004</v>
      </c>
      <c r="F16" s="7"/>
      <c r="G16" s="7">
        <v>136309512557</v>
      </c>
      <c r="H16" s="7"/>
      <c r="I16" s="7">
        <v>3189340447</v>
      </c>
      <c r="J16" s="7"/>
      <c r="K16" s="7">
        <v>22671978</v>
      </c>
      <c r="L16" s="7"/>
      <c r="M16" s="7">
        <v>336101585626</v>
      </c>
      <c r="N16" s="7"/>
      <c r="O16" s="7">
        <v>331858602369</v>
      </c>
      <c r="P16" s="7"/>
      <c r="Q16" s="7">
        <v>4242983257</v>
      </c>
    </row>
    <row r="17" spans="1:19">
      <c r="A17" s="1" t="s">
        <v>82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v>0</v>
      </c>
      <c r="J17" s="7"/>
      <c r="K17" s="7">
        <v>272</v>
      </c>
      <c r="L17" s="7"/>
      <c r="M17" s="7">
        <v>4950128</v>
      </c>
      <c r="N17" s="7"/>
      <c r="O17" s="7">
        <v>4947680</v>
      </c>
      <c r="P17" s="7"/>
      <c r="Q17" s="7">
        <v>2448</v>
      </c>
    </row>
    <row r="18" spans="1:19" ht="24.75" thickBot="1">
      <c r="C18" s="7"/>
      <c r="D18" s="7"/>
      <c r="E18" s="8">
        <f>SUM(E8:E17)</f>
        <v>11488716850435</v>
      </c>
      <c r="F18" s="7"/>
      <c r="G18" s="8">
        <f>SUM(G8:G17)</f>
        <v>11300166641353</v>
      </c>
      <c r="H18" s="7"/>
      <c r="I18" s="8">
        <f>SUM(I8:I17)</f>
        <v>188550209082</v>
      </c>
      <c r="J18" s="7"/>
      <c r="K18" s="7"/>
      <c r="L18" s="7"/>
      <c r="M18" s="8">
        <f>SUM(M8:M17)</f>
        <v>21640775766962</v>
      </c>
      <c r="N18" s="7"/>
      <c r="O18" s="8">
        <f>SUM(O8:O17)</f>
        <v>21251441839050</v>
      </c>
      <c r="P18" s="7"/>
      <c r="Q18" s="8">
        <f>SUM(Q8:Q17)</f>
        <v>389333927912</v>
      </c>
      <c r="S18" s="3"/>
    </row>
    <row r="19" spans="1:19" ht="24.75" thickTop="1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S19" s="3"/>
    </row>
    <row r="20" spans="1:19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S20" s="3"/>
    </row>
    <row r="21" spans="1:19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S21" s="3"/>
    </row>
    <row r="22" spans="1:19">
      <c r="I22" s="1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31"/>
  <sheetViews>
    <sheetView rightToLeft="1" workbookViewId="0">
      <selection activeCell="A20" sqref="A20:XFD20"/>
    </sheetView>
  </sheetViews>
  <sheetFormatPr defaultRowHeight="24"/>
  <cols>
    <col min="1" max="1" width="32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4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4" ht="24.75">
      <c r="A3" s="14" t="s">
        <v>61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4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4" ht="24.75">
      <c r="A6" s="14" t="s">
        <v>3</v>
      </c>
      <c r="C6" s="15" t="s">
        <v>63</v>
      </c>
      <c r="D6" s="15" t="s">
        <v>63</v>
      </c>
      <c r="E6" s="15" t="s">
        <v>63</v>
      </c>
      <c r="F6" s="15" t="s">
        <v>63</v>
      </c>
      <c r="G6" s="15" t="s">
        <v>63</v>
      </c>
      <c r="H6" s="15" t="s">
        <v>63</v>
      </c>
      <c r="I6" s="15" t="s">
        <v>63</v>
      </c>
      <c r="J6" s="15" t="s">
        <v>63</v>
      </c>
      <c r="K6" s="15" t="s">
        <v>63</v>
      </c>
      <c r="M6" s="15" t="s">
        <v>64</v>
      </c>
      <c r="N6" s="15" t="s">
        <v>64</v>
      </c>
      <c r="O6" s="15" t="s">
        <v>64</v>
      </c>
      <c r="P6" s="15" t="s">
        <v>64</v>
      </c>
      <c r="Q6" s="15" t="s">
        <v>64</v>
      </c>
      <c r="R6" s="15" t="s">
        <v>64</v>
      </c>
      <c r="S6" s="15" t="s">
        <v>64</v>
      </c>
      <c r="T6" s="15" t="s">
        <v>64</v>
      </c>
      <c r="U6" s="15" t="s">
        <v>64</v>
      </c>
    </row>
    <row r="7" spans="1:24" ht="24.75">
      <c r="A7" s="15" t="s">
        <v>3</v>
      </c>
      <c r="C7" s="15" t="s">
        <v>83</v>
      </c>
      <c r="E7" s="15" t="s">
        <v>84</v>
      </c>
      <c r="G7" s="15" t="s">
        <v>85</v>
      </c>
      <c r="I7" s="15" t="s">
        <v>33</v>
      </c>
      <c r="K7" s="15" t="s">
        <v>86</v>
      </c>
      <c r="M7" s="15" t="s">
        <v>83</v>
      </c>
      <c r="O7" s="15" t="s">
        <v>84</v>
      </c>
      <c r="Q7" s="15" t="s">
        <v>85</v>
      </c>
      <c r="S7" s="15" t="s">
        <v>33</v>
      </c>
      <c r="U7" s="15" t="s">
        <v>86</v>
      </c>
    </row>
    <row r="8" spans="1:24">
      <c r="A8" s="1" t="s">
        <v>19</v>
      </c>
      <c r="C8" s="7">
        <v>0</v>
      </c>
      <c r="D8" s="7"/>
      <c r="E8" s="7">
        <v>-1279618271</v>
      </c>
      <c r="F8" s="7"/>
      <c r="G8" s="7">
        <v>28458415906</v>
      </c>
      <c r="H8" s="7"/>
      <c r="I8" s="7">
        <f>C8+E8+G8</f>
        <v>27178797635</v>
      </c>
      <c r="J8" s="7"/>
      <c r="K8" s="9">
        <f>I8/$I$19</f>
        <v>2.2723210413872624E-2</v>
      </c>
      <c r="L8" s="7"/>
      <c r="M8" s="7">
        <v>0</v>
      </c>
      <c r="N8" s="7"/>
      <c r="O8" s="7">
        <v>4920511643</v>
      </c>
      <c r="P8" s="7"/>
      <c r="Q8" s="7">
        <v>48680523721</v>
      </c>
      <c r="R8" s="7"/>
      <c r="S8" s="7">
        <f>M8+O8+Q8</f>
        <v>53601035364</v>
      </c>
      <c r="T8" s="7"/>
      <c r="U8" s="9">
        <f>S8/$S$19</f>
        <v>3.0790433964969693E-2</v>
      </c>
      <c r="V8" s="7"/>
      <c r="W8" s="7"/>
      <c r="X8" s="7"/>
    </row>
    <row r="9" spans="1:24">
      <c r="A9" s="1" t="s">
        <v>16</v>
      </c>
      <c r="C9" s="7">
        <v>0</v>
      </c>
      <c r="D9" s="7"/>
      <c r="E9" s="7">
        <v>6679787789</v>
      </c>
      <c r="F9" s="7"/>
      <c r="G9" s="7">
        <v>-14868988281</v>
      </c>
      <c r="H9" s="7"/>
      <c r="I9" s="7">
        <f t="shared" ref="I9:I18" si="0">C9+E9+G9</f>
        <v>-8189200492</v>
      </c>
      <c r="J9" s="7"/>
      <c r="K9" s="9">
        <f t="shared" ref="K9:K18" si="1">I9/$I$19</f>
        <v>-6.8466945594926141E-3</v>
      </c>
      <c r="L9" s="7"/>
      <c r="M9" s="7">
        <v>0</v>
      </c>
      <c r="N9" s="7"/>
      <c r="O9" s="7">
        <v>-66086114074</v>
      </c>
      <c r="P9" s="7"/>
      <c r="Q9" s="7">
        <v>-27465958358</v>
      </c>
      <c r="R9" s="7"/>
      <c r="S9" s="7">
        <f t="shared" ref="S9:S18" si="2">M9+O9+Q9</f>
        <v>-93552072432</v>
      </c>
      <c r="T9" s="7"/>
      <c r="U9" s="9">
        <f t="shared" ref="U9:U18" si="3">S9/$S$19</f>
        <v>-5.3739799780774207E-2</v>
      </c>
      <c r="V9" s="7"/>
      <c r="W9" s="7"/>
      <c r="X9" s="7"/>
    </row>
    <row r="10" spans="1:24">
      <c r="A10" s="1" t="s">
        <v>22</v>
      </c>
      <c r="C10" s="7">
        <v>0</v>
      </c>
      <c r="D10" s="7"/>
      <c r="E10" s="7">
        <v>1006583298565</v>
      </c>
      <c r="F10" s="7"/>
      <c r="G10" s="7">
        <v>167320882559</v>
      </c>
      <c r="H10" s="7"/>
      <c r="I10" s="7">
        <f t="shared" si="0"/>
        <v>1173904181124</v>
      </c>
      <c r="J10" s="7"/>
      <c r="K10" s="9">
        <f t="shared" si="1"/>
        <v>0.98145885891046303</v>
      </c>
      <c r="L10" s="7"/>
      <c r="M10" s="7">
        <v>119911089924</v>
      </c>
      <c r="N10" s="7"/>
      <c r="O10" s="7">
        <v>1405484024532</v>
      </c>
      <c r="P10" s="7"/>
      <c r="Q10" s="7">
        <v>364285009764</v>
      </c>
      <c r="R10" s="7"/>
      <c r="S10" s="7">
        <f t="shared" si="2"/>
        <v>1889680124220</v>
      </c>
      <c r="T10" s="7"/>
      <c r="U10" s="9">
        <f t="shared" si="3"/>
        <v>1.0855027460680309</v>
      </c>
      <c r="V10" s="7"/>
      <c r="W10" s="7"/>
      <c r="X10" s="7"/>
    </row>
    <row r="11" spans="1:24">
      <c r="A11" s="1" t="s">
        <v>23</v>
      </c>
      <c r="C11" s="7">
        <v>0</v>
      </c>
      <c r="D11" s="7"/>
      <c r="E11" s="7">
        <v>-24361337629</v>
      </c>
      <c r="F11" s="7"/>
      <c r="G11" s="7">
        <v>9100532042</v>
      </c>
      <c r="H11" s="7"/>
      <c r="I11" s="7">
        <f t="shared" si="0"/>
        <v>-15260805587</v>
      </c>
      <c r="J11" s="7"/>
      <c r="K11" s="9">
        <f t="shared" si="1"/>
        <v>-1.2759007999384E-2</v>
      </c>
      <c r="L11" s="7"/>
      <c r="M11" s="7">
        <v>0</v>
      </c>
      <c r="N11" s="7"/>
      <c r="O11" s="7">
        <v>-24361337629</v>
      </c>
      <c r="P11" s="7"/>
      <c r="Q11" s="7">
        <v>9100532042</v>
      </c>
      <c r="R11" s="7"/>
      <c r="S11" s="7">
        <f t="shared" si="2"/>
        <v>-15260805587</v>
      </c>
      <c r="T11" s="7"/>
      <c r="U11" s="9">
        <f t="shared" si="3"/>
        <v>-8.7663759382221474E-3</v>
      </c>
      <c r="V11" s="7"/>
      <c r="W11" s="7"/>
      <c r="X11" s="7"/>
    </row>
    <row r="12" spans="1:24">
      <c r="A12" s="1" t="s">
        <v>15</v>
      </c>
      <c r="C12" s="7">
        <v>0</v>
      </c>
      <c r="D12" s="7"/>
      <c r="E12" s="7">
        <v>4531029657</v>
      </c>
      <c r="F12" s="7"/>
      <c r="G12" s="7">
        <v>17160023159</v>
      </c>
      <c r="H12" s="7"/>
      <c r="I12" s="7">
        <f t="shared" si="0"/>
        <v>21691052816</v>
      </c>
      <c r="J12" s="7"/>
      <c r="K12" s="9">
        <f t="shared" si="1"/>
        <v>1.8135105307295257E-2</v>
      </c>
      <c r="L12" s="7"/>
      <c r="M12" s="7">
        <v>0</v>
      </c>
      <c r="N12" s="7"/>
      <c r="O12" s="7">
        <v>-15897074222</v>
      </c>
      <c r="P12" s="7"/>
      <c r="Q12" s="7">
        <v>17579233022</v>
      </c>
      <c r="R12" s="7"/>
      <c r="S12" s="7">
        <f t="shared" si="2"/>
        <v>1682158800</v>
      </c>
      <c r="T12" s="7"/>
      <c r="U12" s="9">
        <f t="shared" si="3"/>
        <v>9.662947571490246E-4</v>
      </c>
      <c r="V12" s="7"/>
      <c r="W12" s="7"/>
      <c r="X12" s="7"/>
    </row>
    <row r="13" spans="1:24">
      <c r="A13" s="1" t="s">
        <v>20</v>
      </c>
      <c r="C13" s="7">
        <v>0</v>
      </c>
      <c r="D13" s="7"/>
      <c r="E13" s="7">
        <v>0</v>
      </c>
      <c r="F13" s="7"/>
      <c r="G13" s="7">
        <v>3062851482</v>
      </c>
      <c r="H13" s="7"/>
      <c r="I13" s="7">
        <f t="shared" si="0"/>
        <v>3062851482</v>
      </c>
      <c r="J13" s="7"/>
      <c r="K13" s="9">
        <f t="shared" si="1"/>
        <v>2.5607394273505948E-3</v>
      </c>
      <c r="L13" s="7"/>
      <c r="M13" s="7">
        <v>0</v>
      </c>
      <c r="N13" s="7"/>
      <c r="O13" s="7">
        <v>0</v>
      </c>
      <c r="P13" s="7"/>
      <c r="Q13" s="7">
        <v>3766856380</v>
      </c>
      <c r="R13" s="7"/>
      <c r="S13" s="7">
        <f t="shared" si="2"/>
        <v>3766856380</v>
      </c>
      <c r="T13" s="7"/>
      <c r="U13" s="9">
        <f t="shared" si="3"/>
        <v>2.1638228037253997E-3</v>
      </c>
      <c r="V13" s="7"/>
      <c r="W13" s="7"/>
      <c r="X13" s="7"/>
    </row>
    <row r="14" spans="1:24">
      <c r="A14" s="1" t="s">
        <v>18</v>
      </c>
      <c r="C14" s="7">
        <v>0</v>
      </c>
      <c r="D14" s="7"/>
      <c r="E14" s="7">
        <v>131349898</v>
      </c>
      <c r="F14" s="7"/>
      <c r="G14" s="7">
        <v>-24931391202</v>
      </c>
      <c r="H14" s="7"/>
      <c r="I14" s="7">
        <f t="shared" si="0"/>
        <v>-24800041304</v>
      </c>
      <c r="J14" s="7"/>
      <c r="K14" s="9">
        <f t="shared" si="1"/>
        <v>-2.0734418217891265E-2</v>
      </c>
      <c r="L14" s="7"/>
      <c r="M14" s="7">
        <v>0</v>
      </c>
      <c r="N14" s="7"/>
      <c r="O14" s="7">
        <v>-113850454838</v>
      </c>
      <c r="P14" s="7"/>
      <c r="Q14" s="7">
        <v>-33044541481</v>
      </c>
      <c r="R14" s="7"/>
      <c r="S14" s="7">
        <f t="shared" si="2"/>
        <v>-146894996319</v>
      </c>
      <c r="T14" s="7"/>
      <c r="U14" s="9">
        <f t="shared" si="3"/>
        <v>-8.4381964886118349E-2</v>
      </c>
      <c r="V14" s="7"/>
      <c r="W14" s="7"/>
      <c r="X14" s="7"/>
    </row>
    <row r="15" spans="1:24">
      <c r="A15" s="1" t="s">
        <v>17</v>
      </c>
      <c r="C15" s="7">
        <v>0</v>
      </c>
      <c r="D15" s="7"/>
      <c r="E15" s="7">
        <v>12720013800</v>
      </c>
      <c r="F15" s="7"/>
      <c r="G15" s="7">
        <v>58542970</v>
      </c>
      <c r="H15" s="7"/>
      <c r="I15" s="7">
        <f t="shared" si="0"/>
        <v>12778556770</v>
      </c>
      <c r="J15" s="7"/>
      <c r="K15" s="9">
        <f t="shared" si="1"/>
        <v>1.0683689476255469E-2</v>
      </c>
      <c r="L15" s="7"/>
      <c r="M15" s="7">
        <v>19151751000</v>
      </c>
      <c r="N15" s="7"/>
      <c r="O15" s="7">
        <v>16783834387</v>
      </c>
      <c r="P15" s="7"/>
      <c r="Q15" s="7">
        <v>2189287117</v>
      </c>
      <c r="R15" s="7"/>
      <c r="S15" s="7">
        <f t="shared" si="2"/>
        <v>38124872504</v>
      </c>
      <c r="T15" s="7"/>
      <c r="U15" s="9">
        <f t="shared" si="3"/>
        <v>2.1900348776578173E-2</v>
      </c>
      <c r="V15" s="7"/>
      <c r="W15" s="7"/>
      <c r="X15" s="7"/>
    </row>
    <row r="16" spans="1:24">
      <c r="A16" s="1" t="s">
        <v>21</v>
      </c>
      <c r="C16" s="7">
        <v>0</v>
      </c>
      <c r="D16" s="7"/>
      <c r="E16" s="7">
        <v>606186345</v>
      </c>
      <c r="F16" s="7"/>
      <c r="G16" s="7">
        <v>3189340447</v>
      </c>
      <c r="H16" s="7"/>
      <c r="I16" s="7">
        <f t="shared" si="0"/>
        <v>3795526792</v>
      </c>
      <c r="J16" s="7"/>
      <c r="K16" s="9">
        <f t="shared" si="1"/>
        <v>3.1733027738887667E-3</v>
      </c>
      <c r="L16" s="7"/>
      <c r="M16" s="7">
        <v>0</v>
      </c>
      <c r="N16" s="7"/>
      <c r="O16" s="7">
        <v>3523908900</v>
      </c>
      <c r="P16" s="7"/>
      <c r="Q16" s="7">
        <v>4242983257</v>
      </c>
      <c r="R16" s="7"/>
      <c r="S16" s="7">
        <f t="shared" si="2"/>
        <v>7766892157</v>
      </c>
      <c r="T16" s="7"/>
      <c r="U16" s="9">
        <f t="shared" si="3"/>
        <v>4.4615925503888095E-3</v>
      </c>
      <c r="V16" s="7"/>
      <c r="W16" s="7"/>
      <c r="X16" s="7"/>
    </row>
    <row r="17" spans="1:24">
      <c r="A17" s="1" t="s">
        <v>82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>C17+E17+G17</f>
        <v>0</v>
      </c>
      <c r="J17" s="7"/>
      <c r="K17" s="9">
        <f t="shared" si="1"/>
        <v>0</v>
      </c>
      <c r="L17" s="7"/>
      <c r="M17" s="7">
        <v>0</v>
      </c>
      <c r="N17" s="7"/>
      <c r="O17" s="7">
        <v>0</v>
      </c>
      <c r="P17" s="7"/>
      <c r="Q17" s="7">
        <v>2448</v>
      </c>
      <c r="R17" s="7"/>
      <c r="S17" s="7">
        <f t="shared" si="2"/>
        <v>2448</v>
      </c>
      <c r="T17" s="7"/>
      <c r="U17" s="9">
        <f t="shared" si="3"/>
        <v>1.4062225073523451E-9</v>
      </c>
      <c r="V17" s="7"/>
      <c r="W17" s="7"/>
      <c r="X17" s="7"/>
    </row>
    <row r="18" spans="1:24">
      <c r="A18" s="1" t="s">
        <v>24</v>
      </c>
      <c r="C18" s="7">
        <v>0</v>
      </c>
      <c r="D18" s="7"/>
      <c r="E18" s="7">
        <v>1919966342</v>
      </c>
      <c r="F18" s="7"/>
      <c r="G18" s="7">
        <v>0</v>
      </c>
      <c r="H18" s="7"/>
      <c r="I18" s="7">
        <f t="shared" si="0"/>
        <v>1919966342</v>
      </c>
      <c r="J18" s="7"/>
      <c r="K18" s="9">
        <f t="shared" si="1"/>
        <v>1.605214467642116E-3</v>
      </c>
      <c r="L18" s="7"/>
      <c r="M18" s="7">
        <v>0</v>
      </c>
      <c r="N18" s="7"/>
      <c r="O18" s="7">
        <v>1919966340</v>
      </c>
      <c r="P18" s="7"/>
      <c r="Q18" s="7">
        <v>0</v>
      </c>
      <c r="R18" s="7"/>
      <c r="S18" s="7">
        <f t="shared" si="2"/>
        <v>1919966340</v>
      </c>
      <c r="T18" s="7"/>
      <c r="U18" s="9">
        <f t="shared" si="3"/>
        <v>1.1029002780502065E-3</v>
      </c>
      <c r="V18" s="7"/>
      <c r="W18" s="7"/>
      <c r="X18" s="7"/>
    </row>
    <row r="19" spans="1:24" ht="24.75" thickBot="1">
      <c r="C19" s="8">
        <f>SUM(C8:C18)</f>
        <v>0</v>
      </c>
      <c r="D19" s="7"/>
      <c r="E19" s="8">
        <f>SUM(E8:E18)</f>
        <v>1007530676496</v>
      </c>
      <c r="F19" s="7"/>
      <c r="G19" s="8">
        <f>SUM(G8:G18)</f>
        <v>188550209082</v>
      </c>
      <c r="H19" s="7"/>
      <c r="I19" s="8">
        <f>SUM(I8:I18)</f>
        <v>1196080885578</v>
      </c>
      <c r="J19" s="7"/>
      <c r="K19" s="10">
        <f>SUM(K8:K18)</f>
        <v>1</v>
      </c>
      <c r="L19" s="7"/>
      <c r="M19" s="8">
        <f>SUM(M8:M18)</f>
        <v>139062840924</v>
      </c>
      <c r="N19" s="7"/>
      <c r="O19" s="8">
        <f>SUM(O8:O18)</f>
        <v>1212437265039</v>
      </c>
      <c r="P19" s="7"/>
      <c r="Q19" s="8">
        <f>SUM(Q8:Q18)</f>
        <v>389333927912</v>
      </c>
      <c r="R19" s="7"/>
      <c r="S19" s="8">
        <f>SUM(S8:S18)</f>
        <v>1740834033875</v>
      </c>
      <c r="T19" s="7"/>
      <c r="U19" s="10">
        <f>SUM(U8:U18)</f>
        <v>0.99999999999999978</v>
      </c>
      <c r="V19" s="7"/>
      <c r="W19" s="7"/>
      <c r="X19" s="7"/>
    </row>
    <row r="20" spans="1:24" ht="24.75" thickTop="1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9"/>
  <sheetViews>
    <sheetView rightToLeft="1" workbookViewId="0">
      <selection activeCell="I6" sqref="I6:K6"/>
    </sheetView>
  </sheetViews>
  <sheetFormatPr defaultRowHeight="2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4.75">
      <c r="A3" s="14" t="s">
        <v>61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1" ht="24.75">
      <c r="A6" s="15" t="s">
        <v>87</v>
      </c>
      <c r="B6" s="15" t="s">
        <v>87</v>
      </c>
      <c r="C6" s="15" t="s">
        <v>87</v>
      </c>
      <c r="E6" s="15" t="s">
        <v>63</v>
      </c>
      <c r="F6" s="15" t="s">
        <v>63</v>
      </c>
      <c r="G6" s="15" t="s">
        <v>63</v>
      </c>
      <c r="I6" s="15" t="s">
        <v>64</v>
      </c>
      <c r="J6" s="15" t="s">
        <v>64</v>
      </c>
      <c r="K6" s="15" t="s">
        <v>64</v>
      </c>
    </row>
    <row r="7" spans="1:11" ht="24.75">
      <c r="A7" s="15" t="s">
        <v>88</v>
      </c>
      <c r="C7" s="15" t="s">
        <v>30</v>
      </c>
      <c r="E7" s="15" t="s">
        <v>89</v>
      </c>
      <c r="G7" s="15" t="s">
        <v>90</v>
      </c>
      <c r="I7" s="15" t="s">
        <v>89</v>
      </c>
      <c r="K7" s="15" t="s">
        <v>90</v>
      </c>
    </row>
    <row r="8" spans="1:11">
      <c r="A8" s="1" t="s">
        <v>36</v>
      </c>
      <c r="C8" s="4" t="s">
        <v>37</v>
      </c>
      <c r="D8" s="4"/>
      <c r="E8" s="6">
        <v>0</v>
      </c>
      <c r="F8" s="4"/>
      <c r="G8" s="9">
        <f>E8/$E$17</f>
        <v>0</v>
      </c>
      <c r="H8" s="4"/>
      <c r="I8" s="6">
        <v>6759</v>
      </c>
      <c r="J8" s="4"/>
      <c r="K8" s="9">
        <f>I8/$I$17</f>
        <v>5.7397930425437046E-5</v>
      </c>
    </row>
    <row r="9" spans="1:11">
      <c r="A9" s="1" t="s">
        <v>40</v>
      </c>
      <c r="C9" s="4" t="s">
        <v>41</v>
      </c>
      <c r="D9" s="4"/>
      <c r="E9" s="6">
        <v>42925</v>
      </c>
      <c r="F9" s="4"/>
      <c r="G9" s="9">
        <f t="shared" ref="G9:G16" si="0">E9/$E$17</f>
        <v>5.7817988836447488E-2</v>
      </c>
      <c r="H9" s="4"/>
      <c r="I9" s="6">
        <v>87612</v>
      </c>
      <c r="J9" s="4"/>
      <c r="K9" s="9">
        <f t="shared" ref="K9:K16" si="1">I9/$I$17</f>
        <v>7.4400761657543869E-4</v>
      </c>
    </row>
    <row r="10" spans="1:11">
      <c r="A10" s="1" t="s">
        <v>40</v>
      </c>
      <c r="C10" s="4" t="s">
        <v>46</v>
      </c>
      <c r="D10" s="4"/>
      <c r="E10" s="6">
        <v>45873</v>
      </c>
      <c r="F10" s="4"/>
      <c r="G10" s="9">
        <f t="shared" si="0"/>
        <v>6.1788808430852785E-2</v>
      </c>
      <c r="H10" s="4"/>
      <c r="I10" s="6">
        <v>91553</v>
      </c>
      <c r="J10" s="4"/>
      <c r="K10" s="9">
        <f t="shared" si="1"/>
        <v>7.7747488152685867E-4</v>
      </c>
    </row>
    <row r="11" spans="1:11">
      <c r="A11" s="1" t="s">
        <v>40</v>
      </c>
      <c r="C11" s="4" t="s">
        <v>48</v>
      </c>
      <c r="D11" s="4"/>
      <c r="E11" s="6">
        <v>46016</v>
      </c>
      <c r="F11" s="4"/>
      <c r="G11" s="9">
        <f t="shared" si="0"/>
        <v>6.1981422814163488E-2</v>
      </c>
      <c r="H11" s="4"/>
      <c r="I11" s="6">
        <v>91838</v>
      </c>
      <c r="J11" s="4"/>
      <c r="K11" s="9">
        <f t="shared" si="1"/>
        <v>7.7989512271213013E-4</v>
      </c>
    </row>
    <row r="12" spans="1:11">
      <c r="A12" s="1" t="s">
        <v>40</v>
      </c>
      <c r="C12" s="4" t="s">
        <v>49</v>
      </c>
      <c r="D12" s="4"/>
      <c r="E12" s="6">
        <v>44788</v>
      </c>
      <c r="F12" s="4"/>
      <c r="G12" s="9">
        <f t="shared" si="0"/>
        <v>6.0327363634404434E-2</v>
      </c>
      <c r="H12" s="4"/>
      <c r="I12" s="6">
        <v>89388</v>
      </c>
      <c r="J12" s="4"/>
      <c r="K12" s="9">
        <f t="shared" si="1"/>
        <v>7.5908954059313017E-4</v>
      </c>
    </row>
    <row r="13" spans="1:11">
      <c r="A13" s="1" t="s">
        <v>51</v>
      </c>
      <c r="C13" s="4" t="s">
        <v>52</v>
      </c>
      <c r="D13" s="4"/>
      <c r="E13" s="6">
        <v>101272</v>
      </c>
      <c r="F13" s="4"/>
      <c r="G13" s="9">
        <f t="shared" si="0"/>
        <v>0.13640869808840328</v>
      </c>
      <c r="H13" s="4"/>
      <c r="I13" s="6">
        <v>607503</v>
      </c>
      <c r="J13" s="4"/>
      <c r="K13" s="9">
        <f t="shared" si="1"/>
        <v>5.158960634301565E-3</v>
      </c>
    </row>
    <row r="14" spans="1:11">
      <c r="A14" s="1" t="s">
        <v>51</v>
      </c>
      <c r="C14" s="4" t="s">
        <v>54</v>
      </c>
      <c r="D14" s="4"/>
      <c r="E14" s="6">
        <v>41572</v>
      </c>
      <c r="F14" s="4"/>
      <c r="G14" s="9">
        <f t="shared" si="0"/>
        <v>5.5995560440507748E-2</v>
      </c>
      <c r="H14" s="4"/>
      <c r="I14" s="6">
        <v>1279034</v>
      </c>
      <c r="J14" s="4"/>
      <c r="K14" s="9">
        <f t="shared" si="1"/>
        <v>1.0861651804078776E-2</v>
      </c>
    </row>
    <row r="15" spans="1:11">
      <c r="A15" s="1" t="s">
        <v>51</v>
      </c>
      <c r="C15" s="4" t="s">
        <v>55</v>
      </c>
      <c r="D15" s="4"/>
      <c r="E15" s="6">
        <v>387969</v>
      </c>
      <c r="F15" s="4"/>
      <c r="G15" s="9">
        <f t="shared" si="0"/>
        <v>0.52257629145923579</v>
      </c>
      <c r="H15" s="4"/>
      <c r="I15" s="6">
        <v>115369945</v>
      </c>
      <c r="J15" s="4"/>
      <c r="K15" s="9">
        <f t="shared" si="1"/>
        <v>0.9797301488824528</v>
      </c>
    </row>
    <row r="16" spans="1:11">
      <c r="A16" s="1" t="s">
        <v>51</v>
      </c>
      <c r="C16" s="4" t="s">
        <v>56</v>
      </c>
      <c r="D16" s="4"/>
      <c r="E16" s="6">
        <v>32001</v>
      </c>
      <c r="F16" s="4"/>
      <c r="G16" s="9">
        <f t="shared" si="0"/>
        <v>4.3103866295984998E-2</v>
      </c>
      <c r="H16" s="4"/>
      <c r="I16" s="6">
        <v>133227</v>
      </c>
      <c r="J16" s="4"/>
      <c r="K16" s="9">
        <f t="shared" si="1"/>
        <v>1.1313735873338809E-3</v>
      </c>
    </row>
    <row r="17" spans="3:11" ht="24.75" thickBot="1">
      <c r="C17" s="4"/>
      <c r="D17" s="4"/>
      <c r="E17" s="11">
        <f>SUM(E8:E16)</f>
        <v>742416</v>
      </c>
      <c r="F17" s="4"/>
      <c r="G17" s="13">
        <f>SUM(G8:G16)</f>
        <v>0.99999999999999989</v>
      </c>
      <c r="H17" s="4"/>
      <c r="I17" s="11">
        <f>SUM(I8:I16)</f>
        <v>117756859</v>
      </c>
      <c r="J17" s="4"/>
      <c r="K17" s="13">
        <f>SUM(K8:K16)</f>
        <v>1</v>
      </c>
    </row>
    <row r="18" spans="3:11" ht="24.75" thickTop="1">
      <c r="C18" s="4"/>
      <c r="D18" s="4"/>
      <c r="E18" s="4"/>
      <c r="F18" s="4"/>
      <c r="G18" s="4"/>
      <c r="H18" s="4"/>
      <c r="I18" s="4"/>
      <c r="J18" s="4"/>
      <c r="K18" s="4"/>
    </row>
    <row r="19" spans="3:11">
      <c r="C19" s="4"/>
      <c r="D19" s="4"/>
      <c r="E19" s="4"/>
      <c r="F19" s="4"/>
      <c r="G19" s="4"/>
      <c r="H19" s="4"/>
      <c r="I19" s="4"/>
      <c r="J19" s="4"/>
      <c r="K19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2023-08-28T09:25:14Z</dcterms:created>
  <dcterms:modified xsi:type="dcterms:W3CDTF">2023-08-31T07:24:49Z</dcterms:modified>
</cp:coreProperties>
</file>