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شهریور\"/>
    </mc:Choice>
  </mc:AlternateContent>
  <xr:revisionPtr revIDLastSave="0" documentId="13_ncr:1_{16CD8B49-ABA0-4F04-9C29-A9B55EFCB1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E9" i="15"/>
  <c r="E8" i="15"/>
  <c r="E7" i="15"/>
  <c r="C9" i="15"/>
  <c r="C8" i="15"/>
  <c r="C7" i="15"/>
  <c r="K19" i="13"/>
  <c r="K9" i="13"/>
  <c r="K10" i="13"/>
  <c r="K11" i="13"/>
  <c r="K12" i="13"/>
  <c r="K13" i="13"/>
  <c r="K14" i="13"/>
  <c r="K15" i="13"/>
  <c r="K16" i="13"/>
  <c r="K17" i="13"/>
  <c r="K18" i="13"/>
  <c r="K8" i="13"/>
  <c r="G19" i="13"/>
  <c r="G9" i="13"/>
  <c r="G10" i="13"/>
  <c r="G11" i="13"/>
  <c r="G12" i="13"/>
  <c r="G13" i="13"/>
  <c r="G14" i="13"/>
  <c r="G15" i="13"/>
  <c r="G16" i="13"/>
  <c r="G17" i="13"/>
  <c r="G18" i="13"/>
  <c r="G8" i="13"/>
  <c r="E19" i="13"/>
  <c r="I19" i="13"/>
  <c r="M20" i="11"/>
  <c r="O20" i="11"/>
  <c r="Q20" i="11"/>
  <c r="U20" i="11"/>
  <c r="U9" i="11"/>
  <c r="U10" i="11"/>
  <c r="U11" i="11"/>
  <c r="U12" i="11"/>
  <c r="U13" i="11"/>
  <c r="U14" i="11"/>
  <c r="U15" i="11"/>
  <c r="U16" i="11"/>
  <c r="U17" i="11"/>
  <c r="U18" i="11"/>
  <c r="U19" i="11"/>
  <c r="S20" i="11"/>
  <c r="U8" i="11" s="1"/>
  <c r="K20" i="11"/>
  <c r="K9" i="11"/>
  <c r="K10" i="11"/>
  <c r="K11" i="11"/>
  <c r="K12" i="11"/>
  <c r="K13" i="11"/>
  <c r="K14" i="11"/>
  <c r="K15" i="11"/>
  <c r="K16" i="11"/>
  <c r="K17" i="11"/>
  <c r="K18" i="11"/>
  <c r="K19" i="11"/>
  <c r="K8" i="11"/>
  <c r="I20" i="11"/>
  <c r="C20" i="11"/>
  <c r="E20" i="11"/>
  <c r="G20" i="11"/>
  <c r="S9" i="11"/>
  <c r="S10" i="11"/>
  <c r="S11" i="11"/>
  <c r="S12" i="11"/>
  <c r="S13" i="11"/>
  <c r="S14" i="11"/>
  <c r="S15" i="11"/>
  <c r="S16" i="11"/>
  <c r="S17" i="11"/>
  <c r="S18" i="11"/>
  <c r="S1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8" i="11"/>
  <c r="Q19" i="10"/>
  <c r="Q17" i="10"/>
  <c r="Q9" i="10"/>
  <c r="Q10" i="10"/>
  <c r="Q11" i="10"/>
  <c r="Q12" i="10"/>
  <c r="Q13" i="10"/>
  <c r="Q14" i="10"/>
  <c r="Q15" i="10"/>
  <c r="Q16" i="10"/>
  <c r="Q18" i="10"/>
  <c r="Q8" i="10"/>
  <c r="I9" i="10"/>
  <c r="I10" i="10"/>
  <c r="I11" i="10"/>
  <c r="I12" i="10"/>
  <c r="I13" i="10"/>
  <c r="I14" i="10"/>
  <c r="I15" i="10"/>
  <c r="I16" i="10"/>
  <c r="I17" i="10"/>
  <c r="I18" i="10"/>
  <c r="I8" i="10"/>
  <c r="E19" i="10"/>
  <c r="G19" i="10"/>
  <c r="M19" i="10"/>
  <c r="O19" i="10"/>
  <c r="Q11" i="9"/>
  <c r="E18" i="9"/>
  <c r="G18" i="9"/>
  <c r="I18" i="9"/>
  <c r="M18" i="9"/>
  <c r="O18" i="9"/>
  <c r="Q18" i="9"/>
  <c r="Q9" i="9"/>
  <c r="Q10" i="9"/>
  <c r="Q12" i="9"/>
  <c r="Q13" i="9"/>
  <c r="Q14" i="9"/>
  <c r="Q15" i="9"/>
  <c r="Q16" i="9"/>
  <c r="Q17" i="9"/>
  <c r="Q8" i="9"/>
  <c r="I9" i="9"/>
  <c r="I10" i="9"/>
  <c r="I11" i="9"/>
  <c r="I12" i="9"/>
  <c r="I13" i="9"/>
  <c r="I14" i="9"/>
  <c r="I15" i="9"/>
  <c r="I16" i="9"/>
  <c r="I17" i="9"/>
  <c r="I8" i="9"/>
  <c r="S10" i="8"/>
  <c r="M10" i="8"/>
  <c r="Q10" i="8"/>
  <c r="O10" i="8"/>
  <c r="I10" i="8"/>
  <c r="K10" i="8"/>
  <c r="I19" i="7"/>
  <c r="K19" i="7"/>
  <c r="O19" i="7"/>
  <c r="Q19" i="7"/>
  <c r="S19" i="7"/>
  <c r="M19" i="7"/>
  <c r="K20" i="6"/>
  <c r="M20" i="6"/>
  <c r="O20" i="6"/>
  <c r="Q20" i="6"/>
  <c r="S20" i="6"/>
  <c r="Y19" i="1"/>
  <c r="W19" i="1"/>
  <c r="U19" i="1"/>
  <c r="O19" i="1"/>
  <c r="K19" i="1"/>
  <c r="G19" i="1"/>
  <c r="E19" i="1"/>
  <c r="I19" i="10" l="1"/>
</calcChain>
</file>

<file path=xl/sharedStrings.xml><?xml version="1.0" encoding="utf-8"?>
<sst xmlns="http://schemas.openxmlformats.org/spreadsheetml/2006/main" count="404" uniqueCount="99">
  <si>
    <t>صندوق سرمایه‌گذاری اختصاصی بازارگردانی مفید</t>
  </si>
  <si>
    <t>صورت وضعیت سبد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</si>
  <si>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</si>
  <si>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</si>
  <si>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</si>
  <si>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</si>
  <si>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</si>
  <si>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</si>
  <si>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</si>
  <si>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</si>
  <si>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</si>
  <si>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</si>
  <si>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</si>
  <si>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</si>
  <si>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</si>
  <si>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</si>
  <si>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</si>
  <si>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</si>
  <si>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</si>
  <si>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</si>
  <si>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س سپر سرمایه بیدار- ثابت</t>
  </si>
  <si>
    <t>صندوق س. نوع دوم کارا -د</t>
  </si>
  <si>
    <t>نیان الکترونیک</t>
  </si>
  <si>
    <t>صندوق س صنایع مفید- بخشی</t>
  </si>
  <si>
    <t>صندوق اندیشه ورزان صباتامین 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</si>
  <si>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</si>
  <si>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</si>
  <si>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</si>
  <si>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</si>
  <si>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</si>
  <si>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</si>
  <si>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</si>
  <si>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</si>
  <si>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</si>
  <si>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</si>
  <si>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</si>
  <si>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</si>
  <si>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</si>
  <si>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</si>
  <si>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</si>
  <si>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</si>
  <si>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</si>
  <si>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</si>
  <si>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</si>
  <si>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</si>
  <si>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</si>
  <si>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</si>
  <si>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</si>
  <si>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</si>
  <si>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</si>
  <si>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</si>
  <si>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</si>
  <si>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</si>
  <si>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</si>
  <si>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100910810707074862</t>
  </si>
  <si>
    <t>100910810707074863</t>
  </si>
  <si>
    <t>100910810707074864</t>
  </si>
  <si>
    <t>100910810707075208</t>
  </si>
  <si>
    <t>1402/03/13</t>
  </si>
  <si>
    <t>1009-10-810-707075307</t>
  </si>
  <si>
    <t>1402/04/17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</si>
  <si>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</si>
  <si>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</si>
  <si>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</si>
  <si>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</si>
  <si>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</si>
  <si>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</si>
  <si>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</si>
  <si>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</si>
  <si>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</si>
  <si>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</si>
  <si>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</si>
  <si>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</si>
  <si>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</si>
  <si>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</si>
  <si>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</si>
  <si>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</si>
  <si>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</si>
  <si>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</si>
  <si>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</si>
  <si>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</si>
  <si>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</si>
  <si>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</si>
  <si>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ثبات ویستا -د</t>
  </si>
  <si>
    <t>صندوق س. اهرمی مفید-س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</si>
  <si>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</si>
  <si>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</si>
  <si>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</si>
  <si>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</si>
  <si>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</si>
  <si>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</si>
  <si>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</si>
  <si>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</si>
  <si>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</si>
  <si>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</si>
  <si>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</si>
  <si>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</si>
  <si>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1402/06/01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</si>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</sst>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11</xdr:col>
          <xdr:colOff>228600</xdr:colOff>
          <xdr:row>33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A82C49E-A877-3B01-BC63-CE1C224AA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8786-5068-48E0-B7AA-8443E099CAD0}">
  <dimension ref="A1"/>
  <sheetViews>
    <sheetView rightToLeft="1" workbookViewId="0">
      <selection activeCell="B2" sqref="B2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1</xdr:col>
                <xdr:colOff>9525</xdr:colOff>
                <xdr:row>1</xdr:row>
                <xdr:rowOff>0</xdr:rowOff>
              </from>
              <to>
                <xdr:col>11</xdr:col>
                <xdr:colOff>238125</xdr:colOff>
                <xdr:row>33</xdr:row>
                <xdr:rowOff>66675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G13" sqref="G13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2" t="s">
        <v>0</v>
      </c>
      <c r="B2" s="12"/>
      <c r="C2" s="12"/>
      <c r="D2" s="12"/>
      <c r="E2" s="12"/>
    </row>
    <row r="3" spans="1:5" ht="24.75">
      <c r="A3" s="12" t="s">
        <v>61</v>
      </c>
      <c r="B3" s="12"/>
      <c r="C3" s="12"/>
      <c r="D3" s="12"/>
      <c r="E3" s="12"/>
    </row>
    <row r="4" spans="1:5" ht="24.75">
      <c r="A4" s="12" t="s">
        <v>2</v>
      </c>
      <c r="B4" s="12"/>
      <c r="C4" s="12"/>
      <c r="D4" s="12"/>
      <c r="E4" s="12"/>
    </row>
    <row r="6" spans="1:5" ht="24.75">
      <c r="A6" s="12" t="s">
        <v>93</v>
      </c>
      <c r="C6" s="13" t="s">
        <v>63</v>
      </c>
      <c r="E6" s="13" t="s">
        <v>6</v>
      </c>
    </row>
    <row r="7" spans="1:5" ht="24.75">
      <c r="A7" s="13" t="s">
        <v>93</v>
      </c>
      <c r="C7" s="13" t="s">
        <v>33</v>
      </c>
      <c r="E7" s="13" t="s">
        <v>33</v>
      </c>
    </row>
    <row r="8" spans="1:5">
      <c r="A8" s="1" t="s">
        <v>94</v>
      </c>
      <c r="C8" s="5">
        <v>0</v>
      </c>
      <c r="D8" s="4"/>
      <c r="E8" s="5">
        <v>3608243</v>
      </c>
    </row>
    <row r="9" spans="1:5" ht="25.5" thickBot="1">
      <c r="A9" s="2" t="s">
        <v>70</v>
      </c>
      <c r="C9" s="10">
        <v>0</v>
      </c>
      <c r="D9" s="4"/>
      <c r="E9" s="10">
        <v>3608243</v>
      </c>
    </row>
    <row r="10" spans="1:5" ht="24.75" thickTop="1">
      <c r="C10" s="4"/>
      <c r="D10" s="4"/>
      <c r="E10" s="4"/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11"/>
  <sheetViews>
    <sheetView rightToLeft="1" workbookViewId="0">
      <selection activeCell="E18" sqref="E18"/>
    </sheetView>
  </sheetViews>
  <sheetFormatPr defaultRowHeight="2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12" ht="24.75">
      <c r="A2" s="12" t="s">
        <v>0</v>
      </c>
      <c r="B2" s="12"/>
      <c r="C2" s="12"/>
      <c r="D2" s="12"/>
      <c r="E2" s="12"/>
      <c r="F2" s="12"/>
      <c r="G2" s="12"/>
    </row>
    <row r="3" spans="1:12" ht="24.75">
      <c r="A3" s="12" t="s">
        <v>61</v>
      </c>
      <c r="B3" s="12"/>
      <c r="C3" s="12"/>
      <c r="D3" s="12"/>
      <c r="E3" s="12"/>
      <c r="F3" s="12"/>
      <c r="G3" s="12"/>
    </row>
    <row r="4" spans="1:12" ht="24.75">
      <c r="A4" s="12" t="s">
        <v>2</v>
      </c>
      <c r="B4" s="12"/>
      <c r="C4" s="12"/>
      <c r="D4" s="12"/>
      <c r="E4" s="12"/>
      <c r="F4" s="12"/>
      <c r="G4" s="12"/>
    </row>
    <row r="6" spans="1:12" ht="24.75">
      <c r="A6" s="13" t="s">
        <v>65</v>
      </c>
      <c r="C6" s="13" t="s">
        <v>33</v>
      </c>
      <c r="E6" s="13" t="s">
        <v>88</v>
      </c>
      <c r="G6" s="13" t="s">
        <v>13</v>
      </c>
    </row>
    <row r="7" spans="1:12">
      <c r="A7" s="1" t="s">
        <v>95</v>
      </c>
      <c r="C7" s="5">
        <f>'سرمایه‌گذاری در سهام'!I20</f>
        <v>582988700746</v>
      </c>
      <c r="D7" s="4"/>
      <c r="E7" s="8">
        <f>C7/$C$9</f>
        <v>0.99983695959759611</v>
      </c>
      <c r="F7" s="4"/>
      <c r="G7" s="8">
        <v>4.7865701122096357E-2</v>
      </c>
      <c r="H7" s="4"/>
      <c r="I7" s="4"/>
      <c r="J7" s="4"/>
      <c r="K7" s="4"/>
      <c r="L7" s="4"/>
    </row>
    <row r="8" spans="1:12">
      <c r="A8" s="1" t="s">
        <v>96</v>
      </c>
      <c r="C8" s="5">
        <f>'درآمد سپرده بانکی'!E19</f>
        <v>95066212</v>
      </c>
      <c r="D8" s="4"/>
      <c r="E8" s="8">
        <f>C8/$C$9</f>
        <v>1.6304040240387569E-4</v>
      </c>
      <c r="F8" s="4"/>
      <c r="G8" s="8">
        <v>7.8053157541116752E-6</v>
      </c>
      <c r="H8" s="4"/>
      <c r="I8" s="4"/>
      <c r="J8" s="4"/>
      <c r="K8" s="4"/>
      <c r="L8" s="4"/>
    </row>
    <row r="9" spans="1:12" ht="24.75" thickBot="1">
      <c r="C9" s="10">
        <f>SUM(C7:C8)</f>
        <v>583083766958</v>
      </c>
      <c r="D9" s="4"/>
      <c r="E9" s="9">
        <f>SUM(E7:E8)</f>
        <v>1</v>
      </c>
      <c r="F9" s="4"/>
      <c r="G9" s="11">
        <f>SUM(G7:G8)</f>
        <v>4.7873506437850467E-2</v>
      </c>
      <c r="H9" s="4"/>
      <c r="I9" s="4"/>
      <c r="J9" s="4"/>
      <c r="K9" s="4"/>
      <c r="L9" s="4"/>
    </row>
    <row r="10" spans="1:12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>
      <c r="C11" s="4"/>
      <c r="D11" s="4"/>
      <c r="E11" s="4"/>
      <c r="F11" s="4"/>
      <c r="G11" s="4"/>
      <c r="H11" s="4"/>
      <c r="I11" s="4"/>
      <c r="J11" s="4"/>
      <c r="K11" s="4"/>
      <c r="L11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22"/>
  <sheetViews>
    <sheetView rightToLeft="1" tabSelected="1" topLeftCell="B1" workbookViewId="0">
      <selection activeCell="K21" sqref="K21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9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9" ht="24.7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9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9" ht="24.75">
      <c r="A6" s="12" t="s">
        <v>3</v>
      </c>
      <c r="C6" s="13" t="s">
        <v>97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9" ht="24.75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9" ht="24.7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9">
      <c r="A9" s="1" t="s">
        <v>15</v>
      </c>
      <c r="C9" s="6">
        <v>16941229</v>
      </c>
      <c r="D9" s="6"/>
      <c r="E9" s="6">
        <v>1165930712783</v>
      </c>
      <c r="F9" s="6"/>
      <c r="G9" s="6">
        <v>1149457511286.6399</v>
      </c>
      <c r="H9" s="6"/>
      <c r="I9" s="6">
        <v>23607047</v>
      </c>
      <c r="J9" s="6"/>
      <c r="K9" s="6">
        <v>1605879522864</v>
      </c>
      <c r="L9" s="6"/>
      <c r="M9" s="6">
        <v>-20817701</v>
      </c>
      <c r="N9" s="6"/>
      <c r="O9" s="6">
        <v>1416610716414</v>
      </c>
      <c r="P9" s="6"/>
      <c r="Q9" s="6">
        <v>19730575</v>
      </c>
      <c r="R9" s="6"/>
      <c r="S9" s="6">
        <v>67059</v>
      </c>
      <c r="T9" s="6"/>
      <c r="U9" s="6">
        <v>1346355625964</v>
      </c>
      <c r="V9" s="6"/>
      <c r="W9" s="6">
        <v>1322795081894.0601</v>
      </c>
      <c r="X9" s="6"/>
      <c r="Y9" s="8">
        <v>0.10860676022485412</v>
      </c>
      <c r="Z9" s="6"/>
      <c r="AA9" s="4"/>
      <c r="AB9" s="4"/>
      <c r="AC9" s="4"/>
    </row>
    <row r="10" spans="1:29">
      <c r="A10" s="1" t="s">
        <v>16</v>
      </c>
      <c r="C10" s="6">
        <v>2886510</v>
      </c>
      <c r="D10" s="6"/>
      <c r="E10" s="6">
        <v>1168746162209</v>
      </c>
      <c r="F10" s="6"/>
      <c r="G10" s="6">
        <v>1081329966164.78</v>
      </c>
      <c r="H10" s="6"/>
      <c r="I10" s="6">
        <v>1163073</v>
      </c>
      <c r="J10" s="6"/>
      <c r="K10" s="6">
        <v>478773846182</v>
      </c>
      <c r="L10" s="6"/>
      <c r="M10" s="6">
        <v>-1160142</v>
      </c>
      <c r="N10" s="6"/>
      <c r="O10" s="6">
        <v>480143841617</v>
      </c>
      <c r="P10" s="6"/>
      <c r="Q10" s="6">
        <v>2889441</v>
      </c>
      <c r="R10" s="6"/>
      <c r="S10" s="6">
        <v>412748</v>
      </c>
      <c r="T10" s="6"/>
      <c r="U10" s="6">
        <v>1176468239986</v>
      </c>
      <c r="V10" s="6"/>
      <c r="W10" s="6">
        <v>1192327748756.96</v>
      </c>
      <c r="X10" s="6"/>
      <c r="Y10" s="8">
        <v>9.7894871013028337E-2</v>
      </c>
      <c r="Z10" s="6"/>
      <c r="AA10" s="4"/>
      <c r="AB10" s="4"/>
      <c r="AC10" s="4"/>
    </row>
    <row r="11" spans="1:29">
      <c r="A11" s="1" t="s">
        <v>17</v>
      </c>
      <c r="C11" s="6">
        <v>138460983</v>
      </c>
      <c r="D11" s="6"/>
      <c r="E11" s="6">
        <v>406804424058</v>
      </c>
      <c r="F11" s="6"/>
      <c r="G11" s="6">
        <v>504860141430.505</v>
      </c>
      <c r="H11" s="6"/>
      <c r="I11" s="6">
        <v>1673556</v>
      </c>
      <c r="J11" s="6"/>
      <c r="K11" s="6">
        <v>6311657025</v>
      </c>
      <c r="L11" s="6"/>
      <c r="M11" s="6">
        <v>-431178</v>
      </c>
      <c r="N11" s="6"/>
      <c r="O11" s="6">
        <v>1627383696</v>
      </c>
      <c r="P11" s="6"/>
      <c r="Q11" s="6">
        <v>139703361</v>
      </c>
      <c r="R11" s="6"/>
      <c r="S11" s="6">
        <v>3885</v>
      </c>
      <c r="T11" s="6"/>
      <c r="U11" s="6">
        <v>411847615984</v>
      </c>
      <c r="V11" s="6"/>
      <c r="W11" s="6">
        <v>542335069341.31097</v>
      </c>
      <c r="X11" s="6"/>
      <c r="Y11" s="8">
        <v>4.4527875589878155E-2</v>
      </c>
      <c r="Z11" s="6"/>
      <c r="AA11" s="4"/>
      <c r="AB11" s="4"/>
      <c r="AC11" s="4"/>
    </row>
    <row r="12" spans="1:29">
      <c r="A12" s="1" t="s">
        <v>18</v>
      </c>
      <c r="C12" s="6">
        <v>93665545</v>
      </c>
      <c r="D12" s="6"/>
      <c r="E12" s="6">
        <v>1414861325113</v>
      </c>
      <c r="F12" s="6"/>
      <c r="G12" s="6">
        <v>1266057408335</v>
      </c>
      <c r="H12" s="6"/>
      <c r="I12" s="6">
        <v>21391081</v>
      </c>
      <c r="J12" s="6"/>
      <c r="K12" s="6">
        <v>321323794804</v>
      </c>
      <c r="L12" s="6"/>
      <c r="M12" s="6">
        <v>-25034410</v>
      </c>
      <c r="N12" s="6"/>
      <c r="O12" s="6">
        <v>374237873383</v>
      </c>
      <c r="P12" s="6"/>
      <c r="Q12" s="6">
        <v>90022216</v>
      </c>
      <c r="R12" s="6"/>
      <c r="S12" s="6">
        <v>15110</v>
      </c>
      <c r="T12" s="6"/>
      <c r="U12" s="6">
        <v>1358524107082</v>
      </c>
      <c r="V12" s="6"/>
      <c r="W12" s="6">
        <v>1359912627785.1101</v>
      </c>
      <c r="X12" s="6"/>
      <c r="Y12" s="8">
        <v>0.1116542590112513</v>
      </c>
      <c r="Z12" s="6"/>
      <c r="AA12" s="4"/>
      <c r="AB12" s="4"/>
      <c r="AC12" s="4"/>
    </row>
    <row r="13" spans="1:29">
      <c r="A13" s="1" t="s">
        <v>19</v>
      </c>
      <c r="C13" s="6">
        <v>72826468</v>
      </c>
      <c r="D13" s="6"/>
      <c r="E13" s="6">
        <v>910181803683</v>
      </c>
      <c r="F13" s="6"/>
      <c r="G13" s="6">
        <v>915103079235.61694</v>
      </c>
      <c r="H13" s="6"/>
      <c r="I13" s="6">
        <v>605548768</v>
      </c>
      <c r="J13" s="6"/>
      <c r="K13" s="6">
        <v>7682172827956</v>
      </c>
      <c r="L13" s="6"/>
      <c r="M13" s="6">
        <v>-642945706</v>
      </c>
      <c r="N13" s="6"/>
      <c r="O13" s="6">
        <v>8161120540448</v>
      </c>
      <c r="P13" s="6"/>
      <c r="Q13" s="6">
        <v>35429530</v>
      </c>
      <c r="R13" s="6"/>
      <c r="S13" s="6">
        <v>12804</v>
      </c>
      <c r="T13" s="6"/>
      <c r="U13" s="6">
        <v>452116105259</v>
      </c>
      <c r="V13" s="6"/>
      <c r="W13" s="6">
        <v>453622690631.16998</v>
      </c>
      <c r="X13" s="6"/>
      <c r="Y13" s="8">
        <v>3.7244234929714015E-2</v>
      </c>
      <c r="Z13" s="6"/>
      <c r="AA13" s="4"/>
      <c r="AB13" s="4"/>
      <c r="AC13" s="4"/>
    </row>
    <row r="14" spans="1:29">
      <c r="A14" s="1" t="s">
        <v>20</v>
      </c>
      <c r="C14" s="6">
        <v>17954700</v>
      </c>
      <c r="D14" s="6"/>
      <c r="E14" s="6">
        <v>339999082711</v>
      </c>
      <c r="F14" s="6"/>
      <c r="G14" s="6">
        <v>341919049055.45599</v>
      </c>
      <c r="H14" s="6"/>
      <c r="I14" s="6">
        <v>0</v>
      </c>
      <c r="J14" s="6"/>
      <c r="K14" s="6">
        <v>0</v>
      </c>
      <c r="L14" s="6"/>
      <c r="M14" s="6">
        <v>-9061953</v>
      </c>
      <c r="N14" s="6"/>
      <c r="O14" s="6">
        <v>175000119287</v>
      </c>
      <c r="P14" s="6"/>
      <c r="Q14" s="6">
        <v>8892747</v>
      </c>
      <c r="R14" s="6"/>
      <c r="S14" s="6">
        <v>19429</v>
      </c>
      <c r="T14" s="6"/>
      <c r="U14" s="6">
        <v>168397457087</v>
      </c>
      <c r="V14" s="6"/>
      <c r="W14" s="6">
        <v>172744785741.47601</v>
      </c>
      <c r="X14" s="6"/>
      <c r="Y14" s="8">
        <v>1.4183036951010402E-2</v>
      </c>
      <c r="Z14" s="6"/>
      <c r="AA14" s="4"/>
      <c r="AB14" s="4"/>
      <c r="AC14" s="4"/>
    </row>
    <row r="15" spans="1:29">
      <c r="A15" s="1" t="s">
        <v>21</v>
      </c>
      <c r="C15" s="6">
        <v>9100000</v>
      </c>
      <c r="D15" s="6"/>
      <c r="E15" s="6">
        <v>134142373831</v>
      </c>
      <c r="F15" s="6"/>
      <c r="G15" s="6">
        <v>137666282731.25</v>
      </c>
      <c r="H15" s="6"/>
      <c r="I15" s="6">
        <v>5312915</v>
      </c>
      <c r="J15" s="6"/>
      <c r="K15" s="6">
        <v>80999947924</v>
      </c>
      <c r="L15" s="6"/>
      <c r="M15" s="6">
        <v>-4558409</v>
      </c>
      <c r="N15" s="6"/>
      <c r="O15" s="6">
        <v>69155822020</v>
      </c>
      <c r="P15" s="6"/>
      <c r="Q15" s="6">
        <v>9854506</v>
      </c>
      <c r="R15" s="6"/>
      <c r="S15" s="6">
        <v>15429</v>
      </c>
      <c r="T15" s="6"/>
      <c r="U15" s="6">
        <v>147947178442</v>
      </c>
      <c r="V15" s="6"/>
      <c r="W15" s="6">
        <v>152016664604.04901</v>
      </c>
      <c r="X15" s="6"/>
      <c r="Y15" s="8">
        <v>1.2481175405637224E-2</v>
      </c>
      <c r="Z15" s="6"/>
      <c r="AA15" s="4"/>
      <c r="AB15" s="4"/>
      <c r="AC15" s="4"/>
    </row>
    <row r="16" spans="1:29">
      <c r="A16" s="1" t="s">
        <v>22</v>
      </c>
      <c r="C16" s="6">
        <v>28926949</v>
      </c>
      <c r="D16" s="6"/>
      <c r="E16" s="6">
        <v>2573075442563</v>
      </c>
      <c r="F16" s="6"/>
      <c r="G16" s="6">
        <v>3977323117781.3799</v>
      </c>
      <c r="H16" s="6"/>
      <c r="I16" s="6">
        <v>2604184</v>
      </c>
      <c r="J16" s="6"/>
      <c r="K16" s="6">
        <v>372841114005</v>
      </c>
      <c r="L16" s="6"/>
      <c r="M16" s="6">
        <v>-2678126</v>
      </c>
      <c r="N16" s="6"/>
      <c r="O16" s="6">
        <v>393604996196</v>
      </c>
      <c r="P16" s="6"/>
      <c r="Q16" s="6">
        <v>28853007</v>
      </c>
      <c r="R16" s="6"/>
      <c r="S16" s="6">
        <v>144450</v>
      </c>
      <c r="T16" s="6"/>
      <c r="U16" s="6">
        <v>2702593355330</v>
      </c>
      <c r="V16" s="6"/>
      <c r="W16" s="6">
        <v>4164649320335.5298</v>
      </c>
      <c r="X16" s="6"/>
      <c r="Y16" s="8">
        <v>0.34193434519475108</v>
      </c>
      <c r="Z16" s="6"/>
      <c r="AA16" s="4"/>
      <c r="AB16" s="4"/>
      <c r="AC16" s="4"/>
    </row>
    <row r="17" spans="1:29">
      <c r="A17" s="1" t="s">
        <v>23</v>
      </c>
      <c r="C17" s="6">
        <v>83661195</v>
      </c>
      <c r="D17" s="6"/>
      <c r="E17" s="6">
        <v>846555567047</v>
      </c>
      <c r="F17" s="6"/>
      <c r="G17" s="6">
        <v>822194229332.62305</v>
      </c>
      <c r="H17" s="6"/>
      <c r="I17" s="6">
        <v>158374533</v>
      </c>
      <c r="J17" s="6"/>
      <c r="K17" s="6">
        <v>1664717618269</v>
      </c>
      <c r="L17" s="6"/>
      <c r="M17" s="6">
        <v>-67548834</v>
      </c>
      <c r="N17" s="6"/>
      <c r="O17" s="6">
        <v>719170457915</v>
      </c>
      <c r="P17" s="6"/>
      <c r="Q17" s="6">
        <v>174486894</v>
      </c>
      <c r="R17" s="6"/>
      <c r="S17" s="6">
        <v>10540</v>
      </c>
      <c r="T17" s="6"/>
      <c r="U17" s="6">
        <v>1814563611045</v>
      </c>
      <c r="V17" s="6"/>
      <c r="W17" s="6">
        <v>1838655078442.5901</v>
      </c>
      <c r="X17" s="6"/>
      <c r="Y17" s="8">
        <v>0.15096092658183735</v>
      </c>
      <c r="Z17" s="6"/>
      <c r="AA17" s="4"/>
      <c r="AB17" s="4"/>
      <c r="AC17" s="4"/>
    </row>
    <row r="18" spans="1:29">
      <c r="A18" s="1" t="s">
        <v>24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6279603</v>
      </c>
      <c r="J18" s="6"/>
      <c r="K18" s="6">
        <v>189999888642</v>
      </c>
      <c r="L18" s="6"/>
      <c r="M18" s="6">
        <v>0</v>
      </c>
      <c r="N18" s="6"/>
      <c r="O18" s="6">
        <v>0</v>
      </c>
      <c r="P18" s="6"/>
      <c r="Q18" s="6">
        <v>6279603</v>
      </c>
      <c r="R18" s="6"/>
      <c r="S18" s="6">
        <v>30611</v>
      </c>
      <c r="T18" s="6"/>
      <c r="U18" s="6">
        <v>189999888642</v>
      </c>
      <c r="V18" s="6"/>
      <c r="W18" s="6">
        <v>192188885259.10599</v>
      </c>
      <c r="X18" s="6"/>
      <c r="Y18" s="8">
        <v>1.5779475192280311E-2</v>
      </c>
      <c r="Z18" s="6"/>
      <c r="AA18" s="4"/>
      <c r="AB18" s="4"/>
      <c r="AC18" s="4"/>
    </row>
    <row r="19" spans="1:29" ht="24.75" thickBot="1">
      <c r="C19" s="6"/>
      <c r="D19" s="6"/>
      <c r="E19" s="7">
        <f>SUM(E9:E18)</f>
        <v>8960296893998</v>
      </c>
      <c r="F19" s="6"/>
      <c r="G19" s="7">
        <f>SUM(G9:G18)</f>
        <v>10195910785353.252</v>
      </c>
      <c r="H19" s="6"/>
      <c r="I19" s="6"/>
      <c r="J19" s="6"/>
      <c r="K19" s="7">
        <f>SUM(K9:K18)</f>
        <v>12403020217671</v>
      </c>
      <c r="L19" s="6"/>
      <c r="M19" s="6"/>
      <c r="N19" s="6"/>
      <c r="O19" s="7">
        <f>SUM(O9:O18)</f>
        <v>11790671750976</v>
      </c>
      <c r="P19" s="6"/>
      <c r="Q19" s="6"/>
      <c r="R19" s="6"/>
      <c r="S19" s="6"/>
      <c r="T19" s="6"/>
      <c r="U19" s="7">
        <f>SUM(U9:U18)</f>
        <v>9768813184821</v>
      </c>
      <c r="V19" s="6"/>
      <c r="W19" s="7">
        <f>SUM(W9:W18)</f>
        <v>11391247952791.361</v>
      </c>
      <c r="X19" s="6"/>
      <c r="Y19" s="9">
        <f>SUM(Y9:Y18)</f>
        <v>0.93526696009424226</v>
      </c>
      <c r="Z19" s="6"/>
      <c r="AA19" s="4"/>
      <c r="AB19" s="4"/>
      <c r="AC19" s="4"/>
    </row>
    <row r="20" spans="1:29" ht="24.75" thickTop="1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4"/>
      <c r="AB20" s="4"/>
      <c r="AC20" s="4"/>
    </row>
    <row r="21" spans="1:29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4"/>
      <c r="AB21" s="4"/>
      <c r="AC21" s="4"/>
    </row>
    <row r="22" spans="1:29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4"/>
      <c r="AB22" s="4"/>
      <c r="AC22" s="4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36"/>
  <sheetViews>
    <sheetView rightToLeft="1" workbookViewId="0">
      <selection activeCell="S8" sqref="S8:S19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1" ht="24.7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1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21" ht="24.75">
      <c r="A6" s="12" t="s">
        <v>28</v>
      </c>
      <c r="C6" s="13" t="s">
        <v>29</v>
      </c>
      <c r="D6" s="13" t="s">
        <v>29</v>
      </c>
      <c r="E6" s="13" t="s">
        <v>29</v>
      </c>
      <c r="F6" s="13" t="s">
        <v>29</v>
      </c>
      <c r="G6" s="13" t="s">
        <v>29</v>
      </c>
      <c r="H6" s="13" t="s">
        <v>29</v>
      </c>
      <c r="I6" s="13" t="s">
        <v>29</v>
      </c>
      <c r="K6" s="13" t="s">
        <v>97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21" ht="24.75">
      <c r="A7" s="13" t="s">
        <v>28</v>
      </c>
      <c r="C7" s="13" t="s">
        <v>30</v>
      </c>
      <c r="E7" s="13" t="s">
        <v>31</v>
      </c>
      <c r="G7" s="13" t="s">
        <v>32</v>
      </c>
      <c r="I7" s="13" t="s">
        <v>26</v>
      </c>
      <c r="K7" s="13" t="s">
        <v>33</v>
      </c>
      <c r="M7" s="13" t="s">
        <v>34</v>
      </c>
      <c r="O7" s="13" t="s">
        <v>35</v>
      </c>
      <c r="Q7" s="13" t="s">
        <v>33</v>
      </c>
      <c r="S7" s="13" t="s">
        <v>27</v>
      </c>
    </row>
    <row r="8" spans="1:21">
      <c r="A8" s="1" t="s">
        <v>36</v>
      </c>
      <c r="C8" s="4" t="s">
        <v>37</v>
      </c>
      <c r="D8" s="4"/>
      <c r="E8" s="4" t="s">
        <v>38</v>
      </c>
      <c r="G8" s="1" t="s">
        <v>39</v>
      </c>
      <c r="I8" s="5">
        <v>5</v>
      </c>
      <c r="K8" s="5">
        <v>185228</v>
      </c>
      <c r="L8" s="4"/>
      <c r="M8" s="5">
        <v>0</v>
      </c>
      <c r="N8" s="4"/>
      <c r="O8" s="5">
        <v>0</v>
      </c>
      <c r="P8" s="4"/>
      <c r="Q8" s="5">
        <v>185228</v>
      </c>
      <c r="R8" s="4"/>
      <c r="S8" s="8">
        <v>1.5207958706744276E-8</v>
      </c>
      <c r="T8" s="4"/>
      <c r="U8" s="4"/>
    </row>
    <row r="9" spans="1:21">
      <c r="A9" s="1" t="s">
        <v>40</v>
      </c>
      <c r="C9" s="4" t="s">
        <v>41</v>
      </c>
      <c r="D9" s="4"/>
      <c r="E9" s="4" t="s">
        <v>38</v>
      </c>
      <c r="G9" s="1" t="s">
        <v>42</v>
      </c>
      <c r="I9" s="5">
        <v>5</v>
      </c>
      <c r="K9" s="5">
        <v>9551276</v>
      </c>
      <c r="L9" s="4"/>
      <c r="M9" s="5">
        <v>40560</v>
      </c>
      <c r="N9" s="4"/>
      <c r="O9" s="5">
        <v>0</v>
      </c>
      <c r="P9" s="4"/>
      <c r="Q9" s="5">
        <v>9591836</v>
      </c>
      <c r="R9" s="4"/>
      <c r="S9" s="8">
        <v>7.8752805088789602E-7</v>
      </c>
      <c r="T9" s="4"/>
      <c r="U9" s="4"/>
    </row>
    <row r="10" spans="1:21">
      <c r="A10" s="1" t="s">
        <v>43</v>
      </c>
      <c r="C10" s="4" t="s">
        <v>44</v>
      </c>
      <c r="D10" s="4"/>
      <c r="E10" s="4" t="s">
        <v>38</v>
      </c>
      <c r="G10" s="1" t="s">
        <v>45</v>
      </c>
      <c r="I10" s="5">
        <v>5</v>
      </c>
      <c r="K10" s="5">
        <v>133132583481</v>
      </c>
      <c r="L10" s="4"/>
      <c r="M10" s="5">
        <v>0</v>
      </c>
      <c r="N10" s="4"/>
      <c r="O10" s="5">
        <v>8791691064</v>
      </c>
      <c r="P10" s="4"/>
      <c r="Q10" s="5">
        <v>124340892417</v>
      </c>
      <c r="R10" s="4"/>
      <c r="S10" s="8">
        <v>1.0208883956191659E-2</v>
      </c>
      <c r="T10" s="4"/>
      <c r="U10" s="4"/>
    </row>
    <row r="11" spans="1:21">
      <c r="A11" s="1" t="s">
        <v>40</v>
      </c>
      <c r="C11" s="4" t="s">
        <v>46</v>
      </c>
      <c r="D11" s="4"/>
      <c r="E11" s="4" t="s">
        <v>38</v>
      </c>
      <c r="G11" s="1" t="s">
        <v>47</v>
      </c>
      <c r="I11" s="5">
        <v>5</v>
      </c>
      <c r="K11" s="5">
        <v>10893956</v>
      </c>
      <c r="L11" s="4"/>
      <c r="M11" s="5">
        <v>46066</v>
      </c>
      <c r="N11" s="4"/>
      <c r="O11" s="5">
        <v>0</v>
      </c>
      <c r="P11" s="4"/>
      <c r="Q11" s="5">
        <v>10940022</v>
      </c>
      <c r="R11" s="4"/>
      <c r="S11" s="8">
        <v>8.9821950691512049E-7</v>
      </c>
      <c r="T11" s="4"/>
      <c r="U11" s="4"/>
    </row>
    <row r="12" spans="1:21">
      <c r="A12" s="1" t="s">
        <v>40</v>
      </c>
      <c r="C12" s="4" t="s">
        <v>48</v>
      </c>
      <c r="D12" s="4"/>
      <c r="E12" s="4" t="s">
        <v>38</v>
      </c>
      <c r="G12" s="1" t="s">
        <v>47</v>
      </c>
      <c r="I12" s="5">
        <v>5</v>
      </c>
      <c r="K12" s="5">
        <v>10928049</v>
      </c>
      <c r="L12" s="4"/>
      <c r="M12" s="5">
        <v>46211</v>
      </c>
      <c r="N12" s="4"/>
      <c r="O12" s="5">
        <v>0</v>
      </c>
      <c r="P12" s="4"/>
      <c r="Q12" s="5">
        <v>10974260</v>
      </c>
      <c r="R12" s="4"/>
      <c r="S12" s="8">
        <v>9.0103058348130658E-7</v>
      </c>
      <c r="T12" s="4"/>
      <c r="U12" s="4"/>
    </row>
    <row r="13" spans="1:21">
      <c r="A13" s="1" t="s">
        <v>40</v>
      </c>
      <c r="C13" s="4" t="s">
        <v>49</v>
      </c>
      <c r="D13" s="4"/>
      <c r="E13" s="4" t="s">
        <v>38</v>
      </c>
      <c r="G13" s="1" t="s">
        <v>50</v>
      </c>
      <c r="I13" s="5">
        <v>5</v>
      </c>
      <c r="K13" s="5">
        <v>10636453</v>
      </c>
      <c r="L13" s="4"/>
      <c r="M13" s="5">
        <v>44978</v>
      </c>
      <c r="N13" s="4"/>
      <c r="O13" s="5">
        <v>0</v>
      </c>
      <c r="P13" s="4"/>
      <c r="Q13" s="5">
        <v>10681431</v>
      </c>
      <c r="R13" s="4"/>
      <c r="S13" s="8">
        <v>8.7698815285452648E-7</v>
      </c>
      <c r="T13" s="4"/>
      <c r="U13" s="4"/>
    </row>
    <row r="14" spans="1:21">
      <c r="A14" s="1" t="s">
        <v>51</v>
      </c>
      <c r="C14" s="4" t="s">
        <v>52</v>
      </c>
      <c r="D14" s="4"/>
      <c r="E14" s="4" t="s">
        <v>38</v>
      </c>
      <c r="G14" s="1" t="s">
        <v>53</v>
      </c>
      <c r="I14" s="5">
        <v>5</v>
      </c>
      <c r="K14" s="5">
        <v>44782116853</v>
      </c>
      <c r="L14" s="4"/>
      <c r="M14" s="5">
        <v>189653000956</v>
      </c>
      <c r="N14" s="4"/>
      <c r="O14" s="5">
        <v>223422401364</v>
      </c>
      <c r="P14" s="4"/>
      <c r="Q14" s="5">
        <v>11012716445</v>
      </c>
      <c r="R14" s="4"/>
      <c r="S14" s="8">
        <v>9.0418801123287856E-4</v>
      </c>
      <c r="T14" s="4"/>
      <c r="U14" s="4"/>
    </row>
    <row r="15" spans="1:21">
      <c r="A15" s="1" t="s">
        <v>51</v>
      </c>
      <c r="C15" s="4" t="s">
        <v>54</v>
      </c>
      <c r="D15" s="4"/>
      <c r="E15" s="4" t="s">
        <v>38</v>
      </c>
      <c r="G15" s="1" t="s">
        <v>53</v>
      </c>
      <c r="I15" s="5">
        <v>5</v>
      </c>
      <c r="K15" s="5">
        <v>211607832559</v>
      </c>
      <c r="L15" s="4"/>
      <c r="M15" s="5">
        <v>1431055822717</v>
      </c>
      <c r="N15" s="4"/>
      <c r="O15" s="5">
        <v>1642549234939</v>
      </c>
      <c r="P15" s="4"/>
      <c r="Q15" s="5">
        <v>114420337</v>
      </c>
      <c r="R15" s="4"/>
      <c r="S15" s="8">
        <v>9.3943667280743964E-6</v>
      </c>
      <c r="T15" s="4"/>
      <c r="U15" s="4"/>
    </row>
    <row r="16" spans="1:21">
      <c r="A16" s="1" t="s">
        <v>51</v>
      </c>
      <c r="C16" s="4" t="s">
        <v>55</v>
      </c>
      <c r="D16" s="4"/>
      <c r="E16" s="4" t="s">
        <v>38</v>
      </c>
      <c r="G16" s="1" t="s">
        <v>53</v>
      </c>
      <c r="I16" s="5">
        <v>5</v>
      </c>
      <c r="K16" s="5">
        <v>48306213173</v>
      </c>
      <c r="L16" s="4"/>
      <c r="M16" s="5">
        <v>495812334254</v>
      </c>
      <c r="N16" s="4"/>
      <c r="O16" s="5">
        <v>473221111071</v>
      </c>
      <c r="P16" s="4"/>
      <c r="Q16" s="5">
        <v>70897436356</v>
      </c>
      <c r="R16" s="4"/>
      <c r="S16" s="8">
        <v>5.820962729803693E-3</v>
      </c>
      <c r="T16" s="4"/>
      <c r="U16" s="4"/>
    </row>
    <row r="17" spans="1:21">
      <c r="A17" s="1" t="s">
        <v>51</v>
      </c>
      <c r="C17" s="4" t="s">
        <v>56</v>
      </c>
      <c r="D17" s="4"/>
      <c r="E17" s="4" t="s">
        <v>38</v>
      </c>
      <c r="G17" s="1" t="s">
        <v>53</v>
      </c>
      <c r="I17" s="5">
        <v>5</v>
      </c>
      <c r="K17" s="5">
        <v>68737605455</v>
      </c>
      <c r="L17" s="4"/>
      <c r="M17" s="5">
        <v>3553597155511</v>
      </c>
      <c r="N17" s="4"/>
      <c r="O17" s="5">
        <v>3573974856906</v>
      </c>
      <c r="P17" s="4"/>
      <c r="Q17" s="5">
        <v>48359904060</v>
      </c>
      <c r="R17" s="4"/>
      <c r="S17" s="8">
        <v>3.9705413004869402E-3</v>
      </c>
      <c r="T17" s="4"/>
      <c r="U17" s="4"/>
    </row>
    <row r="18" spans="1:21">
      <c r="A18" s="1" t="s">
        <v>51</v>
      </c>
      <c r="C18" s="4" t="s">
        <v>57</v>
      </c>
      <c r="D18" s="4"/>
      <c r="E18" s="4" t="s">
        <v>38</v>
      </c>
      <c r="G18" s="1" t="s">
        <v>58</v>
      </c>
      <c r="I18" s="5">
        <v>5</v>
      </c>
      <c r="K18" s="5">
        <v>767975924</v>
      </c>
      <c r="L18" s="4"/>
      <c r="M18" s="5">
        <v>6234261267</v>
      </c>
      <c r="N18" s="4"/>
      <c r="O18" s="5">
        <v>7000274328</v>
      </c>
      <c r="P18" s="4"/>
      <c r="Q18" s="5">
        <v>1962863</v>
      </c>
      <c r="R18" s="4"/>
      <c r="S18" s="8">
        <v>1.6115889309929487E-7</v>
      </c>
      <c r="T18" s="4"/>
      <c r="U18" s="4"/>
    </row>
    <row r="19" spans="1:21">
      <c r="A19" s="1" t="s">
        <v>51</v>
      </c>
      <c r="C19" s="4" t="s">
        <v>59</v>
      </c>
      <c r="D19" s="4"/>
      <c r="E19" s="4" t="s">
        <v>38</v>
      </c>
      <c r="G19" s="1" t="s">
        <v>60</v>
      </c>
      <c r="I19" s="5">
        <v>5</v>
      </c>
      <c r="K19" s="5">
        <v>26429613000</v>
      </c>
      <c r="L19" s="4"/>
      <c r="M19" s="5">
        <v>1685802462753</v>
      </c>
      <c r="N19" s="4"/>
      <c r="O19" s="5">
        <v>1692000026880</v>
      </c>
      <c r="P19" s="4"/>
      <c r="Q19" s="5">
        <v>20232048873</v>
      </c>
      <c r="R19" s="4"/>
      <c r="S19" s="8">
        <v>1.6611320308669104E-3</v>
      </c>
      <c r="T19" s="4"/>
      <c r="U19" s="4"/>
    </row>
    <row r="20" spans="1:21" ht="24.75" thickBot="1">
      <c r="C20" s="4"/>
      <c r="D20" s="4"/>
      <c r="E20" s="4"/>
      <c r="K20" s="10">
        <f>SUM(K8:K19)</f>
        <v>533806135407</v>
      </c>
      <c r="L20" s="4"/>
      <c r="M20" s="10">
        <f>SUM(M8:M19)</f>
        <v>7362155215273</v>
      </c>
      <c r="N20" s="4"/>
      <c r="O20" s="10">
        <f>SUM(O8:O19)</f>
        <v>7620959596552</v>
      </c>
      <c r="P20" s="4"/>
      <c r="Q20" s="10">
        <f>SUM(Q8:Q19)</f>
        <v>275001754128</v>
      </c>
      <c r="R20" s="4"/>
      <c r="S20" s="11">
        <f>SUM(S8:S19)</f>
        <v>2.2578742528456097E-2</v>
      </c>
      <c r="T20" s="4"/>
      <c r="U20" s="4"/>
    </row>
    <row r="21" spans="1:21" ht="24.75" thickTop="1">
      <c r="C21" s="4"/>
      <c r="D21" s="4"/>
      <c r="E21" s="4"/>
    </row>
    <row r="22" spans="1:21">
      <c r="C22" s="4"/>
      <c r="D22" s="4"/>
      <c r="E22" s="4"/>
    </row>
    <row r="23" spans="1:21">
      <c r="C23" s="4"/>
      <c r="D23" s="4"/>
      <c r="E23" s="4"/>
    </row>
    <row r="24" spans="1:21">
      <c r="C24" s="4"/>
      <c r="D24" s="4"/>
      <c r="E24" s="4"/>
    </row>
    <row r="25" spans="1:21">
      <c r="C25" s="4"/>
      <c r="D25" s="4"/>
      <c r="E25" s="4"/>
    </row>
    <row r="26" spans="1:21">
      <c r="C26" s="4"/>
      <c r="D26" s="4"/>
      <c r="E26" s="4"/>
    </row>
    <row r="27" spans="1:21">
      <c r="C27" s="4"/>
      <c r="D27" s="4"/>
      <c r="E27" s="4"/>
    </row>
    <row r="28" spans="1:21">
      <c r="C28" s="4"/>
      <c r="D28" s="4"/>
      <c r="E28" s="4"/>
    </row>
    <row r="29" spans="1:21">
      <c r="C29" s="4"/>
      <c r="D29" s="4"/>
      <c r="E29" s="4"/>
    </row>
    <row r="30" spans="1:21">
      <c r="C30" s="4"/>
      <c r="D30" s="4"/>
      <c r="E30" s="4"/>
    </row>
    <row r="31" spans="1:21">
      <c r="C31" s="4"/>
      <c r="D31" s="4"/>
      <c r="E31" s="4"/>
    </row>
    <row r="32" spans="1:21">
      <c r="C32" s="4"/>
      <c r="D32" s="4"/>
      <c r="E32" s="4"/>
    </row>
    <row r="33" spans="3:5">
      <c r="C33" s="4"/>
      <c r="D33" s="4"/>
      <c r="E33" s="4"/>
    </row>
    <row r="34" spans="3:5">
      <c r="C34" s="4"/>
      <c r="D34" s="4"/>
      <c r="E34" s="4"/>
    </row>
    <row r="35" spans="3:5">
      <c r="C35" s="4"/>
      <c r="D35" s="4"/>
      <c r="E35" s="4"/>
    </row>
    <row r="36" spans="3:5">
      <c r="C36" s="4"/>
      <c r="D36" s="4"/>
      <c r="E36" s="4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5"/>
  <sheetViews>
    <sheetView rightToLeft="1" topLeftCell="A5" workbookViewId="0">
      <selection activeCell="A9" sqref="A9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2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2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2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22" ht="24.75">
      <c r="A6" s="13" t="s">
        <v>62</v>
      </c>
      <c r="B6" s="13" t="s">
        <v>62</v>
      </c>
      <c r="C6" s="13" t="s">
        <v>62</v>
      </c>
      <c r="D6" s="13" t="s">
        <v>62</v>
      </c>
      <c r="E6" s="13" t="s">
        <v>62</v>
      </c>
      <c r="F6" s="13" t="s">
        <v>62</v>
      </c>
      <c r="G6" s="13" t="s">
        <v>62</v>
      </c>
      <c r="I6" s="13" t="s">
        <v>63</v>
      </c>
      <c r="J6" s="13" t="s">
        <v>63</v>
      </c>
      <c r="K6" s="13" t="s">
        <v>63</v>
      </c>
      <c r="L6" s="13" t="s">
        <v>63</v>
      </c>
      <c r="M6" s="13" t="s">
        <v>63</v>
      </c>
      <c r="O6" s="13" t="s">
        <v>64</v>
      </c>
      <c r="P6" s="13" t="s">
        <v>64</v>
      </c>
      <c r="Q6" s="13" t="s">
        <v>64</v>
      </c>
      <c r="R6" s="13" t="s">
        <v>64</v>
      </c>
      <c r="S6" s="13" t="s">
        <v>64</v>
      </c>
    </row>
    <row r="7" spans="1:22" ht="24.75">
      <c r="A7" s="13" t="s">
        <v>65</v>
      </c>
      <c r="C7" s="13" t="s">
        <v>66</v>
      </c>
      <c r="E7" s="13" t="s">
        <v>25</v>
      </c>
      <c r="G7" s="13" t="s">
        <v>26</v>
      </c>
      <c r="I7" s="13" t="s">
        <v>67</v>
      </c>
      <c r="K7" s="13" t="s">
        <v>68</v>
      </c>
      <c r="M7" s="13" t="s">
        <v>69</v>
      </c>
      <c r="O7" s="13" t="s">
        <v>67</v>
      </c>
      <c r="Q7" s="13" t="s">
        <v>68</v>
      </c>
      <c r="S7" s="13" t="s">
        <v>69</v>
      </c>
    </row>
    <row r="8" spans="1:22">
      <c r="A8" s="1" t="s">
        <v>36</v>
      </c>
      <c r="C8" s="5">
        <v>30</v>
      </c>
      <c r="D8" s="4"/>
      <c r="E8" s="4" t="s">
        <v>98</v>
      </c>
      <c r="F8" s="4"/>
      <c r="G8" s="5">
        <v>5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6759</v>
      </c>
      <c r="P8" s="4"/>
      <c r="Q8" s="5">
        <v>0</v>
      </c>
      <c r="R8" s="4"/>
      <c r="S8" s="5">
        <v>6759</v>
      </c>
      <c r="T8" s="4"/>
      <c r="U8" s="4"/>
      <c r="V8" s="4"/>
    </row>
    <row r="9" spans="1:22">
      <c r="A9" s="1" t="s">
        <v>40</v>
      </c>
      <c r="C9" s="5">
        <v>17</v>
      </c>
      <c r="D9" s="4"/>
      <c r="E9" s="4" t="s">
        <v>98</v>
      </c>
      <c r="F9" s="4"/>
      <c r="G9" s="5">
        <v>5</v>
      </c>
      <c r="H9" s="4"/>
      <c r="I9" s="5">
        <v>40560</v>
      </c>
      <c r="J9" s="4"/>
      <c r="K9" s="5">
        <v>0</v>
      </c>
      <c r="L9" s="4"/>
      <c r="M9" s="5">
        <v>40560</v>
      </c>
      <c r="N9" s="4"/>
      <c r="O9" s="5">
        <v>128172</v>
      </c>
      <c r="P9" s="4"/>
      <c r="Q9" s="5">
        <v>0</v>
      </c>
      <c r="R9" s="4"/>
      <c r="S9" s="5">
        <v>128172</v>
      </c>
      <c r="T9" s="4"/>
      <c r="U9" s="4"/>
      <c r="V9" s="4"/>
    </row>
    <row r="10" spans="1:22">
      <c r="A10" s="1" t="s">
        <v>40</v>
      </c>
      <c r="C10" s="5">
        <v>20</v>
      </c>
      <c r="D10" s="4"/>
      <c r="E10" s="4" t="s">
        <v>98</v>
      </c>
      <c r="F10" s="4"/>
      <c r="G10" s="5">
        <v>5</v>
      </c>
      <c r="H10" s="4"/>
      <c r="I10" s="5">
        <v>46066</v>
      </c>
      <c r="J10" s="4"/>
      <c r="K10" s="5">
        <v>0</v>
      </c>
      <c r="L10" s="4"/>
      <c r="M10" s="5">
        <v>46066</v>
      </c>
      <c r="N10" s="4"/>
      <c r="O10" s="5">
        <v>137619</v>
      </c>
      <c r="P10" s="4"/>
      <c r="Q10" s="5">
        <v>0</v>
      </c>
      <c r="R10" s="4"/>
      <c r="S10" s="5">
        <v>137619</v>
      </c>
      <c r="T10" s="4"/>
      <c r="U10" s="4"/>
      <c r="V10" s="4"/>
    </row>
    <row r="11" spans="1:22">
      <c r="A11" s="1" t="s">
        <v>40</v>
      </c>
      <c r="C11" s="5">
        <v>20</v>
      </c>
      <c r="D11" s="4"/>
      <c r="E11" s="4" t="s">
        <v>98</v>
      </c>
      <c r="F11" s="4"/>
      <c r="G11" s="5">
        <v>5</v>
      </c>
      <c r="H11" s="4"/>
      <c r="I11" s="5">
        <v>46211</v>
      </c>
      <c r="J11" s="4"/>
      <c r="K11" s="5">
        <v>0</v>
      </c>
      <c r="L11" s="4"/>
      <c r="M11" s="5">
        <v>46211</v>
      </c>
      <c r="N11" s="4"/>
      <c r="O11" s="5">
        <v>138049</v>
      </c>
      <c r="P11" s="4"/>
      <c r="Q11" s="5">
        <v>0</v>
      </c>
      <c r="R11" s="4"/>
      <c r="S11" s="5">
        <v>138049</v>
      </c>
      <c r="T11" s="4"/>
      <c r="U11" s="4"/>
      <c r="V11" s="4"/>
    </row>
    <row r="12" spans="1:22">
      <c r="A12" s="1" t="s">
        <v>40</v>
      </c>
      <c r="C12" s="5">
        <v>17</v>
      </c>
      <c r="D12" s="4"/>
      <c r="E12" s="4" t="s">
        <v>98</v>
      </c>
      <c r="F12" s="4"/>
      <c r="G12" s="5">
        <v>5</v>
      </c>
      <c r="H12" s="4"/>
      <c r="I12" s="5">
        <v>44978</v>
      </c>
      <c r="J12" s="4"/>
      <c r="K12" s="5">
        <v>0</v>
      </c>
      <c r="L12" s="4"/>
      <c r="M12" s="5">
        <v>44978</v>
      </c>
      <c r="N12" s="4"/>
      <c r="O12" s="5">
        <v>134366</v>
      </c>
      <c r="P12" s="4"/>
      <c r="Q12" s="5">
        <v>0</v>
      </c>
      <c r="R12" s="4"/>
      <c r="S12" s="5">
        <v>134366</v>
      </c>
      <c r="T12" s="4"/>
      <c r="U12" s="4"/>
      <c r="V12" s="4"/>
    </row>
    <row r="13" spans="1:22">
      <c r="A13" s="1" t="s">
        <v>51</v>
      </c>
      <c r="C13" s="5">
        <v>17</v>
      </c>
      <c r="D13" s="4"/>
      <c r="E13" s="4" t="s">
        <v>98</v>
      </c>
      <c r="F13" s="4"/>
      <c r="G13" s="5">
        <v>5</v>
      </c>
      <c r="H13" s="4"/>
      <c r="I13" s="5">
        <v>600956</v>
      </c>
      <c r="J13" s="4"/>
      <c r="K13" s="5">
        <v>0</v>
      </c>
      <c r="L13" s="4"/>
      <c r="M13" s="5">
        <v>600956</v>
      </c>
      <c r="N13" s="4"/>
      <c r="O13" s="5">
        <v>1208459</v>
      </c>
      <c r="P13" s="4"/>
      <c r="Q13" s="5">
        <v>0</v>
      </c>
      <c r="R13" s="4"/>
      <c r="S13" s="5">
        <v>1208459</v>
      </c>
      <c r="T13" s="4"/>
      <c r="U13" s="4"/>
      <c r="V13" s="4"/>
    </row>
    <row r="14" spans="1:22">
      <c r="A14" s="1" t="s">
        <v>51</v>
      </c>
      <c r="C14" s="5">
        <v>17</v>
      </c>
      <c r="D14" s="4"/>
      <c r="E14" s="4" t="s">
        <v>98</v>
      </c>
      <c r="F14" s="4"/>
      <c r="G14" s="5">
        <v>5</v>
      </c>
      <c r="H14" s="4"/>
      <c r="I14" s="5">
        <v>1242717</v>
      </c>
      <c r="J14" s="4"/>
      <c r="K14" s="5">
        <v>0</v>
      </c>
      <c r="L14" s="4"/>
      <c r="M14" s="5">
        <v>1242717</v>
      </c>
      <c r="N14" s="4"/>
      <c r="O14" s="5">
        <v>2521751</v>
      </c>
      <c r="P14" s="4"/>
      <c r="Q14" s="5">
        <v>0</v>
      </c>
      <c r="R14" s="4"/>
      <c r="S14" s="5">
        <v>2521751</v>
      </c>
      <c r="T14" s="4"/>
      <c r="U14" s="4"/>
      <c r="V14" s="4"/>
    </row>
    <row r="15" spans="1:22">
      <c r="A15" s="1" t="s">
        <v>51</v>
      </c>
      <c r="C15" s="5">
        <v>17</v>
      </c>
      <c r="D15" s="4"/>
      <c r="E15" s="4" t="s">
        <v>98</v>
      </c>
      <c r="F15" s="4"/>
      <c r="G15" s="5">
        <v>5</v>
      </c>
      <c r="H15" s="4"/>
      <c r="I15" s="5">
        <v>86945254</v>
      </c>
      <c r="J15" s="4"/>
      <c r="K15" s="5">
        <v>0</v>
      </c>
      <c r="L15" s="4"/>
      <c r="M15" s="5">
        <v>86945254</v>
      </c>
      <c r="N15" s="4"/>
      <c r="O15" s="5">
        <v>202315199</v>
      </c>
      <c r="P15" s="4"/>
      <c r="Q15" s="5">
        <v>0</v>
      </c>
      <c r="R15" s="4"/>
      <c r="S15" s="5">
        <v>202315199</v>
      </c>
      <c r="T15" s="4"/>
      <c r="U15" s="4"/>
      <c r="V15" s="4"/>
    </row>
    <row r="16" spans="1:22">
      <c r="A16" s="1" t="s">
        <v>51</v>
      </c>
      <c r="C16" s="5">
        <v>17</v>
      </c>
      <c r="D16" s="4"/>
      <c r="E16" s="4" t="s">
        <v>98</v>
      </c>
      <c r="F16" s="4"/>
      <c r="G16" s="5">
        <v>5</v>
      </c>
      <c r="H16" s="4"/>
      <c r="I16" s="5">
        <v>1875450</v>
      </c>
      <c r="J16" s="4"/>
      <c r="K16" s="5">
        <v>0</v>
      </c>
      <c r="L16" s="4"/>
      <c r="M16" s="5">
        <v>1875450</v>
      </c>
      <c r="N16" s="4"/>
      <c r="O16" s="5">
        <v>2008677</v>
      </c>
      <c r="P16" s="4"/>
      <c r="Q16" s="5">
        <v>0</v>
      </c>
      <c r="R16" s="4"/>
      <c r="S16" s="5">
        <v>2008677</v>
      </c>
      <c r="T16" s="4"/>
      <c r="U16" s="4"/>
      <c r="V16" s="4"/>
    </row>
    <row r="17" spans="1:22">
      <c r="A17" s="1" t="s">
        <v>51</v>
      </c>
      <c r="C17" s="5">
        <v>1</v>
      </c>
      <c r="D17" s="4"/>
      <c r="E17" s="4" t="s">
        <v>98</v>
      </c>
      <c r="F17" s="4"/>
      <c r="G17" s="5">
        <v>5</v>
      </c>
      <c r="H17" s="4"/>
      <c r="I17" s="5">
        <v>3261267</v>
      </c>
      <c r="J17" s="4"/>
      <c r="K17" s="5">
        <v>0</v>
      </c>
      <c r="L17" s="4"/>
      <c r="M17" s="5">
        <v>3261267</v>
      </c>
      <c r="N17" s="4"/>
      <c r="O17" s="5">
        <v>3261267</v>
      </c>
      <c r="P17" s="4"/>
      <c r="Q17" s="5">
        <v>0</v>
      </c>
      <c r="R17" s="4"/>
      <c r="S17" s="5">
        <v>3261267</v>
      </c>
      <c r="T17" s="4"/>
      <c r="U17" s="4"/>
      <c r="V17" s="4"/>
    </row>
    <row r="18" spans="1:22">
      <c r="A18" s="1" t="s">
        <v>51</v>
      </c>
      <c r="C18" s="5">
        <v>1</v>
      </c>
      <c r="D18" s="4"/>
      <c r="E18" s="4" t="s">
        <v>98</v>
      </c>
      <c r="F18" s="4"/>
      <c r="G18" s="5">
        <v>5</v>
      </c>
      <c r="H18" s="4"/>
      <c r="I18" s="5">
        <v>962753</v>
      </c>
      <c r="J18" s="4"/>
      <c r="K18" s="5">
        <v>0</v>
      </c>
      <c r="L18" s="4"/>
      <c r="M18" s="5">
        <v>962753</v>
      </c>
      <c r="N18" s="4"/>
      <c r="O18" s="5">
        <v>962753</v>
      </c>
      <c r="P18" s="4"/>
      <c r="Q18" s="5">
        <v>0</v>
      </c>
      <c r="R18" s="4"/>
      <c r="S18" s="5">
        <v>962753</v>
      </c>
      <c r="T18" s="4"/>
      <c r="U18" s="4"/>
      <c r="V18" s="4"/>
    </row>
    <row r="19" spans="1:22" ht="24.75" thickBot="1">
      <c r="C19" s="4"/>
      <c r="D19" s="4"/>
      <c r="E19" s="4"/>
      <c r="F19" s="4"/>
      <c r="G19" s="4"/>
      <c r="H19" s="4"/>
      <c r="I19" s="10">
        <f>SUM(I8:I18)</f>
        <v>95066212</v>
      </c>
      <c r="J19" s="4"/>
      <c r="K19" s="10">
        <f>SUM(K8:K18)</f>
        <v>0</v>
      </c>
      <c r="L19" s="4"/>
      <c r="M19" s="10">
        <f>SUM(M8:M18)</f>
        <v>95066212</v>
      </c>
      <c r="N19" s="4"/>
      <c r="O19" s="10">
        <f>SUM(O8:O18)</f>
        <v>212823071</v>
      </c>
      <c r="P19" s="4"/>
      <c r="Q19" s="10">
        <f>SUM(Q8:Q18)</f>
        <v>0</v>
      </c>
      <c r="R19" s="4"/>
      <c r="S19" s="10">
        <f>SUM(S8:S18)</f>
        <v>212823071</v>
      </c>
      <c r="T19" s="4"/>
      <c r="U19" s="4"/>
      <c r="V19" s="4"/>
    </row>
    <row r="20" spans="1:22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12"/>
  <sheetViews>
    <sheetView rightToLeft="1" workbookViewId="0">
      <selection activeCell="S11" sqref="S11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22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22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22" ht="24.75">
      <c r="A6" s="12" t="s">
        <v>3</v>
      </c>
      <c r="C6" s="13" t="s">
        <v>71</v>
      </c>
      <c r="D6" s="13" t="s">
        <v>71</v>
      </c>
      <c r="E6" s="13" t="s">
        <v>71</v>
      </c>
      <c r="F6" s="13" t="s">
        <v>71</v>
      </c>
      <c r="G6" s="13" t="s">
        <v>71</v>
      </c>
      <c r="I6" s="13" t="s">
        <v>63</v>
      </c>
      <c r="J6" s="13" t="s">
        <v>63</v>
      </c>
      <c r="K6" s="13" t="s">
        <v>63</v>
      </c>
      <c r="L6" s="13" t="s">
        <v>63</v>
      </c>
      <c r="M6" s="13" t="s">
        <v>63</v>
      </c>
      <c r="O6" s="13" t="s">
        <v>64</v>
      </c>
      <c r="P6" s="13" t="s">
        <v>64</v>
      </c>
      <c r="Q6" s="13" t="s">
        <v>64</v>
      </c>
      <c r="R6" s="13" t="s">
        <v>64</v>
      </c>
      <c r="S6" s="13" t="s">
        <v>64</v>
      </c>
    </row>
    <row r="7" spans="1:22" ht="24.75">
      <c r="A7" s="13" t="s">
        <v>3</v>
      </c>
      <c r="C7" s="13" t="s">
        <v>72</v>
      </c>
      <c r="E7" s="13" t="s">
        <v>73</v>
      </c>
      <c r="G7" s="13" t="s">
        <v>74</v>
      </c>
      <c r="I7" s="13" t="s">
        <v>75</v>
      </c>
      <c r="K7" s="13" t="s">
        <v>68</v>
      </c>
      <c r="M7" s="13" t="s">
        <v>76</v>
      </c>
      <c r="O7" s="13" t="s">
        <v>75</v>
      </c>
      <c r="Q7" s="13" t="s">
        <v>68</v>
      </c>
      <c r="S7" s="13" t="s">
        <v>76</v>
      </c>
    </row>
    <row r="8" spans="1:22">
      <c r="A8" s="1" t="s">
        <v>17</v>
      </c>
      <c r="C8" s="4" t="s">
        <v>77</v>
      </c>
      <c r="D8" s="4"/>
      <c r="E8" s="5">
        <v>95758755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19151751000</v>
      </c>
      <c r="P8" s="4"/>
      <c r="Q8" s="5">
        <v>0</v>
      </c>
      <c r="R8" s="4"/>
      <c r="S8" s="5">
        <v>19151751000</v>
      </c>
      <c r="T8" s="4"/>
      <c r="U8" s="4"/>
      <c r="V8" s="4"/>
    </row>
    <row r="9" spans="1:22">
      <c r="A9" s="1" t="s">
        <v>22</v>
      </c>
      <c r="C9" s="4" t="s">
        <v>78</v>
      </c>
      <c r="D9" s="4"/>
      <c r="E9" s="5">
        <v>27680307</v>
      </c>
      <c r="F9" s="4"/>
      <c r="G9" s="5">
        <v>4332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119911089924</v>
      </c>
      <c r="P9" s="4"/>
      <c r="Q9" s="5">
        <v>0</v>
      </c>
      <c r="R9" s="4"/>
      <c r="S9" s="5">
        <v>119911089924</v>
      </c>
      <c r="T9" s="4"/>
      <c r="U9" s="4"/>
      <c r="V9" s="4"/>
    </row>
    <row r="10" spans="1:22" ht="24.75" thickBot="1">
      <c r="C10" s="4"/>
      <c r="D10" s="4"/>
      <c r="E10" s="4"/>
      <c r="F10" s="4"/>
      <c r="G10" s="4"/>
      <c r="H10" s="4"/>
      <c r="I10" s="10">
        <f>SUM(I8:I9)</f>
        <v>0</v>
      </c>
      <c r="J10" s="4"/>
      <c r="K10" s="10">
        <f>SUM(K8:K9)</f>
        <v>0</v>
      </c>
      <c r="L10" s="4"/>
      <c r="M10" s="10">
        <f>SUM(M8:M9)</f>
        <v>0</v>
      </c>
      <c r="N10" s="4"/>
      <c r="O10" s="10">
        <f>SUM(O8:O9)</f>
        <v>139062840924</v>
      </c>
      <c r="P10" s="4"/>
      <c r="Q10" s="10">
        <f>SUM(Q8:Q9)</f>
        <v>0</v>
      </c>
      <c r="R10" s="4"/>
      <c r="S10" s="10">
        <f>SUM(S8:S9)</f>
        <v>139062840924</v>
      </c>
      <c r="T10" s="4"/>
      <c r="U10" s="4"/>
      <c r="V10" s="4"/>
    </row>
    <row r="11" spans="1:22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3"/>
  <sheetViews>
    <sheetView rightToLeft="1" workbookViewId="0">
      <selection activeCell="I22" sqref="I22"/>
    </sheetView>
  </sheetViews>
  <sheetFormatPr defaultRowHeight="24"/>
  <cols>
    <col min="1" max="1" width="39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140625" style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.75">
      <c r="A6" s="12" t="s">
        <v>3</v>
      </c>
      <c r="C6" s="13" t="s">
        <v>63</v>
      </c>
      <c r="D6" s="13" t="s">
        <v>63</v>
      </c>
      <c r="E6" s="13" t="s">
        <v>63</v>
      </c>
      <c r="F6" s="13" t="s">
        <v>63</v>
      </c>
      <c r="G6" s="13" t="s">
        <v>63</v>
      </c>
      <c r="H6" s="13" t="s">
        <v>63</v>
      </c>
      <c r="I6" s="13" t="s">
        <v>63</v>
      </c>
      <c r="K6" s="13" t="s">
        <v>64</v>
      </c>
      <c r="L6" s="13" t="s">
        <v>64</v>
      </c>
      <c r="M6" s="13" t="s">
        <v>64</v>
      </c>
      <c r="N6" s="13" t="s">
        <v>64</v>
      </c>
      <c r="O6" s="13" t="s">
        <v>64</v>
      </c>
      <c r="P6" s="13" t="s">
        <v>64</v>
      </c>
      <c r="Q6" s="13" t="s">
        <v>64</v>
      </c>
    </row>
    <row r="7" spans="1:17" ht="24.75">
      <c r="A7" s="13" t="s">
        <v>3</v>
      </c>
      <c r="C7" s="13" t="s">
        <v>7</v>
      </c>
      <c r="E7" s="13" t="s">
        <v>79</v>
      </c>
      <c r="G7" s="13" t="s">
        <v>80</v>
      </c>
      <c r="I7" s="13" t="s">
        <v>81</v>
      </c>
      <c r="K7" s="13" t="s">
        <v>7</v>
      </c>
      <c r="M7" s="13" t="s">
        <v>79</v>
      </c>
      <c r="O7" s="13" t="s">
        <v>80</v>
      </c>
      <c r="Q7" s="13" t="s">
        <v>81</v>
      </c>
    </row>
    <row r="8" spans="1:17">
      <c r="A8" s="1" t="s">
        <v>16</v>
      </c>
      <c r="C8" s="6">
        <v>2889441</v>
      </c>
      <c r="D8" s="6"/>
      <c r="E8" s="6">
        <v>1192327748756</v>
      </c>
      <c r="F8" s="6"/>
      <c r="G8" s="6">
        <v>1095912000176</v>
      </c>
      <c r="H8" s="6"/>
      <c r="I8" s="6">
        <f>E8-G8</f>
        <v>96415748580</v>
      </c>
      <c r="J8" s="6"/>
      <c r="K8" s="6">
        <v>2889441</v>
      </c>
      <c r="L8" s="6"/>
      <c r="M8" s="6">
        <v>1192327748756</v>
      </c>
      <c r="N8" s="6"/>
      <c r="O8" s="6">
        <v>1161998114251</v>
      </c>
      <c r="P8" s="6"/>
      <c r="Q8" s="6">
        <f>M8-O8</f>
        <v>30329634505</v>
      </c>
    </row>
    <row r="9" spans="1:17">
      <c r="A9" s="1" t="s">
        <v>17</v>
      </c>
      <c r="C9" s="6">
        <v>139703361</v>
      </c>
      <c r="D9" s="6"/>
      <c r="E9" s="6">
        <v>542335069341</v>
      </c>
      <c r="F9" s="6"/>
      <c r="G9" s="6">
        <v>509651480998</v>
      </c>
      <c r="H9" s="6"/>
      <c r="I9" s="6">
        <f t="shared" ref="I9:I17" si="0">E9-G9</f>
        <v>32683588343</v>
      </c>
      <c r="J9" s="6"/>
      <c r="K9" s="6">
        <v>139703361</v>
      </c>
      <c r="L9" s="6"/>
      <c r="M9" s="6">
        <v>542335069341</v>
      </c>
      <c r="N9" s="6"/>
      <c r="O9" s="6">
        <v>492867646611</v>
      </c>
      <c r="P9" s="6"/>
      <c r="Q9" s="6">
        <f t="shared" ref="Q9:Q17" si="1">M9-O9</f>
        <v>49467422730</v>
      </c>
    </row>
    <row r="10" spans="1:17">
      <c r="A10" s="1" t="s">
        <v>15</v>
      </c>
      <c r="C10" s="6">
        <v>19730575</v>
      </c>
      <c r="D10" s="6"/>
      <c r="E10" s="6">
        <v>1322795081894</v>
      </c>
      <c r="F10" s="6"/>
      <c r="G10" s="6">
        <v>1330272177909</v>
      </c>
      <c r="H10" s="6"/>
      <c r="I10" s="6">
        <f t="shared" si="0"/>
        <v>-7477096015</v>
      </c>
      <c r="J10" s="6"/>
      <c r="K10" s="6">
        <v>19730575</v>
      </c>
      <c r="L10" s="6"/>
      <c r="M10" s="6">
        <v>1322795081894</v>
      </c>
      <c r="N10" s="6"/>
      <c r="O10" s="6">
        <v>1346169252132</v>
      </c>
      <c r="P10" s="6"/>
      <c r="Q10" s="6">
        <f t="shared" si="1"/>
        <v>-23374170238</v>
      </c>
    </row>
    <row r="11" spans="1:17">
      <c r="A11" s="1" t="s">
        <v>24</v>
      </c>
      <c r="C11" s="6">
        <v>6279603</v>
      </c>
      <c r="D11" s="6"/>
      <c r="E11" s="6">
        <v>192188885259</v>
      </c>
      <c r="F11" s="6"/>
      <c r="G11" s="6">
        <v>189999888642</v>
      </c>
      <c r="H11" s="6"/>
      <c r="I11" s="6">
        <f t="shared" si="0"/>
        <v>2188996617</v>
      </c>
      <c r="J11" s="6"/>
      <c r="K11" s="6">
        <v>6279603</v>
      </c>
      <c r="L11" s="6"/>
      <c r="M11" s="6">
        <v>192188885259</v>
      </c>
      <c r="N11" s="6"/>
      <c r="O11" s="6">
        <v>189999888642</v>
      </c>
      <c r="P11" s="6"/>
      <c r="Q11" s="6">
        <f>M11-O11</f>
        <v>2188996617</v>
      </c>
    </row>
    <row r="12" spans="1:17">
      <c r="A12" s="1" t="s">
        <v>20</v>
      </c>
      <c r="C12" s="6">
        <v>8892747</v>
      </c>
      <c r="D12" s="6"/>
      <c r="E12" s="6">
        <v>172744785741</v>
      </c>
      <c r="F12" s="6"/>
      <c r="G12" s="6">
        <v>170317423431</v>
      </c>
      <c r="H12" s="6"/>
      <c r="I12" s="6">
        <f t="shared" si="0"/>
        <v>2427362310</v>
      </c>
      <c r="J12" s="6"/>
      <c r="K12" s="6">
        <v>8892747</v>
      </c>
      <c r="L12" s="6"/>
      <c r="M12" s="6">
        <v>172744785741</v>
      </c>
      <c r="N12" s="6"/>
      <c r="O12" s="6">
        <v>168397457087</v>
      </c>
      <c r="P12" s="6"/>
      <c r="Q12" s="6">
        <f t="shared" si="1"/>
        <v>4347328654</v>
      </c>
    </row>
    <row r="13" spans="1:17">
      <c r="A13" s="1" t="s">
        <v>21</v>
      </c>
      <c r="C13" s="6">
        <v>9854506</v>
      </c>
      <c r="D13" s="6"/>
      <c r="E13" s="6">
        <v>152016664604</v>
      </c>
      <c r="F13" s="6"/>
      <c r="G13" s="6">
        <v>151471087342</v>
      </c>
      <c r="H13" s="6"/>
      <c r="I13" s="6">
        <f t="shared" si="0"/>
        <v>545577262</v>
      </c>
      <c r="J13" s="6"/>
      <c r="K13" s="6">
        <v>9854506</v>
      </c>
      <c r="L13" s="6"/>
      <c r="M13" s="6">
        <v>152016664604</v>
      </c>
      <c r="N13" s="6"/>
      <c r="O13" s="6">
        <v>147947178442</v>
      </c>
      <c r="P13" s="6"/>
      <c r="Q13" s="6">
        <f t="shared" si="1"/>
        <v>4069486162</v>
      </c>
    </row>
    <row r="14" spans="1:17">
      <c r="A14" s="1" t="s">
        <v>18</v>
      </c>
      <c r="C14" s="6">
        <v>90022216</v>
      </c>
      <c r="D14" s="6"/>
      <c r="E14" s="6">
        <v>1359912627785</v>
      </c>
      <c r="F14" s="6"/>
      <c r="G14" s="6">
        <v>1218084281137</v>
      </c>
      <c r="H14" s="6"/>
      <c r="I14" s="6">
        <f t="shared" si="0"/>
        <v>141828346648</v>
      </c>
      <c r="J14" s="6"/>
      <c r="K14" s="6">
        <v>90022216</v>
      </c>
      <c r="L14" s="6"/>
      <c r="M14" s="6">
        <v>1359912627785</v>
      </c>
      <c r="N14" s="6"/>
      <c r="O14" s="6">
        <v>1331934735976</v>
      </c>
      <c r="P14" s="6"/>
      <c r="Q14" s="6">
        <f t="shared" si="1"/>
        <v>27977891809</v>
      </c>
    </row>
    <row r="15" spans="1:17">
      <c r="A15" s="1" t="s">
        <v>19</v>
      </c>
      <c r="C15" s="6">
        <v>35429530</v>
      </c>
      <c r="D15" s="6"/>
      <c r="E15" s="6">
        <v>453622690631</v>
      </c>
      <c r="F15" s="6"/>
      <c r="G15" s="6">
        <v>457036617375</v>
      </c>
      <c r="H15" s="6"/>
      <c r="I15" s="6">
        <f t="shared" si="0"/>
        <v>-3413926744</v>
      </c>
      <c r="J15" s="6"/>
      <c r="K15" s="6">
        <v>35429530</v>
      </c>
      <c r="L15" s="6"/>
      <c r="M15" s="6">
        <v>453622690631</v>
      </c>
      <c r="N15" s="6"/>
      <c r="O15" s="6">
        <v>452116105732</v>
      </c>
      <c r="P15" s="6"/>
      <c r="Q15" s="6">
        <f t="shared" si="1"/>
        <v>1506584899</v>
      </c>
    </row>
    <row r="16" spans="1:17">
      <c r="A16" s="1" t="s">
        <v>22</v>
      </c>
      <c r="C16" s="6">
        <v>28853007</v>
      </c>
      <c r="D16" s="6"/>
      <c r="E16" s="6">
        <v>4164649320335</v>
      </c>
      <c r="F16" s="6"/>
      <c r="G16" s="6">
        <v>4106951238744</v>
      </c>
      <c r="H16" s="6"/>
      <c r="I16" s="6">
        <f t="shared" si="0"/>
        <v>57698081591</v>
      </c>
      <c r="J16" s="6"/>
      <c r="K16" s="6">
        <v>28853007</v>
      </c>
      <c r="L16" s="6"/>
      <c r="M16" s="6">
        <v>4164649320335</v>
      </c>
      <c r="N16" s="6"/>
      <c r="O16" s="6">
        <v>2701467214212</v>
      </c>
      <c r="P16" s="6"/>
      <c r="Q16" s="6">
        <f t="shared" si="1"/>
        <v>1463182106123</v>
      </c>
    </row>
    <row r="17" spans="1:17">
      <c r="A17" s="1" t="s">
        <v>23</v>
      </c>
      <c r="C17" s="6">
        <v>174486894</v>
      </c>
      <c r="D17" s="6"/>
      <c r="E17" s="6">
        <v>1838655078442</v>
      </c>
      <c r="F17" s="6"/>
      <c r="G17" s="6">
        <v>1790202273460</v>
      </c>
      <c r="H17" s="6"/>
      <c r="I17" s="6">
        <f t="shared" si="0"/>
        <v>48452804982</v>
      </c>
      <c r="J17" s="6"/>
      <c r="K17" s="6">
        <v>174486894</v>
      </c>
      <c r="L17" s="6"/>
      <c r="M17" s="6">
        <v>1838655078442</v>
      </c>
      <c r="N17" s="6"/>
      <c r="O17" s="6">
        <v>1814563611090</v>
      </c>
      <c r="P17" s="6"/>
      <c r="Q17" s="6">
        <f t="shared" si="1"/>
        <v>24091467352</v>
      </c>
    </row>
    <row r="18" spans="1:17" ht="24.75" thickBot="1">
      <c r="C18" s="6"/>
      <c r="D18" s="6"/>
      <c r="E18" s="7">
        <f>SUM(E8:E17)</f>
        <v>11391247952788</v>
      </c>
      <c r="F18" s="6"/>
      <c r="G18" s="7">
        <f>SUM(G8:G17)</f>
        <v>11019898469214</v>
      </c>
      <c r="H18" s="6"/>
      <c r="I18" s="7">
        <f>SUM(I8:I17)</f>
        <v>371349483574</v>
      </c>
      <c r="J18" s="6"/>
      <c r="K18" s="6"/>
      <c r="L18" s="6"/>
      <c r="M18" s="7">
        <f>SUM(M8:M17)</f>
        <v>11391247952788</v>
      </c>
      <c r="N18" s="6"/>
      <c r="O18" s="7">
        <f>SUM(O8:O17)</f>
        <v>9807461204175</v>
      </c>
      <c r="P18" s="6"/>
      <c r="Q18" s="7">
        <f>SUM(Q8:Q17)</f>
        <v>1583786748613</v>
      </c>
    </row>
    <row r="19" spans="1:17" ht="24.75" thickTop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25"/>
  <sheetViews>
    <sheetView rightToLeft="1" workbookViewId="0">
      <selection activeCell="I23" sqref="I2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6.5703125" style="1" bestFit="1" customWidth="1"/>
    <col min="20" max="16384" width="9.140625" style="1"/>
  </cols>
  <sheetData>
    <row r="2" spans="1:17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.75">
      <c r="A6" s="12" t="s">
        <v>3</v>
      </c>
      <c r="C6" s="13" t="s">
        <v>63</v>
      </c>
      <c r="D6" s="13" t="s">
        <v>63</v>
      </c>
      <c r="E6" s="13" t="s">
        <v>63</v>
      </c>
      <c r="F6" s="13" t="s">
        <v>63</v>
      </c>
      <c r="G6" s="13" t="s">
        <v>63</v>
      </c>
      <c r="H6" s="13" t="s">
        <v>63</v>
      </c>
      <c r="I6" s="13" t="s">
        <v>63</v>
      </c>
      <c r="K6" s="13" t="s">
        <v>64</v>
      </c>
      <c r="L6" s="13" t="s">
        <v>64</v>
      </c>
      <c r="M6" s="13" t="s">
        <v>64</v>
      </c>
      <c r="N6" s="13" t="s">
        <v>64</v>
      </c>
      <c r="O6" s="13" t="s">
        <v>64</v>
      </c>
      <c r="P6" s="13" t="s">
        <v>64</v>
      </c>
      <c r="Q6" s="13" t="s">
        <v>64</v>
      </c>
    </row>
    <row r="7" spans="1:17" ht="24.75">
      <c r="A7" s="13" t="s">
        <v>3</v>
      </c>
      <c r="C7" s="13" t="s">
        <v>7</v>
      </c>
      <c r="E7" s="13" t="s">
        <v>79</v>
      </c>
      <c r="G7" s="13" t="s">
        <v>80</v>
      </c>
      <c r="I7" s="13" t="s">
        <v>82</v>
      </c>
      <c r="K7" s="13" t="s">
        <v>7</v>
      </c>
      <c r="M7" s="13" t="s">
        <v>79</v>
      </c>
      <c r="O7" s="13" t="s">
        <v>80</v>
      </c>
      <c r="Q7" s="13" t="s">
        <v>82</v>
      </c>
    </row>
    <row r="8" spans="1:17">
      <c r="A8" s="1" t="s">
        <v>19</v>
      </c>
      <c r="C8" s="6">
        <v>642945706</v>
      </c>
      <c r="D8" s="6"/>
      <c r="E8" s="6">
        <v>8161120540448</v>
      </c>
      <c r="F8" s="6"/>
      <c r="G8" s="6">
        <v>8140239289816</v>
      </c>
      <c r="H8" s="6"/>
      <c r="I8" s="6">
        <f>E8-G8</f>
        <v>20881250632</v>
      </c>
      <c r="J8" s="6"/>
      <c r="K8" s="6">
        <v>1435988951</v>
      </c>
      <c r="L8" s="6"/>
      <c r="M8" s="6">
        <v>17943626650162</v>
      </c>
      <c r="N8" s="6"/>
      <c r="O8" s="6">
        <v>17874064875809</v>
      </c>
      <c r="P8" s="6"/>
      <c r="Q8" s="6">
        <f>M8-O8</f>
        <v>69561774353</v>
      </c>
    </row>
    <row r="9" spans="1:17">
      <c r="A9" s="1" t="s">
        <v>23</v>
      </c>
      <c r="C9" s="6">
        <v>67548834</v>
      </c>
      <c r="D9" s="6"/>
      <c r="E9" s="6">
        <v>719170457915</v>
      </c>
      <c r="F9" s="6"/>
      <c r="G9" s="6">
        <v>696709574141</v>
      </c>
      <c r="H9" s="6"/>
      <c r="I9" s="6">
        <f t="shared" ref="I9:I18" si="0">E9-G9</f>
        <v>22460883774</v>
      </c>
      <c r="J9" s="6"/>
      <c r="K9" s="6">
        <v>223060834</v>
      </c>
      <c r="L9" s="6"/>
      <c r="M9" s="6">
        <v>2294576669545</v>
      </c>
      <c r="N9" s="6"/>
      <c r="O9" s="6">
        <v>2263015253729</v>
      </c>
      <c r="P9" s="6"/>
      <c r="Q9" s="6">
        <f t="shared" ref="Q9:Q18" si="1">M9-O9</f>
        <v>31561415816</v>
      </c>
    </row>
    <row r="10" spans="1:17">
      <c r="A10" s="1" t="s">
        <v>16</v>
      </c>
      <c r="C10" s="6">
        <v>1160142</v>
      </c>
      <c r="D10" s="6"/>
      <c r="E10" s="6">
        <v>480143841617</v>
      </c>
      <c r="F10" s="6"/>
      <c r="G10" s="6">
        <v>464191812170</v>
      </c>
      <c r="H10" s="6"/>
      <c r="I10" s="6">
        <f t="shared" si="0"/>
        <v>15952029447</v>
      </c>
      <c r="J10" s="6"/>
      <c r="K10" s="6">
        <v>3714399</v>
      </c>
      <c r="L10" s="6"/>
      <c r="M10" s="6">
        <v>1487862773821</v>
      </c>
      <c r="N10" s="6"/>
      <c r="O10" s="6">
        <v>1499376702732</v>
      </c>
      <c r="P10" s="6"/>
      <c r="Q10" s="6">
        <f t="shared" si="1"/>
        <v>-11513928911</v>
      </c>
    </row>
    <row r="11" spans="1:17">
      <c r="A11" s="1" t="s">
        <v>15</v>
      </c>
      <c r="C11" s="6">
        <v>20817701</v>
      </c>
      <c r="D11" s="6"/>
      <c r="E11" s="6">
        <v>1416610716414</v>
      </c>
      <c r="F11" s="6"/>
      <c r="G11" s="6">
        <v>1425064856241</v>
      </c>
      <c r="H11" s="6"/>
      <c r="I11" s="6">
        <f t="shared" si="0"/>
        <v>-8454139827</v>
      </c>
      <c r="J11" s="6"/>
      <c r="K11" s="6">
        <v>108892425</v>
      </c>
      <c r="L11" s="6"/>
      <c r="M11" s="6">
        <v>7482285490590</v>
      </c>
      <c r="N11" s="6"/>
      <c r="O11" s="6">
        <v>7473160397395</v>
      </c>
      <c r="P11" s="6"/>
      <c r="Q11" s="6">
        <f t="shared" si="1"/>
        <v>9125093195</v>
      </c>
    </row>
    <row r="12" spans="1:17">
      <c r="A12" s="1" t="s">
        <v>18</v>
      </c>
      <c r="C12" s="6">
        <v>25034410</v>
      </c>
      <c r="D12" s="6"/>
      <c r="E12" s="6">
        <v>374237873383</v>
      </c>
      <c r="F12" s="6"/>
      <c r="G12" s="6">
        <v>369296922002</v>
      </c>
      <c r="H12" s="6"/>
      <c r="I12" s="6">
        <f t="shared" si="0"/>
        <v>4940951381</v>
      </c>
      <c r="J12" s="6"/>
      <c r="K12" s="6">
        <v>88229600</v>
      </c>
      <c r="L12" s="6"/>
      <c r="M12" s="6">
        <v>1292206210709</v>
      </c>
      <c r="N12" s="6"/>
      <c r="O12" s="6">
        <v>1320309800809</v>
      </c>
      <c r="P12" s="6"/>
      <c r="Q12" s="6">
        <f t="shared" si="1"/>
        <v>-28103590100</v>
      </c>
    </row>
    <row r="13" spans="1:17">
      <c r="A13" s="1" t="s">
        <v>20</v>
      </c>
      <c r="C13" s="6">
        <v>9061953</v>
      </c>
      <c r="D13" s="6"/>
      <c r="E13" s="6">
        <v>175000119287</v>
      </c>
      <c r="F13" s="6"/>
      <c r="G13" s="6">
        <v>171601625624</v>
      </c>
      <c r="H13" s="6"/>
      <c r="I13" s="6">
        <f t="shared" si="0"/>
        <v>3398493663</v>
      </c>
      <c r="J13" s="6"/>
      <c r="K13" s="6">
        <v>9061953</v>
      </c>
      <c r="L13" s="6"/>
      <c r="M13" s="6">
        <v>175000119287</v>
      </c>
      <c r="N13" s="6"/>
      <c r="O13" s="6">
        <v>171601625624</v>
      </c>
      <c r="P13" s="6"/>
      <c r="Q13" s="6">
        <f t="shared" si="1"/>
        <v>3398493663</v>
      </c>
    </row>
    <row r="14" spans="1:17">
      <c r="A14" s="1" t="s">
        <v>17</v>
      </c>
      <c r="C14" s="6">
        <v>431178</v>
      </c>
      <c r="D14" s="6"/>
      <c r="E14" s="6">
        <v>1627383696</v>
      </c>
      <c r="F14" s="6"/>
      <c r="G14" s="6">
        <v>1520317457</v>
      </c>
      <c r="H14" s="6"/>
      <c r="I14" s="6">
        <f t="shared" si="0"/>
        <v>107066239</v>
      </c>
      <c r="J14" s="6"/>
      <c r="K14" s="6">
        <v>20592328</v>
      </c>
      <c r="L14" s="6"/>
      <c r="M14" s="6">
        <v>104632155238</v>
      </c>
      <c r="N14" s="6"/>
      <c r="O14" s="6">
        <v>102335801882</v>
      </c>
      <c r="P14" s="6"/>
      <c r="Q14" s="6">
        <f t="shared" si="1"/>
        <v>2296353356</v>
      </c>
    </row>
    <row r="15" spans="1:17">
      <c r="A15" s="1" t="s">
        <v>21</v>
      </c>
      <c r="C15" s="6">
        <v>4558409</v>
      </c>
      <c r="D15" s="6"/>
      <c r="E15" s="6">
        <v>69155822020</v>
      </c>
      <c r="F15" s="6"/>
      <c r="G15" s="6">
        <v>67195143313</v>
      </c>
      <c r="H15" s="6"/>
      <c r="I15" s="6">
        <f t="shared" si="0"/>
        <v>1960678707</v>
      </c>
      <c r="J15" s="6"/>
      <c r="K15" s="6">
        <v>27230387</v>
      </c>
      <c r="L15" s="6"/>
      <c r="M15" s="6">
        <v>405257407646</v>
      </c>
      <c r="N15" s="6"/>
      <c r="O15" s="6">
        <v>399053745682</v>
      </c>
      <c r="P15" s="6"/>
      <c r="Q15" s="6">
        <f t="shared" si="1"/>
        <v>6203661964</v>
      </c>
    </row>
    <row r="16" spans="1:17">
      <c r="A16" s="1" t="s">
        <v>22</v>
      </c>
      <c r="C16" s="6">
        <v>2678126</v>
      </c>
      <c r="D16" s="6"/>
      <c r="E16" s="6">
        <v>393604996196</v>
      </c>
      <c r="F16" s="6"/>
      <c r="G16" s="6">
        <v>243212993042</v>
      </c>
      <c r="H16" s="6"/>
      <c r="I16" s="6">
        <f t="shared" si="0"/>
        <v>150392003154</v>
      </c>
      <c r="J16" s="6"/>
      <c r="K16" s="6">
        <v>18312115</v>
      </c>
      <c r="L16" s="6"/>
      <c r="M16" s="6">
        <v>2042228332878</v>
      </c>
      <c r="N16" s="6"/>
      <c r="O16" s="6">
        <v>1527551319960</v>
      </c>
      <c r="P16" s="6"/>
      <c r="Q16" s="6">
        <f t="shared" si="1"/>
        <v>514677012918</v>
      </c>
    </row>
    <row r="17" spans="1:19">
      <c r="A17" s="1" t="s">
        <v>83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13495472</v>
      </c>
      <c r="L17" s="6"/>
      <c r="M17" s="6">
        <v>203766757934</v>
      </c>
      <c r="N17" s="6"/>
      <c r="O17" s="6">
        <v>199999901554</v>
      </c>
      <c r="P17" s="6"/>
      <c r="Q17" s="6">
        <f>M17-O17</f>
        <v>3766856380</v>
      </c>
    </row>
    <row r="18" spans="1:19">
      <c r="A18" s="1" t="s">
        <v>84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272</v>
      </c>
      <c r="L18" s="6"/>
      <c r="M18" s="6">
        <v>4950128</v>
      </c>
      <c r="N18" s="6"/>
      <c r="O18" s="6">
        <v>4947680</v>
      </c>
      <c r="P18" s="6"/>
      <c r="Q18" s="6">
        <f t="shared" si="1"/>
        <v>2448</v>
      </c>
    </row>
    <row r="19" spans="1:19" ht="24.75" thickBot="1">
      <c r="C19" s="4"/>
      <c r="D19" s="4"/>
      <c r="E19" s="10">
        <f>SUM(E8:E18)</f>
        <v>11790671750976</v>
      </c>
      <c r="F19" s="4"/>
      <c r="G19" s="10">
        <f>SUM(G8:G18)</f>
        <v>11579032533806</v>
      </c>
      <c r="H19" s="4"/>
      <c r="I19" s="10">
        <f>SUM(I8:I18)</f>
        <v>211639217170</v>
      </c>
      <c r="J19" s="4"/>
      <c r="K19" s="4"/>
      <c r="L19" s="4"/>
      <c r="M19" s="10">
        <f>SUM(M8:M18)</f>
        <v>33431447517938</v>
      </c>
      <c r="N19" s="4"/>
      <c r="O19" s="10">
        <f>SUM(O8:O18)</f>
        <v>32830474372856</v>
      </c>
      <c r="P19" s="4"/>
      <c r="Q19" s="10">
        <f>SUM(Q8:Q18)</f>
        <v>600973145082</v>
      </c>
      <c r="S19" s="3"/>
    </row>
    <row r="20" spans="1:19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S20" s="3"/>
    </row>
    <row r="21" spans="1:19">
      <c r="C21" s="4"/>
      <c r="D21" s="4"/>
      <c r="E21" s="4"/>
      <c r="F21" s="4"/>
      <c r="G21" s="5"/>
      <c r="H21" s="4"/>
      <c r="I21" s="5"/>
      <c r="J21" s="4"/>
      <c r="K21" s="4"/>
      <c r="L21" s="4"/>
      <c r="M21" s="4"/>
      <c r="N21" s="4"/>
      <c r="O21" s="4"/>
      <c r="P21" s="4"/>
      <c r="Q21" s="4"/>
      <c r="S21" s="3"/>
    </row>
    <row r="22" spans="1:19">
      <c r="C22" s="4"/>
      <c r="D22" s="4"/>
      <c r="E22" s="4"/>
      <c r="F22" s="4"/>
      <c r="G22" s="5"/>
      <c r="H22" s="4"/>
      <c r="I22" s="5"/>
      <c r="J22" s="4"/>
      <c r="K22" s="4"/>
      <c r="L22" s="4"/>
      <c r="M22" s="4"/>
      <c r="N22" s="4"/>
      <c r="O22" s="4"/>
      <c r="P22" s="4"/>
      <c r="Q22" s="4"/>
      <c r="S22" s="3"/>
    </row>
    <row r="23" spans="1:19">
      <c r="G23" s="3"/>
      <c r="I23" s="3"/>
    </row>
    <row r="24" spans="1:19">
      <c r="G24" s="3"/>
      <c r="I24" s="3"/>
    </row>
    <row r="25" spans="1:19">
      <c r="I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21"/>
  <sheetViews>
    <sheetView rightToLeft="1" topLeftCell="A3" workbookViewId="0">
      <selection activeCell="M21" sqref="M21"/>
    </sheetView>
  </sheetViews>
  <sheetFormatPr defaultRowHeight="24"/>
  <cols>
    <col min="1" max="1" width="32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5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5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5" ht="24.75">
      <c r="A6" s="12" t="s">
        <v>3</v>
      </c>
      <c r="C6" s="13" t="s">
        <v>63</v>
      </c>
      <c r="D6" s="13" t="s">
        <v>63</v>
      </c>
      <c r="E6" s="13" t="s">
        <v>63</v>
      </c>
      <c r="F6" s="13" t="s">
        <v>63</v>
      </c>
      <c r="G6" s="13" t="s">
        <v>63</v>
      </c>
      <c r="H6" s="13" t="s">
        <v>63</v>
      </c>
      <c r="I6" s="13" t="s">
        <v>63</v>
      </c>
      <c r="J6" s="13" t="s">
        <v>63</v>
      </c>
      <c r="K6" s="13" t="s">
        <v>63</v>
      </c>
      <c r="M6" s="13" t="s">
        <v>64</v>
      </c>
      <c r="N6" s="13" t="s">
        <v>64</v>
      </c>
      <c r="O6" s="13" t="s">
        <v>64</v>
      </c>
      <c r="P6" s="13" t="s">
        <v>64</v>
      </c>
      <c r="Q6" s="13" t="s">
        <v>64</v>
      </c>
      <c r="R6" s="13" t="s">
        <v>64</v>
      </c>
      <c r="S6" s="13" t="s">
        <v>64</v>
      </c>
      <c r="T6" s="13" t="s">
        <v>64</v>
      </c>
      <c r="U6" s="13" t="s">
        <v>64</v>
      </c>
    </row>
    <row r="7" spans="1:25" ht="24.75">
      <c r="A7" s="13" t="s">
        <v>3</v>
      </c>
      <c r="C7" s="13" t="s">
        <v>85</v>
      </c>
      <c r="E7" s="13" t="s">
        <v>86</v>
      </c>
      <c r="G7" s="13" t="s">
        <v>87</v>
      </c>
      <c r="I7" s="13" t="s">
        <v>33</v>
      </c>
      <c r="K7" s="13" t="s">
        <v>88</v>
      </c>
      <c r="M7" s="13" t="s">
        <v>85</v>
      </c>
      <c r="O7" s="13" t="s">
        <v>86</v>
      </c>
      <c r="Q7" s="13" t="s">
        <v>87</v>
      </c>
      <c r="S7" s="13" t="s">
        <v>33</v>
      </c>
      <c r="U7" s="13" t="s">
        <v>88</v>
      </c>
    </row>
    <row r="8" spans="1:25">
      <c r="A8" s="1" t="s">
        <v>19</v>
      </c>
      <c r="C8" s="6">
        <v>0</v>
      </c>
      <c r="D8" s="6"/>
      <c r="E8" s="6">
        <v>-3413926743</v>
      </c>
      <c r="F8" s="6"/>
      <c r="G8" s="6">
        <v>20881250632</v>
      </c>
      <c r="H8" s="6"/>
      <c r="I8" s="6">
        <f>C8+E8+G8</f>
        <v>17467323889</v>
      </c>
      <c r="J8" s="6"/>
      <c r="K8" s="8">
        <f>I8/$I$20</f>
        <v>2.9961685134975314E-2</v>
      </c>
      <c r="L8" s="6"/>
      <c r="M8" s="6">
        <v>0</v>
      </c>
      <c r="N8" s="6"/>
      <c r="O8" s="6">
        <v>1506584899</v>
      </c>
      <c r="P8" s="6"/>
      <c r="Q8" s="6">
        <v>69561774353</v>
      </c>
      <c r="R8" s="6"/>
      <c r="S8" s="6">
        <f>Q8+O8+M8</f>
        <v>71068359252</v>
      </c>
      <c r="T8" s="6"/>
      <c r="U8" s="8">
        <f>S8/$S$20</f>
        <v>3.0582521718732283E-2</v>
      </c>
      <c r="V8" s="4"/>
      <c r="W8" s="4"/>
      <c r="X8" s="4"/>
      <c r="Y8" s="4"/>
    </row>
    <row r="9" spans="1:25">
      <c r="A9" s="1" t="s">
        <v>23</v>
      </c>
      <c r="C9" s="6">
        <v>0</v>
      </c>
      <c r="D9" s="6"/>
      <c r="E9" s="6">
        <v>48452804982</v>
      </c>
      <c r="F9" s="6"/>
      <c r="G9" s="6">
        <v>22460883774</v>
      </c>
      <c r="H9" s="6"/>
      <c r="I9" s="6">
        <f t="shared" ref="I9:I19" si="0">C9+E9+G9</f>
        <v>70913688756</v>
      </c>
      <c r="J9" s="6"/>
      <c r="K9" s="8">
        <f t="shared" ref="K9:K19" si="1">I9/$I$20</f>
        <v>0.12163818726719387</v>
      </c>
      <c r="L9" s="6"/>
      <c r="M9" s="6">
        <v>0</v>
      </c>
      <c r="N9" s="6"/>
      <c r="O9" s="6">
        <v>24091467352</v>
      </c>
      <c r="P9" s="6"/>
      <c r="Q9" s="6">
        <v>31561415816</v>
      </c>
      <c r="R9" s="6"/>
      <c r="S9" s="6">
        <f t="shared" ref="S9:S19" si="2">Q9+O9+M9</f>
        <v>55652883168</v>
      </c>
      <c r="T9" s="6"/>
      <c r="U9" s="8">
        <f t="shared" ref="U9:U19" si="3">S9/$S$20</f>
        <v>2.39488504604464E-2</v>
      </c>
      <c r="V9" s="4"/>
      <c r="W9" s="4"/>
      <c r="X9" s="4"/>
      <c r="Y9" s="4"/>
    </row>
    <row r="10" spans="1:25">
      <c r="A10" s="1" t="s">
        <v>16</v>
      </c>
      <c r="C10" s="6">
        <v>0</v>
      </c>
      <c r="D10" s="6"/>
      <c r="E10" s="6">
        <v>96415748580</v>
      </c>
      <c r="F10" s="6"/>
      <c r="G10" s="6">
        <v>15952029447</v>
      </c>
      <c r="H10" s="6"/>
      <c r="I10" s="6">
        <f t="shared" si="0"/>
        <v>112367778027</v>
      </c>
      <c r="J10" s="6"/>
      <c r="K10" s="8">
        <f t="shared" si="1"/>
        <v>0.19274434973304408</v>
      </c>
      <c r="L10" s="6"/>
      <c r="M10" s="6">
        <v>0</v>
      </c>
      <c r="N10" s="6"/>
      <c r="O10" s="6">
        <v>30329634505</v>
      </c>
      <c r="P10" s="6"/>
      <c r="Q10" s="6">
        <v>-11513928911</v>
      </c>
      <c r="R10" s="6"/>
      <c r="S10" s="6">
        <f t="shared" si="2"/>
        <v>18815705594</v>
      </c>
      <c r="T10" s="6"/>
      <c r="U10" s="8">
        <f t="shared" si="3"/>
        <v>8.0968764586412459E-3</v>
      </c>
      <c r="V10" s="4"/>
      <c r="W10" s="4"/>
      <c r="X10" s="4"/>
      <c r="Y10" s="4"/>
    </row>
    <row r="11" spans="1:25">
      <c r="A11" s="1" t="s">
        <v>15</v>
      </c>
      <c r="C11" s="6">
        <v>0</v>
      </c>
      <c r="D11" s="6"/>
      <c r="E11" s="6">
        <v>-7477096014</v>
      </c>
      <c r="F11" s="6"/>
      <c r="G11" s="6">
        <v>-8454139827</v>
      </c>
      <c r="H11" s="6"/>
      <c r="I11" s="6">
        <f t="shared" si="0"/>
        <v>-15931235841</v>
      </c>
      <c r="J11" s="6"/>
      <c r="K11" s="8">
        <f t="shared" si="1"/>
        <v>-2.7326834672120028E-2</v>
      </c>
      <c r="L11" s="6"/>
      <c r="M11" s="6">
        <v>0</v>
      </c>
      <c r="N11" s="6"/>
      <c r="O11" s="6">
        <v>-23374170237</v>
      </c>
      <c r="P11" s="6"/>
      <c r="Q11" s="6">
        <v>9125093195</v>
      </c>
      <c r="R11" s="6"/>
      <c r="S11" s="6">
        <f t="shared" si="2"/>
        <v>-14249077042</v>
      </c>
      <c r="T11" s="6"/>
      <c r="U11" s="8">
        <f t="shared" si="3"/>
        <v>-6.1317400977790419E-3</v>
      </c>
      <c r="V11" s="4"/>
      <c r="W11" s="4"/>
      <c r="X11" s="4"/>
      <c r="Y11" s="4"/>
    </row>
    <row r="12" spans="1:25">
      <c r="A12" s="1" t="s">
        <v>18</v>
      </c>
      <c r="C12" s="6">
        <v>0</v>
      </c>
      <c r="D12" s="6"/>
      <c r="E12" s="6">
        <v>141828346648</v>
      </c>
      <c r="F12" s="6"/>
      <c r="G12" s="6">
        <v>4940951381</v>
      </c>
      <c r="H12" s="6"/>
      <c r="I12" s="6">
        <f t="shared" si="0"/>
        <v>146769298029</v>
      </c>
      <c r="J12" s="6"/>
      <c r="K12" s="8">
        <f t="shared" si="1"/>
        <v>0.2517532464028755</v>
      </c>
      <c r="L12" s="6"/>
      <c r="M12" s="6">
        <v>0</v>
      </c>
      <c r="N12" s="6"/>
      <c r="O12" s="6">
        <v>27977891809</v>
      </c>
      <c r="P12" s="6"/>
      <c r="Q12" s="6">
        <v>-28103590100</v>
      </c>
      <c r="R12" s="6"/>
      <c r="S12" s="6">
        <f t="shared" si="2"/>
        <v>-125698291</v>
      </c>
      <c r="T12" s="6"/>
      <c r="U12" s="8">
        <f t="shared" si="3"/>
        <v>-5.4091170177210032E-5</v>
      </c>
      <c r="V12" s="4"/>
      <c r="W12" s="4"/>
      <c r="X12" s="4"/>
      <c r="Y12" s="4"/>
    </row>
    <row r="13" spans="1:25">
      <c r="A13" s="1" t="s">
        <v>20</v>
      </c>
      <c r="C13" s="6">
        <v>0</v>
      </c>
      <c r="D13" s="6"/>
      <c r="E13" s="6">
        <v>2427362310</v>
      </c>
      <c r="F13" s="6"/>
      <c r="G13" s="6">
        <v>3398493663</v>
      </c>
      <c r="H13" s="6"/>
      <c r="I13" s="6">
        <f t="shared" si="0"/>
        <v>5825855973</v>
      </c>
      <c r="J13" s="6"/>
      <c r="K13" s="8">
        <f t="shared" si="1"/>
        <v>9.9930855701751298E-3</v>
      </c>
      <c r="L13" s="6"/>
      <c r="M13" s="6">
        <v>0</v>
      </c>
      <c r="N13" s="6"/>
      <c r="O13" s="6">
        <v>4347328654</v>
      </c>
      <c r="P13" s="6"/>
      <c r="Q13" s="6">
        <v>3398493663</v>
      </c>
      <c r="R13" s="6"/>
      <c r="S13" s="6">
        <f t="shared" si="2"/>
        <v>7745822317</v>
      </c>
      <c r="T13" s="6"/>
      <c r="U13" s="8">
        <f t="shared" si="3"/>
        <v>3.3332242608714409E-3</v>
      </c>
      <c r="V13" s="4"/>
      <c r="W13" s="4"/>
      <c r="X13" s="4"/>
      <c r="Y13" s="4"/>
    </row>
    <row r="14" spans="1:25">
      <c r="A14" s="1" t="s">
        <v>17</v>
      </c>
      <c r="C14" s="6">
        <v>0</v>
      </c>
      <c r="D14" s="6"/>
      <c r="E14" s="6">
        <v>32683588343</v>
      </c>
      <c r="F14" s="6"/>
      <c r="G14" s="6">
        <v>107066239</v>
      </c>
      <c r="H14" s="6"/>
      <c r="I14" s="6">
        <f t="shared" si="0"/>
        <v>32790654582</v>
      </c>
      <c r="J14" s="6"/>
      <c r="K14" s="8">
        <f t="shared" si="1"/>
        <v>5.6245780647276089E-2</v>
      </c>
      <c r="L14" s="6"/>
      <c r="M14" s="6">
        <v>19151751000</v>
      </c>
      <c r="N14" s="6"/>
      <c r="O14" s="6">
        <v>49467422730</v>
      </c>
      <c r="P14" s="6"/>
      <c r="Q14" s="6">
        <v>2296353356</v>
      </c>
      <c r="R14" s="6"/>
      <c r="S14" s="6">
        <f t="shared" si="2"/>
        <v>70915527086</v>
      </c>
      <c r="T14" s="6"/>
      <c r="U14" s="8">
        <f t="shared" si="3"/>
        <v>3.0516754152332695E-2</v>
      </c>
      <c r="V14" s="4"/>
      <c r="W14" s="4"/>
      <c r="X14" s="4"/>
      <c r="Y14" s="4"/>
    </row>
    <row r="15" spans="1:25">
      <c r="A15" s="1" t="s">
        <v>21</v>
      </c>
      <c r="C15" s="6">
        <v>0</v>
      </c>
      <c r="D15" s="6"/>
      <c r="E15" s="6">
        <v>545577262</v>
      </c>
      <c r="F15" s="6"/>
      <c r="G15" s="6">
        <v>1960678707</v>
      </c>
      <c r="H15" s="6"/>
      <c r="I15" s="6">
        <f t="shared" si="0"/>
        <v>2506255969</v>
      </c>
      <c r="J15" s="6"/>
      <c r="K15" s="8">
        <f t="shared" si="1"/>
        <v>4.2989786350798257E-3</v>
      </c>
      <c r="L15" s="6"/>
      <c r="M15" s="6">
        <v>0</v>
      </c>
      <c r="N15" s="6"/>
      <c r="O15" s="6">
        <v>4069486162</v>
      </c>
      <c r="P15" s="6"/>
      <c r="Q15" s="6">
        <v>6203661964</v>
      </c>
      <c r="R15" s="6"/>
      <c r="S15" s="6">
        <f t="shared" si="2"/>
        <v>10273148126</v>
      </c>
      <c r="T15" s="6"/>
      <c r="U15" s="8">
        <f t="shared" si="3"/>
        <v>4.420796807326142E-3</v>
      </c>
      <c r="V15" s="4"/>
      <c r="W15" s="4"/>
      <c r="X15" s="4"/>
      <c r="Y15" s="4"/>
    </row>
    <row r="16" spans="1:25">
      <c r="A16" s="1" t="s">
        <v>22</v>
      </c>
      <c r="C16" s="6">
        <v>0</v>
      </c>
      <c r="D16" s="6"/>
      <c r="E16" s="6">
        <v>57698081591</v>
      </c>
      <c r="F16" s="6"/>
      <c r="G16" s="6">
        <v>150392003154</v>
      </c>
      <c r="H16" s="6"/>
      <c r="I16" s="6">
        <f t="shared" si="0"/>
        <v>208090084745</v>
      </c>
      <c r="J16" s="6"/>
      <c r="K16" s="8">
        <f t="shared" si="1"/>
        <v>0.35693673733080106</v>
      </c>
      <c r="L16" s="6"/>
      <c r="M16" s="6">
        <v>119911089924</v>
      </c>
      <c r="N16" s="6"/>
      <c r="O16" s="6">
        <v>1463182106123</v>
      </c>
      <c r="P16" s="6"/>
      <c r="Q16" s="6">
        <v>514677012918</v>
      </c>
      <c r="R16" s="6"/>
      <c r="S16" s="6">
        <f t="shared" si="2"/>
        <v>2097770208965</v>
      </c>
      <c r="T16" s="6"/>
      <c r="U16" s="8">
        <f t="shared" si="3"/>
        <v>0.90272385139911937</v>
      </c>
      <c r="V16" s="4"/>
      <c r="W16" s="4"/>
      <c r="X16" s="4"/>
      <c r="Y16" s="4"/>
    </row>
    <row r="17" spans="1:25">
      <c r="A17" s="1" t="s">
        <v>83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8">
        <f t="shared" si="1"/>
        <v>0</v>
      </c>
      <c r="L17" s="6"/>
      <c r="M17" s="6">
        <v>0</v>
      </c>
      <c r="N17" s="6"/>
      <c r="O17" s="6">
        <v>0</v>
      </c>
      <c r="P17" s="6"/>
      <c r="Q17" s="6">
        <v>3766856380</v>
      </c>
      <c r="R17" s="6"/>
      <c r="S17" s="6">
        <f t="shared" si="2"/>
        <v>3766856380</v>
      </c>
      <c r="T17" s="6"/>
      <c r="U17" s="8">
        <f t="shared" si="3"/>
        <v>1.6209740630736924E-3</v>
      </c>
      <c r="V17" s="4"/>
      <c r="W17" s="4"/>
      <c r="X17" s="4"/>
      <c r="Y17" s="4"/>
    </row>
    <row r="18" spans="1:25">
      <c r="A18" s="1" t="s">
        <v>84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8">
        <f t="shared" si="1"/>
        <v>0</v>
      </c>
      <c r="L18" s="6"/>
      <c r="M18" s="6">
        <v>0</v>
      </c>
      <c r="N18" s="6"/>
      <c r="O18" s="6">
        <v>0</v>
      </c>
      <c r="P18" s="6"/>
      <c r="Q18" s="6">
        <v>2448</v>
      </c>
      <c r="R18" s="6"/>
      <c r="S18" s="6">
        <f t="shared" si="2"/>
        <v>2448</v>
      </c>
      <c r="T18" s="6"/>
      <c r="U18" s="8">
        <f t="shared" si="3"/>
        <v>1.0534366341847093E-9</v>
      </c>
      <c r="V18" s="4"/>
      <c r="W18" s="4"/>
      <c r="X18" s="4"/>
      <c r="Y18" s="4"/>
    </row>
    <row r="19" spans="1:25">
      <c r="A19" s="1" t="s">
        <v>24</v>
      </c>
      <c r="C19" s="6">
        <v>0</v>
      </c>
      <c r="D19" s="6"/>
      <c r="E19" s="6">
        <v>2188996617</v>
      </c>
      <c r="F19" s="6"/>
      <c r="G19" s="6">
        <v>0</v>
      </c>
      <c r="H19" s="6"/>
      <c r="I19" s="6">
        <f t="shared" si="0"/>
        <v>2188996617</v>
      </c>
      <c r="J19" s="6"/>
      <c r="K19" s="8">
        <f t="shared" si="1"/>
        <v>3.7547839506990978E-3</v>
      </c>
      <c r="L19" s="6"/>
      <c r="M19" s="6">
        <v>0</v>
      </c>
      <c r="N19" s="6"/>
      <c r="O19" s="6">
        <v>2188996617</v>
      </c>
      <c r="P19" s="6"/>
      <c r="Q19" s="6">
        <v>0</v>
      </c>
      <c r="R19" s="6"/>
      <c r="S19" s="6">
        <f t="shared" si="2"/>
        <v>2188996617</v>
      </c>
      <c r="T19" s="6"/>
      <c r="U19" s="8">
        <f t="shared" si="3"/>
        <v>9.4198089397638698E-4</v>
      </c>
      <c r="V19" s="4"/>
      <c r="W19" s="4"/>
      <c r="X19" s="4"/>
      <c r="Y19" s="4"/>
    </row>
    <row r="20" spans="1:25" ht="24.75" thickBot="1">
      <c r="C20" s="7">
        <f>SUM(C8:C19)</f>
        <v>0</v>
      </c>
      <c r="D20" s="6"/>
      <c r="E20" s="7">
        <f>SUM(E8:E19)</f>
        <v>371349483576</v>
      </c>
      <c r="F20" s="6"/>
      <c r="G20" s="7">
        <f>SUM(G8:G19)</f>
        <v>211639217170</v>
      </c>
      <c r="H20" s="6"/>
      <c r="I20" s="7">
        <f>SUM(I8:I19)</f>
        <v>582988700746</v>
      </c>
      <c r="J20" s="6"/>
      <c r="K20" s="9">
        <f>SUM(K8:K19)</f>
        <v>0.99999999999999978</v>
      </c>
      <c r="L20" s="6"/>
      <c r="M20" s="7">
        <f>SUM(M8:M19)</f>
        <v>139062840924</v>
      </c>
      <c r="N20" s="6"/>
      <c r="O20" s="7">
        <f>SUM(O8:O19)</f>
        <v>1583786748614</v>
      </c>
      <c r="P20" s="6"/>
      <c r="Q20" s="7">
        <f>SUM(Q8:Q19)</f>
        <v>600973145082</v>
      </c>
      <c r="R20" s="6"/>
      <c r="S20" s="7">
        <f>SUM(S8:S19)</f>
        <v>2323822734620</v>
      </c>
      <c r="T20" s="6"/>
      <c r="U20" s="9">
        <f>SUM(U8:U19)</f>
        <v>1</v>
      </c>
      <c r="V20" s="4"/>
      <c r="W20" s="4"/>
      <c r="X20" s="4"/>
      <c r="Y20" s="4"/>
    </row>
    <row r="21" spans="1:25" ht="24.75" thickTop="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24"/>
  <sheetViews>
    <sheetView rightToLeft="1" topLeftCell="A4" workbookViewId="0">
      <selection activeCell="K20" sqref="K20"/>
    </sheetView>
  </sheetViews>
  <sheetFormatPr defaultRowHeight="24"/>
  <cols>
    <col min="1" max="1" width="25.57031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4" ht="24.7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4" ht="24.75">
      <c r="A3" s="12" t="s">
        <v>61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24.7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4" ht="24.75">
      <c r="A6" s="13" t="s">
        <v>89</v>
      </c>
      <c r="B6" s="13" t="s">
        <v>89</v>
      </c>
      <c r="C6" s="13" t="s">
        <v>89</v>
      </c>
      <c r="E6" s="13" t="s">
        <v>63</v>
      </c>
      <c r="F6" s="13" t="s">
        <v>63</v>
      </c>
      <c r="G6" s="13" t="s">
        <v>63</v>
      </c>
      <c r="I6" s="13" t="s">
        <v>64</v>
      </c>
      <c r="J6" s="13" t="s">
        <v>64</v>
      </c>
      <c r="K6" s="13" t="s">
        <v>64</v>
      </c>
    </row>
    <row r="7" spans="1:14" ht="24.75">
      <c r="A7" s="13" t="s">
        <v>90</v>
      </c>
      <c r="C7" s="13" t="s">
        <v>30</v>
      </c>
      <c r="E7" s="13" t="s">
        <v>91</v>
      </c>
      <c r="G7" s="13" t="s">
        <v>92</v>
      </c>
      <c r="I7" s="13" t="s">
        <v>91</v>
      </c>
      <c r="K7" s="13" t="s">
        <v>92</v>
      </c>
    </row>
    <row r="8" spans="1:14">
      <c r="A8" s="1" t="s">
        <v>36</v>
      </c>
      <c r="C8" s="4" t="s">
        <v>37</v>
      </c>
      <c r="D8" s="4"/>
      <c r="E8" s="5">
        <v>0</v>
      </c>
      <c r="F8" s="4"/>
      <c r="G8" s="8">
        <f>E8/$E$19</f>
        <v>0</v>
      </c>
      <c r="H8" s="4"/>
      <c r="I8" s="5">
        <v>6759</v>
      </c>
      <c r="J8" s="4"/>
      <c r="K8" s="8">
        <f>I8/$I$19</f>
        <v>3.175877487455296E-5</v>
      </c>
      <c r="L8" s="4"/>
      <c r="M8" s="4"/>
      <c r="N8" s="4"/>
    </row>
    <row r="9" spans="1:14">
      <c r="A9" s="1" t="s">
        <v>40</v>
      </c>
      <c r="C9" s="4" t="s">
        <v>41</v>
      </c>
      <c r="D9" s="4"/>
      <c r="E9" s="5">
        <v>40560</v>
      </c>
      <c r="F9" s="4"/>
      <c r="G9" s="8">
        <f t="shared" ref="G9:G18" si="0">E9/$E$19</f>
        <v>4.2665000683944366E-4</v>
      </c>
      <c r="H9" s="4"/>
      <c r="I9" s="5">
        <v>128172</v>
      </c>
      <c r="J9" s="4"/>
      <c r="K9" s="8">
        <f t="shared" ref="K9:K18" si="1">I9/$I$19</f>
        <v>6.0224673668015998E-4</v>
      </c>
      <c r="L9" s="4"/>
      <c r="M9" s="4"/>
      <c r="N9" s="4"/>
    </row>
    <row r="10" spans="1:14">
      <c r="A10" s="1" t="s">
        <v>40</v>
      </c>
      <c r="C10" s="4" t="s">
        <v>46</v>
      </c>
      <c r="D10" s="4"/>
      <c r="E10" s="5">
        <v>46066</v>
      </c>
      <c r="F10" s="4"/>
      <c r="G10" s="8">
        <f t="shared" si="0"/>
        <v>4.8456753488821031E-4</v>
      </c>
      <c r="H10" s="4"/>
      <c r="I10" s="5">
        <v>137619</v>
      </c>
      <c r="J10" s="4"/>
      <c r="K10" s="8">
        <f t="shared" si="1"/>
        <v>6.4663572118081125E-4</v>
      </c>
      <c r="L10" s="4"/>
      <c r="M10" s="4"/>
      <c r="N10" s="4"/>
    </row>
    <row r="11" spans="1:14">
      <c r="A11" s="1" t="s">
        <v>40</v>
      </c>
      <c r="C11" s="4" t="s">
        <v>48</v>
      </c>
      <c r="D11" s="4"/>
      <c r="E11" s="5">
        <v>46211</v>
      </c>
      <c r="F11" s="4"/>
      <c r="G11" s="8">
        <f t="shared" si="0"/>
        <v>4.8609278762469255E-4</v>
      </c>
      <c r="H11" s="4"/>
      <c r="I11" s="5">
        <v>138049</v>
      </c>
      <c r="J11" s="4"/>
      <c r="K11" s="8">
        <f t="shared" si="1"/>
        <v>6.4865617882189095E-4</v>
      </c>
      <c r="L11" s="4"/>
      <c r="M11" s="4"/>
      <c r="N11" s="4"/>
    </row>
    <row r="12" spans="1:14">
      <c r="A12" s="1" t="s">
        <v>40</v>
      </c>
      <c r="C12" s="4" t="s">
        <v>49</v>
      </c>
      <c r="D12" s="4"/>
      <c r="E12" s="5">
        <v>44978</v>
      </c>
      <c r="F12" s="4"/>
      <c r="G12" s="8">
        <f t="shared" si="0"/>
        <v>4.7312287987239882E-4</v>
      </c>
      <c r="H12" s="4"/>
      <c r="I12" s="5">
        <v>134366</v>
      </c>
      <c r="J12" s="4"/>
      <c r="K12" s="8">
        <f t="shared" si="1"/>
        <v>6.3135072418910824E-4</v>
      </c>
      <c r="L12" s="4"/>
      <c r="M12" s="4"/>
      <c r="N12" s="4"/>
    </row>
    <row r="13" spans="1:14">
      <c r="A13" s="1" t="s">
        <v>51</v>
      </c>
      <c r="C13" s="4" t="s">
        <v>52</v>
      </c>
      <c r="D13" s="4"/>
      <c r="E13" s="5">
        <v>600956</v>
      </c>
      <c r="F13" s="4"/>
      <c r="G13" s="8">
        <f t="shared" si="0"/>
        <v>6.3214467827959735E-3</v>
      </c>
      <c r="H13" s="4"/>
      <c r="I13" s="5">
        <v>1208459</v>
      </c>
      <c r="J13" s="4"/>
      <c r="K13" s="8">
        <f t="shared" si="1"/>
        <v>5.678233070887319E-3</v>
      </c>
      <c r="L13" s="4"/>
      <c r="M13" s="4"/>
      <c r="N13" s="4"/>
    </row>
    <row r="14" spans="1:14">
      <c r="A14" s="1" t="s">
        <v>51</v>
      </c>
      <c r="C14" s="4" t="s">
        <v>54</v>
      </c>
      <c r="D14" s="4"/>
      <c r="E14" s="5">
        <v>1242717</v>
      </c>
      <c r="F14" s="4"/>
      <c r="G14" s="8">
        <f t="shared" si="0"/>
        <v>1.3072120723606827E-2</v>
      </c>
      <c r="H14" s="4"/>
      <c r="I14" s="5">
        <v>2521751</v>
      </c>
      <c r="J14" s="4"/>
      <c r="K14" s="8">
        <f t="shared" si="1"/>
        <v>1.1849049015931172E-2</v>
      </c>
      <c r="L14" s="4"/>
      <c r="M14" s="4"/>
      <c r="N14" s="4"/>
    </row>
    <row r="15" spans="1:14">
      <c r="A15" s="1" t="s">
        <v>51</v>
      </c>
      <c r="C15" s="4" t="s">
        <v>55</v>
      </c>
      <c r="D15" s="4"/>
      <c r="E15" s="5">
        <v>86945254</v>
      </c>
      <c r="F15" s="4"/>
      <c r="G15" s="8">
        <f t="shared" si="0"/>
        <v>0.91457576956994979</v>
      </c>
      <c r="H15" s="4"/>
      <c r="I15" s="5">
        <v>202315199</v>
      </c>
      <c r="J15" s="4"/>
      <c r="K15" s="8">
        <f t="shared" si="1"/>
        <v>0.95062625517700572</v>
      </c>
      <c r="L15" s="4"/>
      <c r="M15" s="4"/>
      <c r="N15" s="4"/>
    </row>
    <row r="16" spans="1:14">
      <c r="A16" s="1" t="s">
        <v>51</v>
      </c>
      <c r="C16" s="4" t="s">
        <v>56</v>
      </c>
      <c r="D16" s="4"/>
      <c r="E16" s="5">
        <v>1875450</v>
      </c>
      <c r="F16" s="4"/>
      <c r="G16" s="8">
        <f t="shared" si="0"/>
        <v>1.9727829273348978E-2</v>
      </c>
      <c r="H16" s="4"/>
      <c r="I16" s="5">
        <v>2008677</v>
      </c>
      <c r="J16" s="4"/>
      <c r="K16" s="8">
        <f t="shared" si="1"/>
        <v>9.43824835607226E-3</v>
      </c>
      <c r="L16" s="4"/>
      <c r="M16" s="4"/>
      <c r="N16" s="4"/>
    </row>
    <row r="17" spans="1:14">
      <c r="A17" s="1" t="s">
        <v>51</v>
      </c>
      <c r="C17" s="4" t="s">
        <v>57</v>
      </c>
      <c r="D17" s="4"/>
      <c r="E17" s="5">
        <v>3261267</v>
      </c>
      <c r="F17" s="4"/>
      <c r="G17" s="8">
        <f t="shared" si="0"/>
        <v>3.4305216663097923E-2</v>
      </c>
      <c r="H17" s="4"/>
      <c r="I17" s="5">
        <v>3261267</v>
      </c>
      <c r="J17" s="4"/>
      <c r="K17" s="8">
        <f t="shared" si="1"/>
        <v>1.532384146453746E-2</v>
      </c>
      <c r="L17" s="4"/>
      <c r="M17" s="4"/>
      <c r="N17" s="4"/>
    </row>
    <row r="18" spans="1:14">
      <c r="A18" s="1" t="s">
        <v>51</v>
      </c>
      <c r="C18" s="4" t="s">
        <v>59</v>
      </c>
      <c r="D18" s="4"/>
      <c r="E18" s="5">
        <v>962753</v>
      </c>
      <c r="F18" s="4"/>
      <c r="G18" s="8">
        <f t="shared" si="0"/>
        <v>1.0127183777975713E-2</v>
      </c>
      <c r="H18" s="4"/>
      <c r="I18" s="5">
        <v>962753</v>
      </c>
      <c r="J18" s="4"/>
      <c r="K18" s="8">
        <f t="shared" si="1"/>
        <v>4.5237247798195716E-3</v>
      </c>
      <c r="L18" s="4"/>
      <c r="M18" s="4"/>
      <c r="N18" s="4"/>
    </row>
    <row r="19" spans="1:14" ht="24.75" thickBot="1">
      <c r="C19" s="4"/>
      <c r="D19" s="4"/>
      <c r="E19" s="10">
        <f>SUM(E8:E18)</f>
        <v>95066212</v>
      </c>
      <c r="F19" s="4"/>
      <c r="G19" s="11">
        <f>SUM(G8:G18)</f>
        <v>0.99999999999999989</v>
      </c>
      <c r="H19" s="4"/>
      <c r="I19" s="10">
        <f>SUM(I8:I18)</f>
        <v>212823071</v>
      </c>
      <c r="J19" s="4"/>
      <c r="K19" s="11">
        <f>SUM(K8:K18)</f>
        <v>1</v>
      </c>
      <c r="L19" s="4"/>
      <c r="M19" s="4"/>
      <c r="N19" s="4"/>
    </row>
    <row r="20" spans="1:14" ht="24.75" thickTop="1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2023-09-30T08:52:54Z</dcterms:created>
  <dcterms:modified xsi:type="dcterms:W3CDTF">2023-10-02T09:51:04Z</dcterms:modified>
</cp:coreProperties>
</file>