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a.ghayouri\Desktop\پرتفوی\پرتفوی ماهانه نهایی\"/>
    </mc:Choice>
  </mc:AlternateContent>
  <xr:revisionPtr revIDLastSave="0" documentId="13_ncr:1_{5C1F9E8A-C344-4EA6-936F-E75D5F35009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سهام" sheetId="1" r:id="rId1"/>
    <sheet name="اوراق مشارکت" sheetId="3" r:id="rId2"/>
    <sheet name="سپرده" sheetId="6" r:id="rId3"/>
    <sheet name="سود اوراق بهادار و سپرده بانکی" sheetId="7" r:id="rId4"/>
    <sheet name="جمع درآمدها" sheetId="15" r:id="rId5"/>
    <sheet name="درآمد سود سهام" sheetId="8" r:id="rId6"/>
    <sheet name="درآمد ناشی از تغییر قیمت اوراق" sheetId="9" r:id="rId7"/>
    <sheet name="درآمد ناشی از فروش" sheetId="10" r:id="rId8"/>
    <sheet name="سرمایه‌گذاری در سهام" sheetId="11" r:id="rId9"/>
    <sheet name="سرمایه‌گذاری در اوراق بهادار" sheetId="12" r:id="rId10"/>
    <sheet name="درآمد سپرده بانکی" sheetId="13" r:id="rId11"/>
    <sheet name="سایر درآمدها" sheetId="14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15" l="1"/>
  <c r="E11" i="15"/>
  <c r="E8" i="15"/>
  <c r="E9" i="15"/>
  <c r="E10" i="15"/>
  <c r="E7" i="15"/>
  <c r="C11" i="15"/>
  <c r="K19" i="13"/>
  <c r="K9" i="13"/>
  <c r="K10" i="13"/>
  <c r="K11" i="13"/>
  <c r="K12" i="13"/>
  <c r="K13" i="13"/>
  <c r="K14" i="13"/>
  <c r="K15" i="13"/>
  <c r="K16" i="13"/>
  <c r="K17" i="13"/>
  <c r="K18" i="13"/>
  <c r="K8" i="13"/>
  <c r="G19" i="13"/>
  <c r="G9" i="13"/>
  <c r="G10" i="13"/>
  <c r="G11" i="13"/>
  <c r="G12" i="13"/>
  <c r="G13" i="13"/>
  <c r="G14" i="13"/>
  <c r="G15" i="13"/>
  <c r="G16" i="13"/>
  <c r="G17" i="13"/>
  <c r="G18" i="13"/>
  <c r="G8" i="13"/>
  <c r="E19" i="13"/>
  <c r="I19" i="13"/>
  <c r="Q9" i="12"/>
  <c r="Q8" i="12"/>
  <c r="I8" i="12"/>
  <c r="I9" i="12" s="1"/>
  <c r="C9" i="12"/>
  <c r="E9" i="12"/>
  <c r="G9" i="12"/>
  <c r="K9" i="12"/>
  <c r="M9" i="12"/>
  <c r="O9" i="12"/>
  <c r="I8" i="11"/>
  <c r="U21" i="11"/>
  <c r="U9" i="11"/>
  <c r="U10" i="11"/>
  <c r="U11" i="11"/>
  <c r="U12" i="11"/>
  <c r="U13" i="11"/>
  <c r="U14" i="11"/>
  <c r="U15" i="11"/>
  <c r="U16" i="11"/>
  <c r="U17" i="11"/>
  <c r="U18" i="11"/>
  <c r="U19" i="11"/>
  <c r="U20" i="11"/>
  <c r="U8" i="11"/>
  <c r="K21" i="11"/>
  <c r="K9" i="11"/>
  <c r="K10" i="11"/>
  <c r="K11" i="11"/>
  <c r="K12" i="11"/>
  <c r="K13" i="11"/>
  <c r="K14" i="11"/>
  <c r="K15" i="11"/>
  <c r="K16" i="11"/>
  <c r="K17" i="11"/>
  <c r="K18" i="11"/>
  <c r="K19" i="11"/>
  <c r="K20" i="11"/>
  <c r="K8" i="11"/>
  <c r="M21" i="11"/>
  <c r="Q21" i="11"/>
  <c r="O21" i="11"/>
  <c r="S21" i="11"/>
  <c r="C21" i="11"/>
  <c r="E21" i="11"/>
  <c r="G21" i="11"/>
  <c r="I21" i="11"/>
  <c r="S9" i="11"/>
  <c r="S10" i="11"/>
  <c r="S11" i="11"/>
  <c r="S12" i="11"/>
  <c r="S13" i="11"/>
  <c r="S14" i="11"/>
  <c r="S15" i="11"/>
  <c r="S16" i="11"/>
  <c r="S17" i="11"/>
  <c r="S18" i="11"/>
  <c r="S19" i="11"/>
  <c r="S20" i="11"/>
  <c r="S8" i="11"/>
  <c r="I9" i="11"/>
  <c r="I10" i="11"/>
  <c r="I11" i="11"/>
  <c r="I12" i="11"/>
  <c r="I13" i="11"/>
  <c r="I14" i="11"/>
  <c r="I15" i="11"/>
  <c r="I16" i="11"/>
  <c r="I17" i="11"/>
  <c r="I18" i="11"/>
  <c r="I19" i="11"/>
  <c r="I20" i="11"/>
  <c r="Q9" i="10"/>
  <c r="Q10" i="10"/>
  <c r="Q11" i="10"/>
  <c r="Q12" i="10"/>
  <c r="Q13" i="10"/>
  <c r="Q14" i="10"/>
  <c r="Q15" i="10"/>
  <c r="Q16" i="10"/>
  <c r="Q17" i="10"/>
  <c r="Q18" i="10"/>
  <c r="Q19" i="10"/>
  <c r="Q8" i="10"/>
  <c r="I9" i="10"/>
  <c r="I10" i="10"/>
  <c r="I11" i="10"/>
  <c r="I12" i="10"/>
  <c r="I13" i="10"/>
  <c r="I14" i="10"/>
  <c r="I15" i="10"/>
  <c r="I16" i="10"/>
  <c r="I17" i="10"/>
  <c r="I18" i="10"/>
  <c r="I19" i="10"/>
  <c r="I8" i="10"/>
  <c r="E20" i="10"/>
  <c r="G20" i="10"/>
  <c r="M20" i="10"/>
  <c r="O20" i="10"/>
  <c r="I14" i="9"/>
  <c r="Q18" i="9"/>
  <c r="O18" i="9"/>
  <c r="M18" i="9"/>
  <c r="I18" i="9"/>
  <c r="G18" i="9"/>
  <c r="E18" i="9"/>
  <c r="Q9" i="9"/>
  <c r="Q10" i="9"/>
  <c r="Q11" i="9"/>
  <c r="Q12" i="9"/>
  <c r="Q13" i="9"/>
  <c r="Q14" i="9"/>
  <c r="Q15" i="9"/>
  <c r="Q16" i="9"/>
  <c r="Q17" i="9"/>
  <c r="Q8" i="9"/>
  <c r="I9" i="9"/>
  <c r="I10" i="9"/>
  <c r="I11" i="9"/>
  <c r="I12" i="9"/>
  <c r="I13" i="9"/>
  <c r="I15" i="9"/>
  <c r="I16" i="9"/>
  <c r="I17" i="9"/>
  <c r="I8" i="9"/>
  <c r="I10" i="8"/>
  <c r="K10" i="8"/>
  <c r="M10" i="8"/>
  <c r="O10" i="8"/>
  <c r="Q10" i="8"/>
  <c r="S10" i="8"/>
  <c r="S19" i="7"/>
  <c r="S9" i="7"/>
  <c r="S10" i="7"/>
  <c r="S11" i="7"/>
  <c r="S12" i="7"/>
  <c r="S13" i="7"/>
  <c r="S14" i="7"/>
  <c r="S15" i="7"/>
  <c r="S16" i="7"/>
  <c r="S17" i="7"/>
  <c r="S18" i="7"/>
  <c r="S8" i="7"/>
  <c r="M9" i="7"/>
  <c r="M10" i="7"/>
  <c r="M11" i="7"/>
  <c r="M12" i="7"/>
  <c r="M13" i="7"/>
  <c r="M14" i="7"/>
  <c r="M15" i="7"/>
  <c r="M16" i="7"/>
  <c r="M17" i="7"/>
  <c r="M18" i="7"/>
  <c r="M8" i="7"/>
  <c r="M19" i="7" s="1"/>
  <c r="I19" i="7"/>
  <c r="K19" i="7"/>
  <c r="O19" i="7"/>
  <c r="Q19" i="7"/>
  <c r="S22" i="6"/>
  <c r="K22" i="6"/>
  <c r="M22" i="6"/>
  <c r="O22" i="6"/>
  <c r="Q22" i="6"/>
  <c r="AK10" i="3"/>
  <c r="Q10" i="3"/>
  <c r="S10" i="3"/>
  <c r="W10" i="3"/>
  <c r="AA10" i="3"/>
  <c r="AG10" i="3"/>
  <c r="AI10" i="3"/>
  <c r="Y19" i="1"/>
  <c r="E19" i="1"/>
  <c r="G19" i="1"/>
  <c r="K19" i="1"/>
  <c r="O19" i="1"/>
  <c r="U19" i="1"/>
  <c r="W19" i="1"/>
  <c r="Q20" i="10" l="1"/>
  <c r="I20" i="10"/>
</calcChain>
</file>

<file path=xl/sharedStrings.xml><?xml version="1.0" encoding="utf-8"?>
<sst xmlns="http://schemas.openxmlformats.org/spreadsheetml/2006/main" count="527" uniqueCount="120">
  <si>
    <t>صندوق سرمایه‌گذاری اختصاصی بازارگردانی مفید</t>
  </si>
  <si>
    <t>صورت وضعیت سبد</t>
  </si>
  <si>
    <t>برای ماه منتهی به 1402/08/30</t>
  </si>
  <si>
    <t>نام شرکت</t>
  </si>
  <si>
    <t>1402/07/30</t>
  </si>
  <si>
    <t>تغییرات طی دوره</t>
  </si>
  <si>
    <t>1402/08/30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</si>
  <si>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</si>
  <si>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</si>
  <si>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</si>
  <si>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</si>
  <si>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</si>
  <si>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</si>
  <si>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</si>
  <si>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</si>
  <si>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صندوق طلای عیار مفید</t>
  </si>
  <si>
    <t>صندوق س.توسعه اندوخته آینده-س</t>
  </si>
  <si>
    <t>بانک خاورمیانه</t>
  </si>
  <si>
    <t>صندوق س شاخصی آرام مفید</t>
  </si>
  <si>
    <t>صندوق س. آوند مفید-د</t>
  </si>
  <si>
    <t>صندوق اندیشه ورزان صباتامین -د</t>
  </si>
  <si>
    <t>صندوق س با درآمد ثابت تصمیم</t>
  </si>
  <si>
    <t>صندوق س سپر سرمایه بیدار- ثابت</t>
  </si>
  <si>
    <t>نیان الکترونیک</t>
  </si>
  <si>
    <t>صندوق س صنایع مفید- بخشی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</si>
  <si>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</si>
  <si>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</si>
  <si>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</si>
  <si>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</si>
  <si>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</si>
  <si>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</si>
  <si>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</si>
  <si>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</si>
  <si>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</si>
  <si>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سلف آهن اسفنجی فولاد شادگان</t>
  </si>
  <si>
    <t>بله</t>
  </si>
  <si>
    <t>1402/08/29</t>
  </si>
  <si>
    <t>1403/08/29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</si>
  <si>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</si>
  <si>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</si>
  <si>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</si>
  <si>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</si>
  <si>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</si>
  <si>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</si>
  <si>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</si>
  <si>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</si>
  <si>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</si>
  <si>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ملت هفت تیر</t>
  </si>
  <si>
    <t>8537212257</t>
  </si>
  <si>
    <t>سپرده کوتاه مدت</t>
  </si>
  <si>
    <t>1397/08/14</t>
  </si>
  <si>
    <t>بانک پاسارگاد هفت تیر</t>
  </si>
  <si>
    <t>207-8100-18822188-1</t>
  </si>
  <si>
    <t>1399/07/05</t>
  </si>
  <si>
    <t>بانک خاورمیانه ظفر</t>
  </si>
  <si>
    <t>1009-10-810-707073921</t>
  </si>
  <si>
    <t>1399/07/27</t>
  </si>
  <si>
    <t>207-8100-18822188-3</t>
  </si>
  <si>
    <t>1401/01/21</t>
  </si>
  <si>
    <t>207-8100-18822188-2</t>
  </si>
  <si>
    <t>207-8100-18822188-5</t>
  </si>
  <si>
    <t>1401/04/21</t>
  </si>
  <si>
    <t>بانک خاورمیانه آفریقا</t>
  </si>
  <si>
    <t>100910810707074861</t>
  </si>
  <si>
    <t>1401/08/07</t>
  </si>
  <si>
    <t>100910810707074862</t>
  </si>
  <si>
    <t>100910810707074863</t>
  </si>
  <si>
    <t>100910810707074864</t>
  </si>
  <si>
    <t>100910810707075208</t>
  </si>
  <si>
    <t>1402/03/13</t>
  </si>
  <si>
    <t>1009-10-810-707075307</t>
  </si>
  <si>
    <t>1402/04/17</t>
  </si>
  <si>
    <t>207.110.18822188.1</t>
  </si>
  <si>
    <t>حساب جاری</t>
  </si>
  <si>
    <t>1402/08/24</t>
  </si>
  <si>
    <t>100910810707075574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</si>
  <si>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</si>
  <si>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</si>
  <si>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</si>
  <si>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</si>
  <si>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</si>
  <si>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</si>
  <si>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</si>
  <si>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</si>
  <si>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</si>
  <si>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</si>
  <si>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</si>
  <si>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</si>
  <si>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</si>
  <si>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</si>
  <si>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</si>
  <si>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</si>
  <si>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1402/04/31</t>
  </si>
  <si>
    <t>1402/04/19</t>
  </si>
  <si>
    <t>بهای فروش</t>
  </si>
  <si>
    <t>ارزش دفتری</t>
  </si>
  <si>
    <t>سود و زیان ناشی از تغییر قیمت</t>
  </si>
  <si>
    <t>سود و زیان ناشی از فروش</t>
  </si>
  <si>
    <t>صندوق س. ثبات ویستا -د</t>
  </si>
  <si>
    <t>صندوق س. اهرمی مفید-س</t>
  </si>
  <si>
    <t>صندوق س. نوع دوم کارا -د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</si>
  <si>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</si>
  <si>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</si>
  <si>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</si>
  <si>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</si>
  <si>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</si>
  <si>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</si>
  <si>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</si>
  <si>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</si>
  <si>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</si>
  <si>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</si>
  <si>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</si>
  <si>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سایر درآمدها برای تنزیل سود سهام</t>
  </si>
  <si>
    <t>سرمایه‌گذاری در سهام</t>
  </si>
  <si>
    <t>سرمایه‌گذاری در اوراق بهادار</t>
  </si>
  <si>
    <t>درآمد سپرده بانکی</t>
  </si>
  <si>
    <t>1402/08/01</t>
  </si>
  <si>
    <t>-</t>
  </si>
  <si>
    <t xml:space="preserve">از ابتدای سال مالی </t>
  </si>
  <si>
    <t>تا پایان ماه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</si>
</sst>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name val="Calibri"/>
    </font>
    <font>
      <sz val="11"/>
      <name val="Calibri"/>
    </font>
    <font>
      <sz val="16"/>
      <name val="B Mitra"/>
      <charset val="178"/>
    </font>
    <font>
      <b/>
      <sz val="16"/>
      <color rgb="FF000000"/>
      <name val="B Mitra"/>
      <charset val="178"/>
    </font>
    <font>
      <b/>
      <sz val="16"/>
      <name val="B Mitra"/>
      <charset val="17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0" applyFont="1"/>
    <xf numFmtId="0" fontId="4" fillId="0" borderId="0" xfId="0" applyFont="1"/>
    <xf numFmtId="3" fontId="2" fillId="0" borderId="0" xfId="0" applyNumberFormat="1" applyFont="1"/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3" fontId="2" fillId="0" borderId="0" xfId="0" applyNumberFormat="1" applyFont="1" applyAlignment="1">
      <alignment horizontal="center"/>
    </xf>
    <xf numFmtId="37" fontId="2" fillId="0" borderId="0" xfId="0" applyNumberFormat="1" applyFont="1" applyAlignment="1">
      <alignment horizontal="center"/>
    </xf>
    <xf numFmtId="37" fontId="2" fillId="0" borderId="2" xfId="0" applyNumberFormat="1" applyFont="1" applyBorder="1" applyAlignment="1">
      <alignment horizontal="center"/>
    </xf>
    <xf numFmtId="10" fontId="2" fillId="0" borderId="0" xfId="1" applyNumberFormat="1" applyFont="1" applyAlignment="1">
      <alignment horizontal="center"/>
    </xf>
    <xf numFmtId="10" fontId="2" fillId="0" borderId="2" xfId="1" applyNumberFormat="1" applyFont="1" applyBorder="1" applyAlignment="1">
      <alignment horizontal="center"/>
    </xf>
    <xf numFmtId="3" fontId="2" fillId="0" borderId="2" xfId="0" applyNumberFormat="1" applyFont="1" applyBorder="1" applyAlignment="1">
      <alignment horizontal="center"/>
    </xf>
    <xf numFmtId="10" fontId="2" fillId="0" borderId="2" xfId="0" applyNumberFormat="1" applyFont="1" applyBorder="1" applyAlignment="1">
      <alignment horizontal="center"/>
    </xf>
    <xf numFmtId="0" fontId="2" fillId="0" borderId="1" xfId="0" applyFont="1" applyBorder="1"/>
    <xf numFmtId="37" fontId="2" fillId="0" borderId="2" xfId="0" applyNumberFormat="1" applyFont="1" applyBorder="1"/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A22"/>
  <sheetViews>
    <sheetView rightToLeft="1" tabSelected="1" workbookViewId="0">
      <selection activeCell="G22" sqref="G22"/>
    </sheetView>
  </sheetViews>
  <sheetFormatPr defaultRowHeight="24"/>
  <cols>
    <col min="1" max="1" width="32" style="1" bestFit="1" customWidth="1"/>
    <col min="2" max="2" width="1" style="1" customWidth="1"/>
    <col min="3" max="3" width="13.28515625" style="1" bestFit="1" customWidth="1"/>
    <col min="4" max="4" width="1" style="1" customWidth="1"/>
    <col min="5" max="5" width="20.28515625" style="1" bestFit="1" customWidth="1"/>
    <col min="6" max="6" width="1" style="1" customWidth="1"/>
    <col min="7" max="7" width="22.28515625" style="1" bestFit="1" customWidth="1"/>
    <col min="8" max="8" width="1" style="1" customWidth="1"/>
    <col min="9" max="9" width="13.28515625" style="1" bestFit="1" customWidth="1"/>
    <col min="10" max="10" width="1" style="1" customWidth="1"/>
    <col min="11" max="11" width="20.28515625" style="1" bestFit="1" customWidth="1"/>
    <col min="12" max="12" width="1" style="1" customWidth="1"/>
    <col min="13" max="13" width="14" style="1" bestFit="1" customWidth="1"/>
    <col min="14" max="14" width="1" style="1" customWidth="1"/>
    <col min="15" max="15" width="20.28515625" style="1" bestFit="1" customWidth="1"/>
    <col min="16" max="16" width="1" style="1" customWidth="1"/>
    <col min="17" max="17" width="13.28515625" style="1" bestFit="1" customWidth="1"/>
    <col min="18" max="18" width="1" style="1" customWidth="1"/>
    <col min="19" max="19" width="12.140625" style="1" bestFit="1" customWidth="1"/>
    <col min="20" max="20" width="1" style="1" customWidth="1"/>
    <col min="21" max="21" width="19.140625" style="1" bestFit="1" customWidth="1"/>
    <col min="22" max="22" width="1" style="1" customWidth="1"/>
    <col min="23" max="23" width="22.28515625" style="1" bestFit="1" customWidth="1"/>
    <col min="24" max="24" width="1" style="1" customWidth="1"/>
    <col min="25" max="25" width="33.42578125" style="1" bestFit="1" customWidth="1"/>
    <col min="26" max="26" width="1" style="1" customWidth="1"/>
    <col min="27" max="27" width="9.140625" style="1" customWidth="1"/>
    <col min="28" max="16384" width="9.140625" style="1"/>
  </cols>
  <sheetData>
    <row r="2" spans="1:27" ht="24.75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</row>
    <row r="3" spans="1:27" ht="24.75">
      <c r="A3" s="15" t="s">
        <v>1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</row>
    <row r="4" spans="1:27" ht="24.75">
      <c r="A4" s="15" t="s">
        <v>2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</row>
    <row r="6" spans="1:27" ht="24.75">
      <c r="A6" s="15" t="s">
        <v>3</v>
      </c>
      <c r="C6" s="16" t="s">
        <v>116</v>
      </c>
      <c r="D6" s="16" t="s">
        <v>4</v>
      </c>
      <c r="E6" s="16" t="s">
        <v>4</v>
      </c>
      <c r="F6" s="16" t="s">
        <v>4</v>
      </c>
      <c r="G6" s="16" t="s">
        <v>4</v>
      </c>
      <c r="I6" s="16" t="s">
        <v>5</v>
      </c>
      <c r="J6" s="16" t="s">
        <v>5</v>
      </c>
      <c r="K6" s="16" t="s">
        <v>5</v>
      </c>
      <c r="L6" s="16" t="s">
        <v>5</v>
      </c>
      <c r="M6" s="16" t="s">
        <v>5</v>
      </c>
      <c r="N6" s="16" t="s">
        <v>5</v>
      </c>
      <c r="O6" s="16" t="s">
        <v>5</v>
      </c>
      <c r="Q6" s="16" t="s">
        <v>6</v>
      </c>
      <c r="R6" s="16" t="s">
        <v>6</v>
      </c>
      <c r="S6" s="16" t="s">
        <v>6</v>
      </c>
      <c r="T6" s="16" t="s">
        <v>6</v>
      </c>
      <c r="U6" s="16" t="s">
        <v>6</v>
      </c>
      <c r="V6" s="16" t="s">
        <v>6</v>
      </c>
      <c r="W6" s="16" t="s">
        <v>6</v>
      </c>
      <c r="X6" s="16" t="s">
        <v>6</v>
      </c>
      <c r="Y6" s="16" t="s">
        <v>6</v>
      </c>
    </row>
    <row r="7" spans="1:27" ht="24.75">
      <c r="A7" s="15" t="s">
        <v>3</v>
      </c>
      <c r="C7" s="15" t="s">
        <v>7</v>
      </c>
      <c r="E7" s="15" t="s">
        <v>8</v>
      </c>
      <c r="G7" s="15" t="s">
        <v>9</v>
      </c>
      <c r="I7" s="16" t="s">
        <v>10</v>
      </c>
      <c r="J7" s="16" t="s">
        <v>10</v>
      </c>
      <c r="K7" s="16" t="s">
        <v>10</v>
      </c>
      <c r="M7" s="16" t="s">
        <v>11</v>
      </c>
      <c r="N7" s="16" t="s">
        <v>11</v>
      </c>
      <c r="O7" s="16" t="s">
        <v>11</v>
      </c>
      <c r="Q7" s="15" t="s">
        <v>7</v>
      </c>
      <c r="S7" s="15" t="s">
        <v>12</v>
      </c>
      <c r="U7" s="15" t="s">
        <v>8</v>
      </c>
      <c r="W7" s="15" t="s">
        <v>9</v>
      </c>
      <c r="Y7" s="15" t="s">
        <v>13</v>
      </c>
    </row>
    <row r="8" spans="1:27" ht="24.75">
      <c r="A8" s="16" t="s">
        <v>3</v>
      </c>
      <c r="C8" s="16" t="s">
        <v>7</v>
      </c>
      <c r="E8" s="16" t="s">
        <v>8</v>
      </c>
      <c r="G8" s="16" t="s">
        <v>9</v>
      </c>
      <c r="I8" s="16" t="s">
        <v>7</v>
      </c>
      <c r="K8" s="16" t="s">
        <v>8</v>
      </c>
      <c r="M8" s="16" t="s">
        <v>7</v>
      </c>
      <c r="O8" s="16" t="s">
        <v>14</v>
      </c>
      <c r="Q8" s="16" t="s">
        <v>7</v>
      </c>
      <c r="S8" s="16" t="s">
        <v>12</v>
      </c>
      <c r="U8" s="16" t="s">
        <v>8</v>
      </c>
      <c r="W8" s="16" t="s">
        <v>9</v>
      </c>
      <c r="Y8" s="16" t="s">
        <v>13</v>
      </c>
    </row>
    <row r="9" spans="1:27">
      <c r="A9" s="1" t="s">
        <v>15</v>
      </c>
      <c r="C9" s="7">
        <v>17163527</v>
      </c>
      <c r="D9" s="7"/>
      <c r="E9" s="7">
        <v>1200423839327</v>
      </c>
      <c r="F9" s="7"/>
      <c r="G9" s="7">
        <v>1215435169997.3301</v>
      </c>
      <c r="H9" s="7"/>
      <c r="I9" s="7">
        <v>60266761</v>
      </c>
      <c r="J9" s="7"/>
      <c r="K9" s="7">
        <v>4311589053615</v>
      </c>
      <c r="L9" s="7"/>
      <c r="M9" s="7">
        <v>-58558535</v>
      </c>
      <c r="N9" s="7"/>
      <c r="O9" s="7">
        <v>4186591100184</v>
      </c>
      <c r="P9" s="7"/>
      <c r="Q9" s="7">
        <v>18871753</v>
      </c>
      <c r="R9" s="7"/>
      <c r="S9" s="7">
        <v>70351</v>
      </c>
      <c r="T9" s="7"/>
      <c r="U9" s="7">
        <v>1340579450862</v>
      </c>
      <c r="V9" s="7"/>
      <c r="W9" s="7">
        <v>1327328060096.1299</v>
      </c>
      <c r="X9" s="4"/>
      <c r="Y9" s="9">
        <v>9.6007773912286584E-2</v>
      </c>
      <c r="Z9" s="4"/>
      <c r="AA9" s="4"/>
    </row>
    <row r="10" spans="1:27">
      <c r="A10" s="1" t="s">
        <v>16</v>
      </c>
      <c r="C10" s="7">
        <v>3195357</v>
      </c>
      <c r="D10" s="7"/>
      <c r="E10" s="7">
        <v>1297527087683</v>
      </c>
      <c r="F10" s="7"/>
      <c r="G10" s="7">
        <v>1280311860016.5</v>
      </c>
      <c r="H10" s="7"/>
      <c r="I10" s="7">
        <v>31730220</v>
      </c>
      <c r="J10" s="7"/>
      <c r="K10" s="7">
        <v>591433293119</v>
      </c>
      <c r="L10" s="7"/>
      <c r="M10" s="7">
        <v>-5045407</v>
      </c>
      <c r="N10" s="7"/>
      <c r="O10" s="7">
        <v>676067905100</v>
      </c>
      <c r="P10" s="7"/>
      <c r="Q10" s="7">
        <v>29880170</v>
      </c>
      <c r="R10" s="7"/>
      <c r="S10" s="7">
        <v>40306</v>
      </c>
      <c r="T10" s="7"/>
      <c r="U10" s="7">
        <v>604887572180</v>
      </c>
      <c r="V10" s="7"/>
      <c r="W10" s="7">
        <v>1204064098863.6499</v>
      </c>
      <c r="X10" s="4"/>
      <c r="Y10" s="9">
        <v>8.709189329669581E-2</v>
      </c>
      <c r="Z10" s="4"/>
      <c r="AA10" s="4"/>
    </row>
    <row r="11" spans="1:27">
      <c r="A11" s="1" t="s">
        <v>17</v>
      </c>
      <c r="C11" s="7">
        <v>139987694</v>
      </c>
      <c r="D11" s="7"/>
      <c r="E11" s="7">
        <v>414364802065</v>
      </c>
      <c r="F11" s="7"/>
      <c r="G11" s="7">
        <v>548474590445.388</v>
      </c>
      <c r="H11" s="7"/>
      <c r="I11" s="7">
        <v>2815904</v>
      </c>
      <c r="J11" s="7"/>
      <c r="K11" s="7">
        <v>10828517139</v>
      </c>
      <c r="L11" s="7"/>
      <c r="M11" s="7">
        <v>-109461</v>
      </c>
      <c r="N11" s="7"/>
      <c r="O11" s="7">
        <v>407654825</v>
      </c>
      <c r="P11" s="7"/>
      <c r="Q11" s="7">
        <v>142694137</v>
      </c>
      <c r="R11" s="7"/>
      <c r="S11" s="7">
        <v>3757</v>
      </c>
      <c r="T11" s="7"/>
      <c r="U11" s="7">
        <v>424867406785</v>
      </c>
      <c r="V11" s="7"/>
      <c r="W11" s="7">
        <v>535694435285.74103</v>
      </c>
      <c r="X11" s="4"/>
      <c r="Y11" s="9">
        <v>3.8747640297198765E-2</v>
      </c>
      <c r="Z11" s="4"/>
      <c r="AA11" s="4"/>
    </row>
    <row r="12" spans="1:27">
      <c r="A12" s="1" t="s">
        <v>18</v>
      </c>
      <c r="C12" s="7">
        <v>96165099</v>
      </c>
      <c r="D12" s="7"/>
      <c r="E12" s="7">
        <v>1437324036503</v>
      </c>
      <c r="F12" s="7"/>
      <c r="G12" s="7">
        <v>1387332808755.0901</v>
      </c>
      <c r="H12" s="7"/>
      <c r="I12" s="7">
        <v>19954344</v>
      </c>
      <c r="J12" s="7"/>
      <c r="K12" s="7">
        <v>288248030881</v>
      </c>
      <c r="L12" s="7"/>
      <c r="M12" s="7">
        <v>-24284059</v>
      </c>
      <c r="N12" s="7"/>
      <c r="O12" s="7">
        <v>348217954309</v>
      </c>
      <c r="P12" s="7"/>
      <c r="Q12" s="7">
        <v>91835384</v>
      </c>
      <c r="R12" s="7"/>
      <c r="S12" s="7">
        <v>14250</v>
      </c>
      <c r="T12" s="7"/>
      <c r="U12" s="7">
        <v>1363850701517</v>
      </c>
      <c r="V12" s="7"/>
      <c r="W12" s="7">
        <v>1308343416622.27</v>
      </c>
      <c r="X12" s="4"/>
      <c r="Y12" s="9">
        <v>9.4634584108469963E-2</v>
      </c>
      <c r="Z12" s="4"/>
      <c r="AA12" s="4"/>
    </row>
    <row r="13" spans="1:27">
      <c r="A13" s="1" t="s">
        <v>19</v>
      </c>
      <c r="C13" s="7">
        <v>63220052</v>
      </c>
      <c r="D13" s="7"/>
      <c r="E13" s="7">
        <v>822572014851</v>
      </c>
      <c r="F13" s="7"/>
      <c r="G13" s="7">
        <v>825622917099.53296</v>
      </c>
      <c r="H13" s="7"/>
      <c r="I13" s="7">
        <v>904472469</v>
      </c>
      <c r="J13" s="7"/>
      <c r="K13" s="7">
        <v>11947812295316</v>
      </c>
      <c r="L13" s="7"/>
      <c r="M13" s="7">
        <v>-897326838</v>
      </c>
      <c r="N13" s="7"/>
      <c r="O13" s="7">
        <v>11849037376789</v>
      </c>
      <c r="P13" s="7"/>
      <c r="Q13" s="7">
        <v>70365683</v>
      </c>
      <c r="R13" s="7"/>
      <c r="S13" s="7">
        <v>13322</v>
      </c>
      <c r="T13" s="7"/>
      <c r="U13" s="7">
        <v>936463502654</v>
      </c>
      <c r="V13" s="7"/>
      <c r="W13" s="7">
        <v>937376475989.91504</v>
      </c>
      <c r="X13" s="4"/>
      <c r="Y13" s="9">
        <v>6.7801948503234316E-2</v>
      </c>
      <c r="Z13" s="4"/>
      <c r="AA13" s="4"/>
    </row>
    <row r="14" spans="1:27">
      <c r="A14" s="1" t="s">
        <v>20</v>
      </c>
      <c r="C14" s="7">
        <v>6095099</v>
      </c>
      <c r="D14" s="7"/>
      <c r="E14" s="7">
        <v>184873253671</v>
      </c>
      <c r="F14" s="7"/>
      <c r="G14" s="7">
        <v>190375190717.608</v>
      </c>
      <c r="H14" s="7"/>
      <c r="I14" s="7">
        <v>2443756</v>
      </c>
      <c r="J14" s="7"/>
      <c r="K14" s="7">
        <v>76689133110</v>
      </c>
      <c r="L14" s="7"/>
      <c r="M14" s="7">
        <v>0</v>
      </c>
      <c r="N14" s="7"/>
      <c r="O14" s="7">
        <v>0</v>
      </c>
      <c r="P14" s="7"/>
      <c r="Q14" s="7">
        <v>8538855</v>
      </c>
      <c r="R14" s="7"/>
      <c r="S14" s="7">
        <v>31862</v>
      </c>
      <c r="T14" s="7"/>
      <c r="U14" s="7">
        <v>261562386781</v>
      </c>
      <c r="V14" s="7"/>
      <c r="W14" s="7">
        <v>272013985822.87299</v>
      </c>
      <c r="X14" s="4"/>
      <c r="Y14" s="9">
        <v>1.9675209194304943E-2</v>
      </c>
      <c r="Z14" s="4"/>
      <c r="AA14" s="4"/>
    </row>
    <row r="15" spans="1:27">
      <c r="A15" s="1" t="s">
        <v>21</v>
      </c>
      <c r="C15" s="7">
        <v>2211384</v>
      </c>
      <c r="D15" s="7"/>
      <c r="E15" s="7">
        <v>59997249746</v>
      </c>
      <c r="F15" s="7"/>
      <c r="G15" s="7">
        <v>60640256787.568497</v>
      </c>
      <c r="H15" s="7"/>
      <c r="I15" s="7">
        <v>0</v>
      </c>
      <c r="J15" s="7"/>
      <c r="K15" s="7">
        <v>0</v>
      </c>
      <c r="L15" s="7"/>
      <c r="M15" s="7">
        <v>0</v>
      </c>
      <c r="N15" s="7"/>
      <c r="O15" s="7">
        <v>0</v>
      </c>
      <c r="P15" s="7"/>
      <c r="Q15" s="7">
        <v>2211384</v>
      </c>
      <c r="R15" s="7"/>
      <c r="S15" s="7">
        <v>27976</v>
      </c>
      <c r="T15" s="7"/>
      <c r="U15" s="7">
        <v>59997249746</v>
      </c>
      <c r="V15" s="7"/>
      <c r="W15" s="7">
        <v>61854078969.227997</v>
      </c>
      <c r="X15" s="4"/>
      <c r="Y15" s="9">
        <v>4.4740050389654815E-3</v>
      </c>
      <c r="Z15" s="4"/>
      <c r="AA15" s="4"/>
    </row>
    <row r="16" spans="1:27">
      <c r="A16" s="1" t="s">
        <v>22</v>
      </c>
      <c r="C16" s="7">
        <v>5152208</v>
      </c>
      <c r="D16" s="7"/>
      <c r="E16" s="7">
        <v>97564759865</v>
      </c>
      <c r="F16" s="7"/>
      <c r="G16" s="7">
        <v>102164581812.513</v>
      </c>
      <c r="H16" s="7"/>
      <c r="I16" s="7">
        <v>0</v>
      </c>
      <c r="J16" s="7"/>
      <c r="K16" s="7">
        <v>0</v>
      </c>
      <c r="L16" s="7"/>
      <c r="M16" s="7">
        <v>-5152208</v>
      </c>
      <c r="N16" s="7"/>
      <c r="O16" s="7">
        <v>103168156754</v>
      </c>
      <c r="P16" s="7"/>
      <c r="Q16" s="7">
        <v>0</v>
      </c>
      <c r="R16" s="7"/>
      <c r="S16" s="7">
        <v>0</v>
      </c>
      <c r="T16" s="7"/>
      <c r="U16" s="7">
        <v>0</v>
      </c>
      <c r="V16" s="7"/>
      <c r="W16" s="7">
        <v>0</v>
      </c>
      <c r="X16" s="4"/>
      <c r="Y16" s="9">
        <v>0</v>
      </c>
      <c r="Z16" s="4"/>
      <c r="AA16" s="4"/>
    </row>
    <row r="17" spans="1:27">
      <c r="A17" s="1" t="s">
        <v>23</v>
      </c>
      <c r="C17" s="7">
        <v>30134706</v>
      </c>
      <c r="D17" s="7"/>
      <c r="E17" s="7">
        <v>2920356225239</v>
      </c>
      <c r="F17" s="7"/>
      <c r="G17" s="7">
        <v>4357177984311.77</v>
      </c>
      <c r="H17" s="7"/>
      <c r="I17" s="7">
        <v>1555990</v>
      </c>
      <c r="J17" s="7"/>
      <c r="K17" s="7">
        <v>253790341510</v>
      </c>
      <c r="L17" s="7"/>
      <c r="M17" s="7">
        <v>-1271743</v>
      </c>
      <c r="N17" s="7"/>
      <c r="O17" s="7">
        <v>204492139729</v>
      </c>
      <c r="P17" s="7"/>
      <c r="Q17" s="7">
        <v>30418953</v>
      </c>
      <c r="R17" s="7"/>
      <c r="S17" s="7">
        <v>167400</v>
      </c>
      <c r="T17" s="7"/>
      <c r="U17" s="7">
        <v>3049856715605</v>
      </c>
      <c r="V17" s="7"/>
      <c r="W17" s="7">
        <v>5088262711320</v>
      </c>
      <c r="X17" s="4"/>
      <c r="Y17" s="9">
        <v>0.3680422276009806</v>
      </c>
      <c r="Z17" s="4"/>
      <c r="AA17" s="4"/>
    </row>
    <row r="18" spans="1:27">
      <c r="A18" s="1" t="s">
        <v>24</v>
      </c>
      <c r="C18" s="7">
        <v>177179725</v>
      </c>
      <c r="D18" s="7"/>
      <c r="E18" s="7">
        <v>1837479058331</v>
      </c>
      <c r="F18" s="7"/>
      <c r="G18" s="7">
        <v>1789090212634.6599</v>
      </c>
      <c r="H18" s="7"/>
      <c r="I18" s="7">
        <v>37025481</v>
      </c>
      <c r="J18" s="7"/>
      <c r="K18" s="7">
        <v>374791054983</v>
      </c>
      <c r="L18" s="7"/>
      <c r="M18" s="7">
        <v>-28650000</v>
      </c>
      <c r="N18" s="7"/>
      <c r="O18" s="7">
        <v>289697518753</v>
      </c>
      <c r="P18" s="7"/>
      <c r="Q18" s="7">
        <v>185555206</v>
      </c>
      <c r="R18" s="7"/>
      <c r="S18" s="7">
        <v>9980</v>
      </c>
      <c r="T18" s="7"/>
      <c r="U18" s="7">
        <v>1915938708006</v>
      </c>
      <c r="V18" s="7"/>
      <c r="W18" s="7">
        <v>1851401143651</v>
      </c>
      <c r="X18" s="4"/>
      <c r="Y18" s="9">
        <v>0.13391482314320313</v>
      </c>
      <c r="Z18" s="4"/>
      <c r="AA18" s="4"/>
    </row>
    <row r="19" spans="1:27" ht="24.75" thickBot="1">
      <c r="C19" s="7"/>
      <c r="D19" s="7"/>
      <c r="E19" s="8">
        <f>SUM(E9:E18)</f>
        <v>10272482327281</v>
      </c>
      <c r="F19" s="7"/>
      <c r="G19" s="8">
        <f>SUM(G9:G18)</f>
        <v>11756625572577.961</v>
      </c>
      <c r="H19" s="7"/>
      <c r="I19" s="7"/>
      <c r="J19" s="7"/>
      <c r="K19" s="8">
        <f>SUM(K9:K18)</f>
        <v>17855181719673</v>
      </c>
      <c r="L19" s="7"/>
      <c r="M19" s="7"/>
      <c r="N19" s="7"/>
      <c r="O19" s="8">
        <f>SUM(O9:O18)</f>
        <v>17657679806443</v>
      </c>
      <c r="P19" s="7"/>
      <c r="Q19" s="7"/>
      <c r="R19" s="7"/>
      <c r="S19" s="7"/>
      <c r="T19" s="7"/>
      <c r="U19" s="8">
        <f>SUM(U9:U18)</f>
        <v>9958003694136</v>
      </c>
      <c r="V19" s="7"/>
      <c r="W19" s="8">
        <f>SUM(W9:W18)</f>
        <v>12586338406620.807</v>
      </c>
      <c r="X19" s="4"/>
      <c r="Y19" s="10">
        <f>SUM(Y9:Y18)</f>
        <v>0.91039010509533957</v>
      </c>
      <c r="Z19" s="4"/>
      <c r="AA19" s="4"/>
    </row>
    <row r="20" spans="1:27" ht="24.75" thickTop="1"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</row>
    <row r="21" spans="1:27"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</row>
    <row r="22" spans="1:27"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6"/>
      <c r="Z22" s="4"/>
      <c r="AA22" s="4"/>
    </row>
  </sheetData>
  <mergeCells count="21">
    <mergeCell ref="A6:A8"/>
    <mergeCell ref="C7:C8"/>
    <mergeCell ref="E7:E8"/>
    <mergeCell ref="G7:G8"/>
    <mergeCell ref="C6:G6"/>
    <mergeCell ref="A4:Y4"/>
    <mergeCell ref="A3:Y3"/>
    <mergeCell ref="A2:Y2"/>
    <mergeCell ref="Y7:Y8"/>
    <mergeCell ref="Q6:Y6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V23"/>
  <sheetViews>
    <sheetView rightToLeft="1" topLeftCell="A2" workbookViewId="0">
      <selection activeCell="Q10" sqref="Q10"/>
    </sheetView>
  </sheetViews>
  <sheetFormatPr defaultRowHeight="24"/>
  <cols>
    <col min="1" max="1" width="29.140625" style="1" bestFit="1" customWidth="1"/>
    <col min="2" max="2" width="1" style="1" customWidth="1"/>
    <col min="3" max="3" width="18.140625" style="1" bestFit="1" customWidth="1"/>
    <col min="4" max="4" width="1" style="1" customWidth="1"/>
    <col min="5" max="5" width="19.42578125" style="1" bestFit="1" customWidth="1"/>
    <col min="6" max="6" width="1" style="1" customWidth="1"/>
    <col min="7" max="7" width="14.140625" style="1" bestFit="1" customWidth="1"/>
    <col min="8" max="8" width="1" style="1" customWidth="1"/>
    <col min="9" max="9" width="11.42578125" style="1" bestFit="1" customWidth="1"/>
    <col min="10" max="10" width="1" style="1" customWidth="1"/>
    <col min="11" max="11" width="18.140625" style="1" bestFit="1" customWidth="1"/>
    <col min="12" max="12" width="1" style="1" customWidth="1"/>
    <col min="13" max="13" width="19.42578125" style="1" bestFit="1" customWidth="1"/>
    <col min="14" max="14" width="1" style="1" customWidth="1"/>
    <col min="15" max="15" width="14.140625" style="1" bestFit="1" customWidth="1"/>
    <col min="16" max="16" width="1" style="1" customWidth="1"/>
    <col min="17" max="17" width="11.42578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22" ht="24.75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</row>
    <row r="3" spans="1:22" ht="24.75">
      <c r="A3" s="15" t="s">
        <v>76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</row>
    <row r="4" spans="1:22" ht="24.75">
      <c r="A4" s="15" t="s">
        <v>2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</row>
    <row r="6" spans="1:22" ht="24.75">
      <c r="A6" s="15" t="s">
        <v>80</v>
      </c>
      <c r="C6" s="16" t="s">
        <v>78</v>
      </c>
      <c r="D6" s="16" t="s">
        <v>78</v>
      </c>
      <c r="E6" s="16" t="s">
        <v>78</v>
      </c>
      <c r="F6" s="16" t="s">
        <v>78</v>
      </c>
      <c r="G6" s="16" t="s">
        <v>78</v>
      </c>
      <c r="H6" s="16" t="s">
        <v>78</v>
      </c>
      <c r="I6" s="16" t="s">
        <v>78</v>
      </c>
      <c r="K6" s="16" t="s">
        <v>79</v>
      </c>
      <c r="L6" s="16" t="s">
        <v>79</v>
      </c>
      <c r="M6" s="16" t="s">
        <v>79</v>
      </c>
      <c r="N6" s="16" t="s">
        <v>79</v>
      </c>
      <c r="O6" s="16" t="s">
        <v>79</v>
      </c>
      <c r="P6" s="16" t="s">
        <v>79</v>
      </c>
      <c r="Q6" s="16" t="s">
        <v>79</v>
      </c>
    </row>
    <row r="7" spans="1:22" ht="24.75">
      <c r="A7" s="16" t="s">
        <v>80</v>
      </c>
      <c r="C7" s="16" t="s">
        <v>105</v>
      </c>
      <c r="E7" s="16" t="s">
        <v>102</v>
      </c>
      <c r="G7" s="16" t="s">
        <v>103</v>
      </c>
      <c r="I7" s="16" t="s">
        <v>106</v>
      </c>
      <c r="J7" s="13"/>
      <c r="K7" s="16" t="s">
        <v>105</v>
      </c>
      <c r="M7" s="16" t="s">
        <v>102</v>
      </c>
      <c r="O7" s="16" t="s">
        <v>103</v>
      </c>
      <c r="Q7" s="16" t="s">
        <v>106</v>
      </c>
    </row>
    <row r="8" spans="1:22">
      <c r="A8" s="1" t="s">
        <v>34</v>
      </c>
      <c r="C8" s="7">
        <v>0</v>
      </c>
      <c r="D8" s="7"/>
      <c r="E8" s="7">
        <v>-7084666</v>
      </c>
      <c r="F8" s="7"/>
      <c r="G8" s="7">
        <v>0</v>
      </c>
      <c r="H8" s="7"/>
      <c r="I8" s="7">
        <f>C8+E8+G8</f>
        <v>-7084666</v>
      </c>
      <c r="J8" s="7"/>
      <c r="K8" s="7">
        <v>0</v>
      </c>
      <c r="L8" s="7"/>
      <c r="M8" s="7">
        <v>-7084666</v>
      </c>
      <c r="N8" s="7"/>
      <c r="O8" s="7">
        <v>0</v>
      </c>
      <c r="P8" s="7"/>
      <c r="Q8" s="7">
        <f>K8+M8+O8</f>
        <v>-7084666</v>
      </c>
      <c r="R8" s="7"/>
      <c r="S8" s="7"/>
      <c r="T8" s="7"/>
      <c r="U8" s="7"/>
      <c r="V8" s="7"/>
    </row>
    <row r="9" spans="1:22" ht="24.75" thickBot="1">
      <c r="C9" s="8">
        <f>SUM(C8)</f>
        <v>0</v>
      </c>
      <c r="D9" s="7"/>
      <c r="E9" s="8">
        <f>SUM(E8)</f>
        <v>-7084666</v>
      </c>
      <c r="F9" s="7"/>
      <c r="G9" s="8">
        <f>SUM(G8)</f>
        <v>0</v>
      </c>
      <c r="H9" s="7"/>
      <c r="I9" s="8">
        <f>SUM(I8)</f>
        <v>-7084666</v>
      </c>
      <c r="J9" s="7"/>
      <c r="K9" s="8">
        <f>SUM(K8)</f>
        <v>0</v>
      </c>
      <c r="L9" s="7"/>
      <c r="M9" s="8">
        <f>SUM(M8)</f>
        <v>-7084666</v>
      </c>
      <c r="N9" s="7"/>
      <c r="O9" s="8">
        <f>SUM(O8)</f>
        <v>0</v>
      </c>
      <c r="P9" s="7"/>
      <c r="Q9" s="8">
        <f>SUM(Q8)</f>
        <v>-7084666</v>
      </c>
      <c r="R9" s="7"/>
      <c r="S9" s="7"/>
      <c r="T9" s="7"/>
      <c r="U9" s="7"/>
      <c r="V9" s="7"/>
    </row>
    <row r="10" spans="1:22" ht="24.75" thickTop="1"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</row>
    <row r="11" spans="1:22"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</row>
    <row r="12" spans="1:22"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</row>
    <row r="13" spans="1:22"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</row>
    <row r="14" spans="1:22"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</row>
    <row r="15" spans="1:22"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</row>
    <row r="16" spans="1:22"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</row>
    <row r="17" spans="3:22"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</row>
    <row r="18" spans="3:22"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</row>
    <row r="19" spans="3:22"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</row>
    <row r="20" spans="3:22"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</row>
    <row r="21" spans="3:22"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</row>
    <row r="22" spans="3:22"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</row>
    <row r="23" spans="3:22"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</row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K21"/>
  <sheetViews>
    <sheetView rightToLeft="1" topLeftCell="A4" workbookViewId="0">
      <selection activeCell="K12" sqref="K12"/>
    </sheetView>
  </sheetViews>
  <sheetFormatPr defaultRowHeight="24"/>
  <cols>
    <col min="1" max="1" width="20.140625" style="1" bestFit="1" customWidth="1"/>
    <col min="2" max="2" width="1" style="1" customWidth="1"/>
    <col min="3" max="3" width="26" style="1" bestFit="1" customWidth="1"/>
    <col min="4" max="4" width="1" style="1" customWidth="1"/>
    <col min="5" max="5" width="36.140625" style="1" bestFit="1" customWidth="1"/>
    <col min="6" max="6" width="1" style="1" customWidth="1"/>
    <col min="7" max="7" width="31.42578125" style="1" bestFit="1" customWidth="1"/>
    <col min="8" max="8" width="1" style="1" customWidth="1"/>
    <col min="9" max="9" width="36.140625" style="1" bestFit="1" customWidth="1"/>
    <col min="10" max="10" width="1" style="1" customWidth="1"/>
    <col min="11" max="11" width="31.42578125" style="1" bestFit="1" customWidth="1"/>
    <col min="12" max="12" width="1" style="1" customWidth="1"/>
    <col min="13" max="13" width="9.140625" style="1" customWidth="1"/>
    <col min="14" max="16384" width="9.140625" style="1"/>
  </cols>
  <sheetData>
    <row r="2" spans="1:11" ht="24.75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</row>
    <row r="3" spans="1:11" ht="24.75">
      <c r="A3" s="15" t="s">
        <v>76</v>
      </c>
      <c r="B3" s="15"/>
      <c r="C3" s="15"/>
      <c r="D3" s="15"/>
      <c r="E3" s="15"/>
      <c r="F3" s="15"/>
      <c r="G3" s="15"/>
      <c r="H3" s="15"/>
      <c r="I3" s="15"/>
      <c r="J3" s="15"/>
      <c r="K3" s="15"/>
    </row>
    <row r="4" spans="1:11" ht="24.75">
      <c r="A4" s="15" t="s">
        <v>2</v>
      </c>
      <c r="B4" s="15"/>
      <c r="C4" s="15"/>
      <c r="D4" s="15"/>
      <c r="E4" s="15"/>
      <c r="F4" s="15"/>
      <c r="G4" s="15"/>
      <c r="H4" s="15"/>
      <c r="I4" s="15"/>
      <c r="J4" s="15"/>
      <c r="K4" s="15"/>
    </row>
    <row r="6" spans="1:11" ht="24.75">
      <c r="A6" s="16" t="s">
        <v>107</v>
      </c>
      <c r="B6" s="16" t="s">
        <v>107</v>
      </c>
      <c r="C6" s="16" t="s">
        <v>107</v>
      </c>
      <c r="E6" s="16" t="s">
        <v>78</v>
      </c>
      <c r="F6" s="16" t="s">
        <v>78</v>
      </c>
      <c r="G6" s="16" t="s">
        <v>78</v>
      </c>
      <c r="I6" s="16" t="s">
        <v>79</v>
      </c>
      <c r="J6" s="16" t="s">
        <v>79</v>
      </c>
      <c r="K6" s="16" t="s">
        <v>79</v>
      </c>
    </row>
    <row r="7" spans="1:11" ht="24.75">
      <c r="A7" s="16" t="s">
        <v>108</v>
      </c>
      <c r="C7" s="16" t="s">
        <v>41</v>
      </c>
      <c r="E7" s="16" t="s">
        <v>109</v>
      </c>
      <c r="G7" s="16" t="s">
        <v>110</v>
      </c>
      <c r="I7" s="16" t="s">
        <v>109</v>
      </c>
      <c r="K7" s="16" t="s">
        <v>110</v>
      </c>
    </row>
    <row r="8" spans="1:11">
      <c r="A8" s="1" t="s">
        <v>47</v>
      </c>
      <c r="C8" s="4" t="s">
        <v>48</v>
      </c>
      <c r="D8" s="4"/>
      <c r="E8" s="6">
        <v>0</v>
      </c>
      <c r="F8" s="4"/>
      <c r="G8" s="9">
        <f>E8/$E$19</f>
        <v>0</v>
      </c>
      <c r="H8" s="4"/>
      <c r="I8" s="6">
        <v>6759</v>
      </c>
      <c r="J8" s="4"/>
      <c r="K8" s="9">
        <f>I8/$I$19</f>
        <v>3.6423079040263992E-6</v>
      </c>
    </row>
    <row r="9" spans="1:11">
      <c r="A9" s="1" t="s">
        <v>51</v>
      </c>
      <c r="C9" s="4" t="s">
        <v>52</v>
      </c>
      <c r="D9" s="4"/>
      <c r="E9" s="6">
        <v>39418</v>
      </c>
      <c r="F9" s="4"/>
      <c r="G9" s="9">
        <f t="shared" ref="G9:G18" si="0">E9/$E$19</f>
        <v>2.6404582869914528E-5</v>
      </c>
      <c r="H9" s="4"/>
      <c r="I9" s="6">
        <v>208150</v>
      </c>
      <c r="J9" s="4"/>
      <c r="K9" s="9">
        <f t="shared" ref="K9:K18" si="1">I9/$I$19</f>
        <v>1.1216842583564062E-4</v>
      </c>
    </row>
    <row r="10" spans="1:11">
      <c r="A10" s="1" t="s">
        <v>51</v>
      </c>
      <c r="C10" s="4" t="s">
        <v>57</v>
      </c>
      <c r="D10" s="4"/>
      <c r="E10" s="6">
        <v>44958</v>
      </c>
      <c r="F10" s="4"/>
      <c r="G10" s="9">
        <f t="shared" si="0"/>
        <v>3.0115613087057114E-5</v>
      </c>
      <c r="H10" s="4"/>
      <c r="I10" s="6">
        <v>228838</v>
      </c>
      <c r="J10" s="4"/>
      <c r="K10" s="9">
        <f t="shared" si="1"/>
        <v>1.2331683032128912E-4</v>
      </c>
    </row>
    <row r="11" spans="1:11">
      <c r="A11" s="1" t="s">
        <v>51</v>
      </c>
      <c r="C11" s="4" t="s">
        <v>59</v>
      </c>
      <c r="D11" s="4"/>
      <c r="E11" s="6">
        <v>45099</v>
      </c>
      <c r="F11" s="4"/>
      <c r="G11" s="9">
        <f t="shared" si="0"/>
        <v>3.0210063495110744E-5</v>
      </c>
      <c r="H11" s="4"/>
      <c r="I11" s="6">
        <v>229554</v>
      </c>
      <c r="J11" s="4"/>
      <c r="K11" s="9">
        <f t="shared" si="1"/>
        <v>1.2370267030638793E-4</v>
      </c>
    </row>
    <row r="12" spans="1:11">
      <c r="A12" s="1" t="s">
        <v>51</v>
      </c>
      <c r="C12" s="4" t="s">
        <v>60</v>
      </c>
      <c r="D12" s="4"/>
      <c r="E12" s="6">
        <v>43896</v>
      </c>
      <c r="F12" s="4"/>
      <c r="G12" s="9">
        <f t="shared" si="0"/>
        <v>2.9404220651929781E-5</v>
      </c>
      <c r="H12" s="4"/>
      <c r="I12" s="6">
        <v>223430</v>
      </c>
      <c r="J12" s="4"/>
      <c r="K12" s="9">
        <f t="shared" si="1"/>
        <v>1.204025528919394E-4</v>
      </c>
    </row>
    <row r="13" spans="1:11">
      <c r="A13" s="1" t="s">
        <v>62</v>
      </c>
      <c r="C13" s="4" t="s">
        <v>63</v>
      </c>
      <c r="D13" s="4"/>
      <c r="E13" s="6">
        <v>151516876</v>
      </c>
      <c r="F13" s="4"/>
      <c r="G13" s="9">
        <f t="shared" si="0"/>
        <v>0.10149525365397949</v>
      </c>
      <c r="H13" s="4"/>
      <c r="I13" s="6">
        <v>156049164</v>
      </c>
      <c r="J13" s="4"/>
      <c r="K13" s="9">
        <f t="shared" si="1"/>
        <v>8.4092188704529044E-2</v>
      </c>
    </row>
    <row r="14" spans="1:11">
      <c r="A14" s="1" t="s">
        <v>62</v>
      </c>
      <c r="C14" s="4" t="s">
        <v>65</v>
      </c>
      <c r="D14" s="4"/>
      <c r="E14" s="6">
        <v>652398479</v>
      </c>
      <c r="F14" s="4"/>
      <c r="G14" s="9">
        <f t="shared" si="0"/>
        <v>0.43701633017813418</v>
      </c>
      <c r="H14" s="4"/>
      <c r="I14" s="6">
        <v>655406124</v>
      </c>
      <c r="J14" s="4"/>
      <c r="K14" s="9">
        <f t="shared" si="1"/>
        <v>0.35318699597462738</v>
      </c>
    </row>
    <row r="15" spans="1:11">
      <c r="A15" s="1" t="s">
        <v>62</v>
      </c>
      <c r="C15" s="4" t="s">
        <v>66</v>
      </c>
      <c r="D15" s="4"/>
      <c r="E15" s="6">
        <v>503929266</v>
      </c>
      <c r="F15" s="4"/>
      <c r="G15" s="9">
        <f t="shared" si="0"/>
        <v>0.33756258726145927</v>
      </c>
      <c r="H15" s="4"/>
      <c r="I15" s="6">
        <v>851967924</v>
      </c>
      <c r="J15" s="4"/>
      <c r="K15" s="9">
        <f t="shared" si="1"/>
        <v>0.45911074176093541</v>
      </c>
    </row>
    <row r="16" spans="1:11">
      <c r="A16" s="1" t="s">
        <v>62</v>
      </c>
      <c r="C16" s="4" t="s">
        <v>67</v>
      </c>
      <c r="D16" s="4"/>
      <c r="E16" s="6">
        <v>56292516</v>
      </c>
      <c r="F16" s="4"/>
      <c r="G16" s="9">
        <f t="shared" si="0"/>
        <v>3.7708163876350641E-2</v>
      </c>
      <c r="H16" s="4"/>
      <c r="I16" s="6">
        <v>58451865</v>
      </c>
      <c r="J16" s="4"/>
      <c r="K16" s="9">
        <f t="shared" si="1"/>
        <v>3.1498696537148103E-2</v>
      </c>
    </row>
    <row r="17" spans="1:11">
      <c r="A17" s="1" t="s">
        <v>62</v>
      </c>
      <c r="C17" s="4" t="s">
        <v>68</v>
      </c>
      <c r="D17" s="4"/>
      <c r="E17" s="6">
        <v>37297</v>
      </c>
      <c r="F17" s="4"/>
      <c r="G17" s="9">
        <f t="shared" si="0"/>
        <v>2.4983807582809939E-5</v>
      </c>
      <c r="H17" s="4"/>
      <c r="I17" s="6">
        <v>3306899</v>
      </c>
      <c r="J17" s="4"/>
      <c r="K17" s="9">
        <f t="shared" si="1"/>
        <v>1.7820305319599047E-3</v>
      </c>
    </row>
    <row r="18" spans="1:11">
      <c r="A18" s="1" t="s">
        <v>62</v>
      </c>
      <c r="C18" s="4" t="s">
        <v>70</v>
      </c>
      <c r="D18" s="4"/>
      <c r="E18" s="6">
        <v>128499107</v>
      </c>
      <c r="F18" s="4"/>
      <c r="G18" s="9">
        <f t="shared" si="0"/>
        <v>8.6076546742389612E-2</v>
      </c>
      <c r="H18" s="4"/>
      <c r="I18" s="6">
        <v>129612843</v>
      </c>
      <c r="J18" s="4"/>
      <c r="K18" s="9">
        <f t="shared" si="1"/>
        <v>6.9846113703540866E-2</v>
      </c>
    </row>
    <row r="19" spans="1:11" ht="24.75" thickBot="1">
      <c r="C19" s="4"/>
      <c r="D19" s="4"/>
      <c r="E19" s="11">
        <f>SUM(E8:E18)</f>
        <v>1492846912</v>
      </c>
      <c r="F19" s="4"/>
      <c r="G19" s="12">
        <f>SUM(G8:G18)</f>
        <v>1</v>
      </c>
      <c r="H19" s="4"/>
      <c r="I19" s="11">
        <f>SUM(I8:I18)</f>
        <v>1855691550</v>
      </c>
      <c r="J19" s="4"/>
      <c r="K19" s="12">
        <f>SUM(K8:K18)</f>
        <v>1</v>
      </c>
    </row>
    <row r="20" spans="1:11" ht="24.75" thickTop="1">
      <c r="C20" s="4"/>
      <c r="D20" s="4"/>
      <c r="E20" s="4"/>
      <c r="F20" s="4"/>
      <c r="G20" s="4"/>
      <c r="H20" s="4"/>
      <c r="I20" s="4"/>
      <c r="J20" s="4"/>
      <c r="K20" s="4"/>
    </row>
    <row r="21" spans="1:11">
      <c r="C21" s="4"/>
      <c r="D21" s="4"/>
      <c r="E21" s="4"/>
      <c r="F21" s="4"/>
      <c r="G21" s="4"/>
      <c r="H21" s="4"/>
      <c r="I21" s="4"/>
      <c r="J21" s="4"/>
      <c r="K21" s="4"/>
    </row>
  </sheetData>
  <mergeCells count="12">
    <mergeCell ref="A4:K4"/>
    <mergeCell ref="A3:K3"/>
    <mergeCell ref="A2:K2"/>
    <mergeCell ref="I7"/>
    <mergeCell ref="K7"/>
    <mergeCell ref="I6:K6"/>
    <mergeCell ref="A7"/>
    <mergeCell ref="C7"/>
    <mergeCell ref="A6:C6"/>
    <mergeCell ref="E7"/>
    <mergeCell ref="G7"/>
    <mergeCell ref="E6:G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0"/>
  <sheetViews>
    <sheetView rightToLeft="1" workbookViewId="0">
      <selection activeCell="C8" sqref="C8"/>
    </sheetView>
  </sheetViews>
  <sheetFormatPr defaultRowHeight="24"/>
  <cols>
    <col min="1" max="1" width="31" style="1" bestFit="1" customWidth="1"/>
    <col min="2" max="2" width="1" style="1" customWidth="1"/>
    <col min="3" max="3" width="12.42578125" style="1" bestFit="1" customWidth="1"/>
    <col min="4" max="4" width="1" style="1" customWidth="1"/>
    <col min="5" max="5" width="21.42578125" style="1" bestFit="1" customWidth="1"/>
    <col min="6" max="6" width="1" style="1" customWidth="1"/>
    <col min="7" max="7" width="9.140625" style="1" customWidth="1"/>
    <col min="8" max="16384" width="9.140625" style="1"/>
  </cols>
  <sheetData>
    <row r="2" spans="1:5" ht="24.75">
      <c r="A2" s="15" t="s">
        <v>0</v>
      </c>
      <c r="B2" s="15"/>
      <c r="C2" s="15"/>
      <c r="D2" s="15"/>
      <c r="E2" s="15"/>
    </row>
    <row r="3" spans="1:5" ht="24.75">
      <c r="A3" s="15" t="s">
        <v>76</v>
      </c>
      <c r="B3" s="15"/>
      <c r="C3" s="15"/>
      <c r="D3" s="15"/>
      <c r="E3" s="15"/>
    </row>
    <row r="4" spans="1:5" ht="24.75">
      <c r="A4" s="15" t="s">
        <v>2</v>
      </c>
      <c r="B4" s="15"/>
      <c r="C4" s="15"/>
      <c r="D4" s="15"/>
      <c r="E4" s="15"/>
    </row>
    <row r="5" spans="1:5" ht="24" customHeight="1">
      <c r="C5" s="15" t="s">
        <v>78</v>
      </c>
      <c r="D5" s="2"/>
      <c r="E5" s="2" t="s">
        <v>118</v>
      </c>
    </row>
    <row r="6" spans="1:5" ht="24.75">
      <c r="A6" s="15" t="s">
        <v>111</v>
      </c>
      <c r="C6" s="16"/>
      <c r="D6" s="2"/>
      <c r="E6" s="5" t="s">
        <v>119</v>
      </c>
    </row>
    <row r="7" spans="1:5" ht="24.75">
      <c r="A7" s="16" t="s">
        <v>111</v>
      </c>
      <c r="C7" s="16" t="s">
        <v>44</v>
      </c>
      <c r="E7" s="16" t="s">
        <v>44</v>
      </c>
    </row>
    <row r="8" spans="1:5">
      <c r="A8" s="1" t="s">
        <v>112</v>
      </c>
      <c r="C8" s="6">
        <v>446206947</v>
      </c>
      <c r="D8" s="4"/>
      <c r="E8" s="6">
        <v>449815190</v>
      </c>
    </row>
    <row r="9" spans="1:5" ht="24.75" thickBot="1">
      <c r="A9" s="1" t="s">
        <v>85</v>
      </c>
      <c r="C9" s="11">
        <v>446206947</v>
      </c>
      <c r="D9" s="4"/>
      <c r="E9" s="11">
        <v>449815190</v>
      </c>
    </row>
    <row r="10" spans="1:5" ht="24.75" thickTop="1">
      <c r="C10" s="4"/>
      <c r="D10" s="4"/>
      <c r="E10" s="4"/>
    </row>
  </sheetData>
  <mergeCells count="7">
    <mergeCell ref="A4:E4"/>
    <mergeCell ref="A3:E3"/>
    <mergeCell ref="A2:E2"/>
    <mergeCell ref="A6:A7"/>
    <mergeCell ref="C7"/>
    <mergeCell ref="E7"/>
    <mergeCell ref="C5:C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L17"/>
  <sheetViews>
    <sheetView rightToLeft="1" topLeftCell="F1" workbookViewId="0">
      <selection activeCell="AK9" sqref="AK9"/>
    </sheetView>
  </sheetViews>
  <sheetFormatPr defaultRowHeight="24"/>
  <cols>
    <col min="1" max="1" width="35.5703125" style="1" bestFit="1" customWidth="1"/>
    <col min="2" max="2" width="1" style="1" customWidth="1"/>
    <col min="3" max="3" width="24.140625" style="1" bestFit="1" customWidth="1"/>
    <col min="4" max="4" width="1" style="1" customWidth="1"/>
    <col min="5" max="5" width="22" style="1" bestFit="1" customWidth="1"/>
    <col min="6" max="6" width="1" style="1" customWidth="1"/>
    <col min="7" max="7" width="14.140625" style="1" bestFit="1" customWidth="1"/>
    <col min="8" max="8" width="1" style="1" customWidth="1"/>
    <col min="9" max="9" width="17.28515625" style="1" bestFit="1" customWidth="1"/>
    <col min="10" max="10" width="1" style="1" customWidth="1"/>
    <col min="11" max="11" width="10.28515625" style="1" bestFit="1" customWidth="1"/>
    <col min="12" max="12" width="1" style="1" customWidth="1"/>
    <col min="13" max="13" width="10.28515625" style="1" bestFit="1" customWidth="1"/>
    <col min="14" max="14" width="1" style="1" customWidth="1"/>
    <col min="15" max="15" width="6.42578125" style="1" bestFit="1" customWidth="1"/>
    <col min="16" max="16" width="1" style="1" customWidth="1"/>
    <col min="17" max="17" width="17.140625" style="1" bestFit="1" customWidth="1"/>
    <col min="18" max="18" width="1" style="1" customWidth="1"/>
    <col min="19" max="19" width="22.140625" style="1" bestFit="1" customWidth="1"/>
    <col min="20" max="20" width="1" style="1" customWidth="1"/>
    <col min="21" max="21" width="7.28515625" style="1" bestFit="1" customWidth="1"/>
    <col min="22" max="22" width="1" style="1" customWidth="1"/>
    <col min="23" max="23" width="17.140625" style="1" bestFit="1" customWidth="1"/>
    <col min="24" max="24" width="1" style="1" customWidth="1"/>
    <col min="25" max="25" width="6.42578125" style="1" bestFit="1" customWidth="1"/>
    <col min="26" max="26" width="1" style="1" customWidth="1"/>
    <col min="27" max="27" width="12.85546875" style="1" bestFit="1" customWidth="1"/>
    <col min="28" max="28" width="1" style="1" customWidth="1"/>
    <col min="29" max="29" width="7.28515625" style="1" bestFit="1" customWidth="1"/>
    <col min="30" max="30" width="1" style="1" customWidth="1"/>
    <col min="31" max="31" width="21" style="1" bestFit="1" customWidth="1"/>
    <col min="32" max="32" width="1" style="1" customWidth="1"/>
    <col min="33" max="33" width="17.140625" style="1" bestFit="1" customWidth="1"/>
    <col min="34" max="34" width="1" style="1" customWidth="1"/>
    <col min="35" max="35" width="22.140625" style="1" bestFit="1" customWidth="1"/>
    <col min="36" max="36" width="1" style="1" customWidth="1"/>
    <col min="37" max="37" width="33.42578125" style="1" bestFit="1" customWidth="1"/>
    <col min="38" max="38" width="1" style="1" customWidth="1"/>
    <col min="39" max="39" width="9.140625" style="1" customWidth="1"/>
    <col min="40" max="16384" width="9.140625" style="1"/>
  </cols>
  <sheetData>
    <row r="2" spans="1:38" ht="24.75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</row>
    <row r="3" spans="1:38" ht="24.75">
      <c r="A3" s="15" t="s">
        <v>1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</row>
    <row r="4" spans="1:38" ht="24.75">
      <c r="A4" s="15" t="s">
        <v>2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</row>
    <row r="6" spans="1:38" ht="24.75">
      <c r="A6" s="16" t="s">
        <v>26</v>
      </c>
      <c r="B6" s="16" t="s">
        <v>26</v>
      </c>
      <c r="C6" s="16" t="s">
        <v>26</v>
      </c>
      <c r="D6" s="16" t="s">
        <v>26</v>
      </c>
      <c r="E6" s="16" t="s">
        <v>26</v>
      </c>
      <c r="F6" s="16" t="s">
        <v>26</v>
      </c>
      <c r="G6" s="16" t="s">
        <v>26</v>
      </c>
      <c r="H6" s="16" t="s">
        <v>26</v>
      </c>
      <c r="I6" s="16" t="s">
        <v>26</v>
      </c>
      <c r="J6" s="16" t="s">
        <v>26</v>
      </c>
      <c r="K6" s="16" t="s">
        <v>26</v>
      </c>
      <c r="L6" s="16" t="s">
        <v>26</v>
      </c>
      <c r="M6" s="16" t="s">
        <v>26</v>
      </c>
      <c r="O6" s="16" t="s">
        <v>116</v>
      </c>
      <c r="P6" s="16" t="s">
        <v>4</v>
      </c>
      <c r="Q6" s="16" t="s">
        <v>4</v>
      </c>
      <c r="R6" s="16" t="s">
        <v>4</v>
      </c>
      <c r="S6" s="16" t="s">
        <v>4</v>
      </c>
      <c r="U6" s="16" t="s">
        <v>5</v>
      </c>
      <c r="V6" s="16" t="s">
        <v>5</v>
      </c>
      <c r="W6" s="16" t="s">
        <v>5</v>
      </c>
      <c r="X6" s="16" t="s">
        <v>5</v>
      </c>
      <c r="Y6" s="16" t="s">
        <v>5</v>
      </c>
      <c r="Z6" s="16" t="s">
        <v>5</v>
      </c>
      <c r="AA6" s="16" t="s">
        <v>5</v>
      </c>
      <c r="AC6" s="16" t="s">
        <v>6</v>
      </c>
      <c r="AD6" s="16" t="s">
        <v>6</v>
      </c>
      <c r="AE6" s="16" t="s">
        <v>6</v>
      </c>
      <c r="AF6" s="16" t="s">
        <v>6</v>
      </c>
      <c r="AG6" s="16" t="s">
        <v>6</v>
      </c>
      <c r="AH6" s="16" t="s">
        <v>6</v>
      </c>
      <c r="AI6" s="16" t="s">
        <v>6</v>
      </c>
      <c r="AJ6" s="16" t="s">
        <v>6</v>
      </c>
      <c r="AK6" s="16" t="s">
        <v>6</v>
      </c>
    </row>
    <row r="7" spans="1:38" ht="24.75">
      <c r="A7" s="15" t="s">
        <v>27</v>
      </c>
      <c r="C7" s="15" t="s">
        <v>28</v>
      </c>
      <c r="E7" s="15" t="s">
        <v>29</v>
      </c>
      <c r="G7" s="15" t="s">
        <v>30</v>
      </c>
      <c r="I7" s="15" t="s">
        <v>31</v>
      </c>
      <c r="K7" s="15" t="s">
        <v>32</v>
      </c>
      <c r="M7" s="15" t="s">
        <v>25</v>
      </c>
      <c r="O7" s="15" t="s">
        <v>7</v>
      </c>
      <c r="Q7" s="15" t="s">
        <v>8</v>
      </c>
      <c r="S7" s="15" t="s">
        <v>9</v>
      </c>
      <c r="U7" s="16" t="s">
        <v>10</v>
      </c>
      <c r="V7" s="16" t="s">
        <v>10</v>
      </c>
      <c r="W7" s="16" t="s">
        <v>10</v>
      </c>
      <c r="Y7" s="16" t="s">
        <v>11</v>
      </c>
      <c r="Z7" s="16" t="s">
        <v>11</v>
      </c>
      <c r="AA7" s="16" t="s">
        <v>11</v>
      </c>
      <c r="AC7" s="15" t="s">
        <v>7</v>
      </c>
      <c r="AE7" s="15" t="s">
        <v>33</v>
      </c>
      <c r="AG7" s="15" t="s">
        <v>8</v>
      </c>
      <c r="AI7" s="15" t="s">
        <v>9</v>
      </c>
      <c r="AK7" s="15" t="s">
        <v>13</v>
      </c>
    </row>
    <row r="8" spans="1:38" ht="24.75">
      <c r="A8" s="16" t="s">
        <v>27</v>
      </c>
      <c r="C8" s="16" t="s">
        <v>28</v>
      </c>
      <c r="E8" s="16" t="s">
        <v>29</v>
      </c>
      <c r="G8" s="16" t="s">
        <v>30</v>
      </c>
      <c r="I8" s="16" t="s">
        <v>31</v>
      </c>
      <c r="K8" s="16" t="s">
        <v>32</v>
      </c>
      <c r="M8" s="16" t="s">
        <v>25</v>
      </c>
      <c r="O8" s="16" t="s">
        <v>7</v>
      </c>
      <c r="Q8" s="16" t="s">
        <v>8</v>
      </c>
      <c r="S8" s="16" t="s">
        <v>9</v>
      </c>
      <c r="U8" s="16" t="s">
        <v>7</v>
      </c>
      <c r="W8" s="16" t="s">
        <v>8</v>
      </c>
      <c r="Y8" s="16" t="s">
        <v>7</v>
      </c>
      <c r="AA8" s="16" t="s">
        <v>14</v>
      </c>
      <c r="AC8" s="16" t="s">
        <v>7</v>
      </c>
      <c r="AE8" s="16" t="s">
        <v>33</v>
      </c>
      <c r="AG8" s="16" t="s">
        <v>8</v>
      </c>
      <c r="AI8" s="16" t="s">
        <v>9</v>
      </c>
      <c r="AK8" s="16" t="s">
        <v>13</v>
      </c>
    </row>
    <row r="9" spans="1:38">
      <c r="A9" s="1" t="s">
        <v>34</v>
      </c>
      <c r="C9" s="4" t="s">
        <v>35</v>
      </c>
      <c r="D9" s="4"/>
      <c r="E9" s="4" t="s">
        <v>35</v>
      </c>
      <c r="F9" s="4"/>
      <c r="G9" s="4" t="s">
        <v>36</v>
      </c>
      <c r="H9" s="4"/>
      <c r="I9" s="4" t="s">
        <v>37</v>
      </c>
      <c r="J9" s="4"/>
      <c r="K9" s="6">
        <v>0</v>
      </c>
      <c r="L9" s="4"/>
      <c r="M9" s="6">
        <v>0</v>
      </c>
      <c r="N9" s="4"/>
      <c r="O9" s="6">
        <v>0</v>
      </c>
      <c r="P9" s="4"/>
      <c r="Q9" s="6">
        <v>0</v>
      </c>
      <c r="R9" s="4"/>
      <c r="S9" s="6">
        <v>0</v>
      </c>
      <c r="T9" s="4"/>
      <c r="U9" s="6">
        <v>33400</v>
      </c>
      <c r="V9" s="4"/>
      <c r="W9" s="6">
        <v>40109392000</v>
      </c>
      <c r="X9" s="4"/>
      <c r="Y9" s="6">
        <v>0</v>
      </c>
      <c r="Z9" s="4"/>
      <c r="AA9" s="6">
        <v>0</v>
      </c>
      <c r="AB9" s="4"/>
      <c r="AC9" s="6">
        <v>33400</v>
      </c>
      <c r="AD9" s="4"/>
      <c r="AE9" s="6">
        <v>1201539</v>
      </c>
      <c r="AF9" s="4"/>
      <c r="AG9" s="6">
        <v>40109392000</v>
      </c>
      <c r="AH9" s="4"/>
      <c r="AI9" s="6">
        <v>40102307333</v>
      </c>
      <c r="AJ9" s="4"/>
      <c r="AK9" s="9">
        <v>2.9006644035754476E-3</v>
      </c>
      <c r="AL9" s="4"/>
    </row>
    <row r="10" spans="1:38" ht="24.75" thickBot="1"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11">
        <f>SUM(Q9)</f>
        <v>0</v>
      </c>
      <c r="R10" s="4"/>
      <c r="S10" s="11">
        <f>SUM(S9)</f>
        <v>0</v>
      </c>
      <c r="T10" s="4"/>
      <c r="U10" s="4"/>
      <c r="V10" s="4"/>
      <c r="W10" s="11">
        <f>SUM(W9)</f>
        <v>40109392000</v>
      </c>
      <c r="X10" s="4"/>
      <c r="Y10" s="4"/>
      <c r="Z10" s="4"/>
      <c r="AA10" s="11">
        <f>SUM(AA9)</f>
        <v>0</v>
      </c>
      <c r="AB10" s="4"/>
      <c r="AC10" s="4"/>
      <c r="AD10" s="4"/>
      <c r="AE10" s="4"/>
      <c r="AF10" s="4"/>
      <c r="AG10" s="11">
        <f>SUM(AG9)</f>
        <v>40109392000</v>
      </c>
      <c r="AH10" s="4"/>
      <c r="AI10" s="11">
        <f>SUM(AI9)</f>
        <v>40102307333</v>
      </c>
      <c r="AJ10" s="4"/>
      <c r="AK10" s="10">
        <f>SUM(AK9)</f>
        <v>2.9006644035754476E-3</v>
      </c>
      <c r="AL10" s="4"/>
    </row>
    <row r="11" spans="1:38" ht="24.75" thickTop="1"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</row>
    <row r="12" spans="1:38"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</row>
    <row r="13" spans="1:38"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</row>
    <row r="14" spans="1:38"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</row>
    <row r="15" spans="1:38"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</row>
    <row r="16" spans="1:38"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</row>
    <row r="17" spans="3:38"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</row>
  </sheetData>
  <mergeCells count="28">
    <mergeCell ref="W8"/>
    <mergeCell ref="U7:W7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  <mergeCell ref="A4:AK4"/>
    <mergeCell ref="A3:AK3"/>
    <mergeCell ref="A2:AK2"/>
    <mergeCell ref="AE7:AE8"/>
    <mergeCell ref="AG7:AG8"/>
    <mergeCell ref="AI7:AI8"/>
    <mergeCell ref="AK7:AK8"/>
    <mergeCell ref="AC6:AK6"/>
    <mergeCell ref="Y8"/>
    <mergeCell ref="AA8"/>
    <mergeCell ref="Y7:AA7"/>
    <mergeCell ref="U6:AA6"/>
    <mergeCell ref="AC7:AC8"/>
    <mergeCell ref="S7:S8"/>
    <mergeCell ref="O6:S6"/>
    <mergeCell ref="U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S23"/>
  <sheetViews>
    <sheetView rightToLeft="1" topLeftCell="A4" workbookViewId="0">
      <selection activeCell="S16" sqref="S16"/>
    </sheetView>
  </sheetViews>
  <sheetFormatPr defaultRowHeight="24"/>
  <cols>
    <col min="1" max="1" width="20.140625" style="1" bestFit="1" customWidth="1"/>
    <col min="2" max="2" width="1" style="1" customWidth="1"/>
    <col min="3" max="3" width="26" style="1" bestFit="1" customWidth="1"/>
    <col min="4" max="4" width="1" style="1" customWidth="1"/>
    <col min="5" max="5" width="15.42578125" style="1" bestFit="1" customWidth="1"/>
    <col min="6" max="6" width="1" style="1" customWidth="1"/>
    <col min="7" max="7" width="13.85546875" style="1" bestFit="1" customWidth="1"/>
    <col min="8" max="8" width="1" style="1" customWidth="1"/>
    <col min="9" max="9" width="10.28515625" style="1" bestFit="1" customWidth="1"/>
    <col min="10" max="10" width="1" style="1" customWidth="1"/>
    <col min="11" max="11" width="16.5703125" style="1" bestFit="1" customWidth="1"/>
    <col min="12" max="12" width="1" style="1" customWidth="1"/>
    <col min="13" max="13" width="19.5703125" style="1" bestFit="1" customWidth="1"/>
    <col min="14" max="14" width="1" style="1" customWidth="1"/>
    <col min="15" max="15" width="19.5703125" style="1" bestFit="1" customWidth="1"/>
    <col min="16" max="16" width="1" style="1" customWidth="1"/>
    <col min="17" max="17" width="18.42578125" style="1" bestFit="1" customWidth="1"/>
    <col min="18" max="18" width="1" style="1" customWidth="1"/>
    <col min="19" max="19" width="23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4.75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</row>
    <row r="3" spans="1:19" ht="24.75">
      <c r="A3" s="15" t="s">
        <v>1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</row>
    <row r="4" spans="1:19" ht="24.75">
      <c r="A4" s="15" t="s">
        <v>2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</row>
    <row r="6" spans="1:19" ht="24.75">
      <c r="A6" s="15" t="s">
        <v>39</v>
      </c>
      <c r="C6" s="16" t="s">
        <v>40</v>
      </c>
      <c r="D6" s="16" t="s">
        <v>40</v>
      </c>
      <c r="E6" s="16" t="s">
        <v>40</v>
      </c>
      <c r="F6" s="16" t="s">
        <v>40</v>
      </c>
      <c r="G6" s="16" t="s">
        <v>40</v>
      </c>
      <c r="H6" s="16" t="s">
        <v>40</v>
      </c>
      <c r="I6" s="16" t="s">
        <v>40</v>
      </c>
      <c r="K6" s="16" t="s">
        <v>116</v>
      </c>
      <c r="M6" s="16" t="s">
        <v>5</v>
      </c>
      <c r="N6" s="16" t="s">
        <v>5</v>
      </c>
      <c r="O6" s="16" t="s">
        <v>5</v>
      </c>
      <c r="Q6" s="16" t="s">
        <v>6</v>
      </c>
      <c r="R6" s="16" t="s">
        <v>6</v>
      </c>
      <c r="S6" s="16" t="s">
        <v>6</v>
      </c>
    </row>
    <row r="7" spans="1:19" ht="24.75">
      <c r="A7" s="16" t="s">
        <v>39</v>
      </c>
      <c r="C7" s="16" t="s">
        <v>41</v>
      </c>
      <c r="E7" s="16" t="s">
        <v>42</v>
      </c>
      <c r="G7" s="16" t="s">
        <v>43</v>
      </c>
      <c r="I7" s="16" t="s">
        <v>32</v>
      </c>
      <c r="K7" s="16" t="s">
        <v>44</v>
      </c>
      <c r="M7" s="16" t="s">
        <v>45</v>
      </c>
      <c r="O7" s="16" t="s">
        <v>46</v>
      </c>
      <c r="Q7" s="16" t="s">
        <v>44</v>
      </c>
      <c r="S7" s="16" t="s">
        <v>38</v>
      </c>
    </row>
    <row r="8" spans="1:19">
      <c r="A8" s="1" t="s">
        <v>47</v>
      </c>
      <c r="C8" s="4" t="s">
        <v>48</v>
      </c>
      <c r="E8" s="4" t="s">
        <v>49</v>
      </c>
      <c r="F8" s="4"/>
      <c r="G8" s="4" t="s">
        <v>50</v>
      </c>
      <c r="H8" s="4"/>
      <c r="I8" s="6">
        <v>5</v>
      </c>
      <c r="J8" s="4"/>
      <c r="K8" s="6">
        <v>156428</v>
      </c>
      <c r="L8" s="4"/>
      <c r="M8" s="6">
        <v>0</v>
      </c>
      <c r="N8" s="4"/>
      <c r="O8" s="6">
        <v>0</v>
      </c>
      <c r="P8" s="4"/>
      <c r="Q8" s="6">
        <v>156428</v>
      </c>
      <c r="R8" s="4"/>
      <c r="S8" s="9">
        <v>1.1314688891955985E-8</v>
      </c>
    </row>
    <row r="9" spans="1:19">
      <c r="A9" s="1" t="s">
        <v>51</v>
      </c>
      <c r="C9" s="4" t="s">
        <v>52</v>
      </c>
      <c r="E9" s="4" t="s">
        <v>49</v>
      </c>
      <c r="F9" s="4"/>
      <c r="G9" s="4" t="s">
        <v>53</v>
      </c>
      <c r="H9" s="4"/>
      <c r="I9" s="6">
        <v>5</v>
      </c>
      <c r="J9" s="4"/>
      <c r="K9" s="6">
        <v>9632396</v>
      </c>
      <c r="L9" s="4"/>
      <c r="M9" s="6">
        <v>39418</v>
      </c>
      <c r="N9" s="4"/>
      <c r="O9" s="6">
        <v>14400</v>
      </c>
      <c r="P9" s="4"/>
      <c r="Q9" s="6">
        <v>9657414</v>
      </c>
      <c r="R9" s="4"/>
      <c r="S9" s="9">
        <v>6.9853629088667123E-7</v>
      </c>
    </row>
    <row r="10" spans="1:19">
      <c r="A10" s="1" t="s">
        <v>54</v>
      </c>
      <c r="C10" s="4" t="s">
        <v>55</v>
      </c>
      <c r="E10" s="4" t="s">
        <v>49</v>
      </c>
      <c r="F10" s="4"/>
      <c r="G10" s="4" t="s">
        <v>56</v>
      </c>
      <c r="H10" s="4"/>
      <c r="I10" s="6">
        <v>5</v>
      </c>
      <c r="J10" s="4"/>
      <c r="K10" s="6">
        <v>124340892417</v>
      </c>
      <c r="L10" s="4"/>
      <c r="M10" s="6">
        <v>0</v>
      </c>
      <c r="N10" s="4"/>
      <c r="O10" s="6">
        <v>12372728334</v>
      </c>
      <c r="P10" s="4"/>
      <c r="Q10" s="6">
        <v>111968164083</v>
      </c>
      <c r="R10" s="4"/>
      <c r="S10" s="9">
        <v>8.0988374357699715E-3</v>
      </c>
    </row>
    <row r="11" spans="1:19">
      <c r="A11" s="1" t="s">
        <v>51</v>
      </c>
      <c r="C11" s="4" t="s">
        <v>57</v>
      </c>
      <c r="E11" s="4" t="s">
        <v>49</v>
      </c>
      <c r="F11" s="4"/>
      <c r="G11" s="4" t="s">
        <v>58</v>
      </c>
      <c r="H11" s="4"/>
      <c r="I11" s="6">
        <v>5</v>
      </c>
      <c r="J11" s="4"/>
      <c r="K11" s="6">
        <v>10986283</v>
      </c>
      <c r="L11" s="4"/>
      <c r="M11" s="6">
        <v>44958</v>
      </c>
      <c r="N11" s="4"/>
      <c r="O11" s="6">
        <v>1038800</v>
      </c>
      <c r="P11" s="4"/>
      <c r="Q11" s="6">
        <v>9992441</v>
      </c>
      <c r="R11" s="4"/>
      <c r="S11" s="9">
        <v>7.2276933276795429E-7</v>
      </c>
    </row>
    <row r="12" spans="1:19">
      <c r="A12" s="1" t="s">
        <v>51</v>
      </c>
      <c r="C12" s="4" t="s">
        <v>59</v>
      </c>
      <c r="E12" s="4" t="s">
        <v>49</v>
      </c>
      <c r="F12" s="4"/>
      <c r="G12" s="4" t="s">
        <v>58</v>
      </c>
      <c r="H12" s="4"/>
      <c r="I12" s="6">
        <v>5</v>
      </c>
      <c r="J12" s="4"/>
      <c r="K12" s="6">
        <v>11020666</v>
      </c>
      <c r="L12" s="4"/>
      <c r="M12" s="6">
        <v>45099</v>
      </c>
      <c r="N12" s="4"/>
      <c r="O12" s="6">
        <v>7200</v>
      </c>
      <c r="P12" s="4"/>
      <c r="Q12" s="6">
        <v>11058565</v>
      </c>
      <c r="R12" s="4"/>
      <c r="S12" s="9">
        <v>7.9988379680410949E-7</v>
      </c>
    </row>
    <row r="13" spans="1:19">
      <c r="A13" s="1" t="s">
        <v>51</v>
      </c>
      <c r="C13" s="4" t="s">
        <v>60</v>
      </c>
      <c r="E13" s="4" t="s">
        <v>49</v>
      </c>
      <c r="F13" s="4"/>
      <c r="G13" s="4" t="s">
        <v>61</v>
      </c>
      <c r="H13" s="4"/>
      <c r="I13" s="6">
        <v>5</v>
      </c>
      <c r="J13" s="4"/>
      <c r="K13" s="6">
        <v>10726599</v>
      </c>
      <c r="L13" s="4"/>
      <c r="M13" s="6">
        <v>43896</v>
      </c>
      <c r="N13" s="4"/>
      <c r="O13" s="6">
        <v>0</v>
      </c>
      <c r="P13" s="4"/>
      <c r="Q13" s="6">
        <v>10770495</v>
      </c>
      <c r="R13" s="4"/>
      <c r="S13" s="9">
        <v>7.790472302744232E-7</v>
      </c>
    </row>
    <row r="14" spans="1:19">
      <c r="A14" s="1" t="s">
        <v>62</v>
      </c>
      <c r="C14" s="4" t="s">
        <v>63</v>
      </c>
      <c r="E14" s="4" t="s">
        <v>49</v>
      </c>
      <c r="F14" s="4"/>
      <c r="G14" s="4" t="s">
        <v>64</v>
      </c>
      <c r="H14" s="4"/>
      <c r="I14" s="6">
        <v>5</v>
      </c>
      <c r="J14" s="4"/>
      <c r="K14" s="6">
        <v>489988094</v>
      </c>
      <c r="L14" s="4"/>
      <c r="M14" s="6">
        <v>93929316876</v>
      </c>
      <c r="N14" s="4"/>
      <c r="O14" s="6">
        <v>89221355911</v>
      </c>
      <c r="P14" s="4"/>
      <c r="Q14" s="6">
        <v>5197949059</v>
      </c>
      <c r="R14" s="4"/>
      <c r="S14" s="9">
        <v>3.7597601758521722E-4</v>
      </c>
    </row>
    <row r="15" spans="1:19">
      <c r="A15" s="1" t="s">
        <v>62</v>
      </c>
      <c r="C15" s="4" t="s">
        <v>65</v>
      </c>
      <c r="E15" s="4" t="s">
        <v>49</v>
      </c>
      <c r="F15" s="4"/>
      <c r="G15" s="4" t="s">
        <v>64</v>
      </c>
      <c r="H15" s="4"/>
      <c r="I15" s="6">
        <v>5</v>
      </c>
      <c r="J15" s="4"/>
      <c r="K15" s="6">
        <v>36596608521</v>
      </c>
      <c r="L15" s="4"/>
      <c r="M15" s="6">
        <v>4262475398479</v>
      </c>
      <c r="N15" s="4"/>
      <c r="O15" s="6">
        <v>4274348844324</v>
      </c>
      <c r="P15" s="4"/>
      <c r="Q15" s="6">
        <v>24723162676</v>
      </c>
      <c r="R15" s="4"/>
      <c r="S15" s="9">
        <v>1.7882661294918939E-3</v>
      </c>
    </row>
    <row r="16" spans="1:19">
      <c r="A16" s="1" t="s">
        <v>62</v>
      </c>
      <c r="C16" s="4" t="s">
        <v>66</v>
      </c>
      <c r="E16" s="4" t="s">
        <v>49</v>
      </c>
      <c r="F16" s="4"/>
      <c r="G16" s="4" t="s">
        <v>64</v>
      </c>
      <c r="H16" s="4"/>
      <c r="I16" s="6">
        <v>5</v>
      </c>
      <c r="J16" s="4"/>
      <c r="K16" s="6">
        <v>65330643815</v>
      </c>
      <c r="L16" s="4"/>
      <c r="M16" s="6">
        <v>472983944766</v>
      </c>
      <c r="N16" s="4"/>
      <c r="O16" s="6">
        <v>384768249654</v>
      </c>
      <c r="P16" s="4"/>
      <c r="Q16" s="6">
        <v>153546338927</v>
      </c>
      <c r="R16" s="4"/>
      <c r="S16" s="9">
        <v>1.1106253710702915E-2</v>
      </c>
    </row>
    <row r="17" spans="1:19">
      <c r="A17" s="1" t="s">
        <v>62</v>
      </c>
      <c r="C17" s="4" t="s">
        <v>67</v>
      </c>
      <c r="E17" s="4" t="s">
        <v>49</v>
      </c>
      <c r="F17" s="4"/>
      <c r="G17" s="4" t="s">
        <v>64</v>
      </c>
      <c r="H17" s="4"/>
      <c r="I17" s="6">
        <v>5</v>
      </c>
      <c r="J17" s="4"/>
      <c r="K17" s="6">
        <v>161757648366</v>
      </c>
      <c r="L17" s="4"/>
      <c r="M17" s="6">
        <v>6060036648516</v>
      </c>
      <c r="N17" s="4"/>
      <c r="O17" s="6">
        <v>5360313882303</v>
      </c>
      <c r="P17" s="4"/>
      <c r="Q17" s="6">
        <v>861480414579</v>
      </c>
      <c r="R17" s="4"/>
      <c r="S17" s="9">
        <v>6.2312264284364996E-2</v>
      </c>
    </row>
    <row r="18" spans="1:19">
      <c r="A18" s="1" t="s">
        <v>62</v>
      </c>
      <c r="C18" s="4" t="s">
        <v>68</v>
      </c>
      <c r="E18" s="4" t="s">
        <v>49</v>
      </c>
      <c r="F18" s="4"/>
      <c r="G18" s="4" t="s">
        <v>69</v>
      </c>
      <c r="H18" s="4"/>
      <c r="I18" s="6">
        <v>5</v>
      </c>
      <c r="J18" s="4"/>
      <c r="K18" s="6">
        <v>1971198</v>
      </c>
      <c r="L18" s="4"/>
      <c r="M18" s="6">
        <v>3544037297</v>
      </c>
      <c r="N18" s="4"/>
      <c r="O18" s="6">
        <v>2496031382</v>
      </c>
      <c r="P18" s="4"/>
      <c r="Q18" s="6">
        <v>1049977113</v>
      </c>
      <c r="R18" s="4"/>
      <c r="S18" s="9">
        <v>7.5946533723304736E-5</v>
      </c>
    </row>
    <row r="19" spans="1:19">
      <c r="A19" s="1" t="s">
        <v>62</v>
      </c>
      <c r="C19" s="4" t="s">
        <v>70</v>
      </c>
      <c r="E19" s="4" t="s">
        <v>49</v>
      </c>
      <c r="F19" s="4"/>
      <c r="G19" s="4" t="s">
        <v>71</v>
      </c>
      <c r="H19" s="4"/>
      <c r="I19" s="6">
        <v>5</v>
      </c>
      <c r="J19" s="4"/>
      <c r="K19" s="6">
        <v>41917289589</v>
      </c>
      <c r="L19" s="4"/>
      <c r="M19" s="6">
        <v>190422499107</v>
      </c>
      <c r="N19" s="4"/>
      <c r="O19" s="6">
        <v>232000504000</v>
      </c>
      <c r="P19" s="4"/>
      <c r="Q19" s="6">
        <v>339284696</v>
      </c>
      <c r="R19" s="4"/>
      <c r="S19" s="9">
        <v>2.4541007882488195E-5</v>
      </c>
    </row>
    <row r="20" spans="1:19">
      <c r="A20" s="1" t="s">
        <v>51</v>
      </c>
      <c r="C20" s="4" t="s">
        <v>72</v>
      </c>
      <c r="E20" s="4" t="s">
        <v>73</v>
      </c>
      <c r="F20" s="4"/>
      <c r="G20" s="4" t="s">
        <v>74</v>
      </c>
      <c r="H20" s="4"/>
      <c r="I20" s="6">
        <v>5</v>
      </c>
      <c r="J20" s="4"/>
      <c r="K20" s="6">
        <v>0</v>
      </c>
      <c r="L20" s="4"/>
      <c r="M20" s="6">
        <v>330000</v>
      </c>
      <c r="N20" s="4"/>
      <c r="O20" s="6">
        <v>0</v>
      </c>
      <c r="P20" s="4"/>
      <c r="Q20" s="6">
        <v>330000</v>
      </c>
      <c r="R20" s="4"/>
      <c r="S20" s="9">
        <v>2.3869430884147818E-8</v>
      </c>
    </row>
    <row r="21" spans="1:19">
      <c r="A21" s="1" t="s">
        <v>62</v>
      </c>
      <c r="C21" s="4" t="s">
        <v>75</v>
      </c>
      <c r="E21" s="4" t="s">
        <v>49</v>
      </c>
      <c r="F21" s="4"/>
      <c r="G21" s="4" t="s">
        <v>36</v>
      </c>
      <c r="H21" s="4"/>
      <c r="I21" s="6">
        <v>5</v>
      </c>
      <c r="J21" s="4"/>
      <c r="K21" s="6">
        <v>0</v>
      </c>
      <c r="L21" s="4"/>
      <c r="M21" s="6">
        <v>40000000000</v>
      </c>
      <c r="N21" s="4"/>
      <c r="O21" s="6">
        <v>0</v>
      </c>
      <c r="P21" s="4"/>
      <c r="Q21" s="6">
        <v>40000000000</v>
      </c>
      <c r="R21" s="4"/>
      <c r="S21" s="9">
        <v>2.8932643495936747E-3</v>
      </c>
    </row>
    <row r="22" spans="1:19" ht="24.75" thickBot="1">
      <c r="E22" s="4"/>
      <c r="F22" s="4"/>
      <c r="G22" s="4"/>
      <c r="H22" s="4"/>
      <c r="I22" s="4"/>
      <c r="J22" s="4"/>
      <c r="K22" s="11">
        <f>SUM(K8:K21)</f>
        <v>430477564372</v>
      </c>
      <c r="L22" s="4"/>
      <c r="M22" s="11">
        <f>SUM(M8:M21)</f>
        <v>11123392348412</v>
      </c>
      <c r="N22" s="4"/>
      <c r="O22" s="11">
        <f>SUM(O8:O21)</f>
        <v>10355522656308</v>
      </c>
      <c r="P22" s="4"/>
      <c r="Q22" s="11">
        <f>SUM(Q8:Q21)</f>
        <v>1198347256476</v>
      </c>
      <c r="R22" s="4"/>
      <c r="S22" s="10">
        <f>SUM(S8:S21)</f>
        <v>8.6678384889884996E-2</v>
      </c>
    </row>
    <row r="23" spans="1:19" ht="24.75" thickTop="1"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</row>
  </sheetData>
  <mergeCells count="17">
    <mergeCell ref="C6:I6"/>
    <mergeCell ref="A4:S4"/>
    <mergeCell ref="A3:S3"/>
    <mergeCell ref="A2:S2"/>
    <mergeCell ref="Q7"/>
    <mergeCell ref="S7"/>
    <mergeCell ref="Q6:S6"/>
    <mergeCell ref="K7"/>
    <mergeCell ref="K6"/>
    <mergeCell ref="M7"/>
    <mergeCell ref="O7"/>
    <mergeCell ref="M6:O6"/>
    <mergeCell ref="A6:A7"/>
    <mergeCell ref="C7"/>
    <mergeCell ref="E7"/>
    <mergeCell ref="G7"/>
    <mergeCell ref="I7"/>
  </mergeCells>
  <pageMargins left="0.7" right="0.7" top="0.75" bottom="0.75" header="0.3" footer="0.3"/>
  <ignoredErrors>
    <ignoredError sqref="C8:C21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V23"/>
  <sheetViews>
    <sheetView rightToLeft="1" workbookViewId="0">
      <selection activeCell="E8" sqref="E8"/>
    </sheetView>
  </sheetViews>
  <sheetFormatPr defaultRowHeight="24"/>
  <cols>
    <col min="1" max="1" width="20.140625" style="1" bestFit="1" customWidth="1"/>
    <col min="2" max="2" width="1" style="1" customWidth="1"/>
    <col min="3" max="3" width="18.28515625" style="1" bestFit="1" customWidth="1"/>
    <col min="4" max="4" width="1" style="1" customWidth="1"/>
    <col min="5" max="5" width="17.28515625" style="1" bestFit="1" customWidth="1"/>
    <col min="6" max="6" width="1" style="1" customWidth="1"/>
    <col min="7" max="7" width="10.28515625" style="1" bestFit="1" customWidth="1"/>
    <col min="8" max="8" width="1" style="1" customWidth="1"/>
    <col min="9" max="9" width="14.28515625" style="1" bestFit="1" customWidth="1"/>
    <col min="10" max="10" width="1" style="1" customWidth="1"/>
    <col min="11" max="11" width="13.42578125" style="1" bestFit="1" customWidth="1"/>
    <col min="12" max="12" width="1" style="1" customWidth="1"/>
    <col min="13" max="13" width="14.28515625" style="1" bestFit="1" customWidth="1"/>
    <col min="14" max="14" width="1" style="1" customWidth="1"/>
    <col min="15" max="15" width="14.28515625" style="1" bestFit="1" customWidth="1"/>
    <col min="16" max="16" width="1" style="1" customWidth="1"/>
    <col min="17" max="17" width="13.42578125" style="1" bestFit="1" customWidth="1"/>
    <col min="18" max="18" width="1" style="1" customWidth="1"/>
    <col min="19" max="19" width="14.28515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22" ht="24.75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</row>
    <row r="3" spans="1:22" ht="24.75">
      <c r="A3" s="15" t="s">
        <v>76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</row>
    <row r="4" spans="1:22" ht="24.75">
      <c r="A4" s="15" t="s">
        <v>2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</row>
    <row r="6" spans="1:22" ht="24.75">
      <c r="A6" s="16" t="s">
        <v>77</v>
      </c>
      <c r="B6" s="16" t="s">
        <v>77</v>
      </c>
      <c r="C6" s="16" t="s">
        <v>77</v>
      </c>
      <c r="D6" s="16" t="s">
        <v>77</v>
      </c>
      <c r="E6" s="16" t="s">
        <v>77</v>
      </c>
      <c r="F6" s="16" t="s">
        <v>77</v>
      </c>
      <c r="G6" s="16" t="s">
        <v>77</v>
      </c>
      <c r="I6" s="16" t="s">
        <v>78</v>
      </c>
      <c r="J6" s="16" t="s">
        <v>78</v>
      </c>
      <c r="K6" s="16" t="s">
        <v>78</v>
      </c>
      <c r="L6" s="16" t="s">
        <v>78</v>
      </c>
      <c r="M6" s="16" t="s">
        <v>78</v>
      </c>
      <c r="O6" s="16" t="s">
        <v>79</v>
      </c>
      <c r="P6" s="16" t="s">
        <v>79</v>
      </c>
      <c r="Q6" s="16" t="s">
        <v>79</v>
      </c>
      <c r="R6" s="16" t="s">
        <v>79</v>
      </c>
      <c r="S6" s="16" t="s">
        <v>79</v>
      </c>
    </row>
    <row r="7" spans="1:22" ht="24.75">
      <c r="A7" s="16" t="s">
        <v>80</v>
      </c>
      <c r="C7" s="16" t="s">
        <v>81</v>
      </c>
      <c r="E7" s="16" t="s">
        <v>31</v>
      </c>
      <c r="G7" s="16" t="s">
        <v>32</v>
      </c>
      <c r="I7" s="16" t="s">
        <v>82</v>
      </c>
      <c r="K7" s="16" t="s">
        <v>83</v>
      </c>
      <c r="M7" s="16" t="s">
        <v>84</v>
      </c>
      <c r="O7" s="16" t="s">
        <v>82</v>
      </c>
      <c r="Q7" s="16" t="s">
        <v>83</v>
      </c>
      <c r="S7" s="16" t="s">
        <v>84</v>
      </c>
    </row>
    <row r="8" spans="1:22">
      <c r="A8" s="1" t="s">
        <v>47</v>
      </c>
      <c r="C8" s="6">
        <v>30</v>
      </c>
      <c r="D8" s="4"/>
      <c r="E8" s="4" t="s">
        <v>117</v>
      </c>
      <c r="F8" s="4"/>
      <c r="G8" s="6">
        <v>5</v>
      </c>
      <c r="H8" s="4"/>
      <c r="I8" s="6">
        <v>0</v>
      </c>
      <c r="J8" s="4"/>
      <c r="K8" s="6">
        <v>0</v>
      </c>
      <c r="L8" s="4"/>
      <c r="M8" s="6">
        <f>I8-K8</f>
        <v>0</v>
      </c>
      <c r="N8" s="4"/>
      <c r="O8" s="6">
        <v>6759</v>
      </c>
      <c r="P8" s="4"/>
      <c r="Q8" s="6">
        <v>0</v>
      </c>
      <c r="R8" s="4"/>
      <c r="S8" s="6">
        <f>O8-Q8</f>
        <v>6759</v>
      </c>
      <c r="T8" s="4"/>
      <c r="U8" s="4"/>
      <c r="V8" s="4"/>
    </row>
    <row r="9" spans="1:22">
      <c r="A9" s="1" t="s">
        <v>51</v>
      </c>
      <c r="C9" s="6">
        <v>17</v>
      </c>
      <c r="D9" s="4"/>
      <c r="E9" s="4" t="s">
        <v>117</v>
      </c>
      <c r="F9" s="4"/>
      <c r="G9" s="6">
        <v>5</v>
      </c>
      <c r="H9" s="4"/>
      <c r="I9" s="6">
        <v>39418</v>
      </c>
      <c r="J9" s="4"/>
      <c r="K9" s="6">
        <v>0</v>
      </c>
      <c r="L9" s="4"/>
      <c r="M9" s="6">
        <f t="shared" ref="M9:M18" si="0">I9-K9</f>
        <v>39418</v>
      </c>
      <c r="N9" s="4"/>
      <c r="O9" s="6">
        <v>208150</v>
      </c>
      <c r="P9" s="4"/>
      <c r="Q9" s="6">
        <v>0</v>
      </c>
      <c r="R9" s="4"/>
      <c r="S9" s="6">
        <f t="shared" ref="S9:S18" si="1">O9-Q9</f>
        <v>208150</v>
      </c>
      <c r="T9" s="4"/>
      <c r="U9" s="4"/>
      <c r="V9" s="4"/>
    </row>
    <row r="10" spans="1:22">
      <c r="A10" s="1" t="s">
        <v>51</v>
      </c>
      <c r="C10" s="6">
        <v>20</v>
      </c>
      <c r="D10" s="4"/>
      <c r="E10" s="4" t="s">
        <v>117</v>
      </c>
      <c r="F10" s="4"/>
      <c r="G10" s="6">
        <v>5</v>
      </c>
      <c r="H10" s="4"/>
      <c r="I10" s="6">
        <v>44958</v>
      </c>
      <c r="J10" s="4"/>
      <c r="K10" s="6">
        <v>0</v>
      </c>
      <c r="L10" s="4"/>
      <c r="M10" s="6">
        <f t="shared" si="0"/>
        <v>44958</v>
      </c>
      <c r="N10" s="4"/>
      <c r="O10" s="6">
        <v>228838</v>
      </c>
      <c r="P10" s="4"/>
      <c r="Q10" s="6">
        <v>0</v>
      </c>
      <c r="R10" s="4"/>
      <c r="S10" s="6">
        <f t="shared" si="1"/>
        <v>228838</v>
      </c>
      <c r="T10" s="4"/>
      <c r="U10" s="4"/>
      <c r="V10" s="4"/>
    </row>
    <row r="11" spans="1:22">
      <c r="A11" s="1" t="s">
        <v>51</v>
      </c>
      <c r="C11" s="6">
        <v>20</v>
      </c>
      <c r="D11" s="4"/>
      <c r="E11" s="4" t="s">
        <v>117</v>
      </c>
      <c r="F11" s="4"/>
      <c r="G11" s="6">
        <v>5</v>
      </c>
      <c r="H11" s="4"/>
      <c r="I11" s="6">
        <v>45099</v>
      </c>
      <c r="J11" s="4"/>
      <c r="K11" s="6">
        <v>0</v>
      </c>
      <c r="L11" s="4"/>
      <c r="M11" s="6">
        <f t="shared" si="0"/>
        <v>45099</v>
      </c>
      <c r="N11" s="4"/>
      <c r="O11" s="6">
        <v>229554</v>
      </c>
      <c r="P11" s="4"/>
      <c r="Q11" s="6">
        <v>0</v>
      </c>
      <c r="R11" s="4"/>
      <c r="S11" s="6">
        <f t="shared" si="1"/>
        <v>229554</v>
      </c>
      <c r="T11" s="4"/>
      <c r="U11" s="4"/>
      <c r="V11" s="4"/>
    </row>
    <row r="12" spans="1:22">
      <c r="A12" s="1" t="s">
        <v>51</v>
      </c>
      <c r="C12" s="6">
        <v>17</v>
      </c>
      <c r="D12" s="4"/>
      <c r="E12" s="4" t="s">
        <v>117</v>
      </c>
      <c r="F12" s="4"/>
      <c r="G12" s="6">
        <v>5</v>
      </c>
      <c r="H12" s="4"/>
      <c r="I12" s="6">
        <v>43896</v>
      </c>
      <c r="J12" s="4"/>
      <c r="K12" s="6">
        <v>0</v>
      </c>
      <c r="L12" s="4"/>
      <c r="M12" s="6">
        <f t="shared" si="0"/>
        <v>43896</v>
      </c>
      <c r="N12" s="4"/>
      <c r="O12" s="6">
        <v>223430</v>
      </c>
      <c r="P12" s="4"/>
      <c r="Q12" s="6">
        <v>0</v>
      </c>
      <c r="R12" s="4"/>
      <c r="S12" s="6">
        <f t="shared" si="1"/>
        <v>223430</v>
      </c>
      <c r="T12" s="4"/>
      <c r="U12" s="4"/>
      <c r="V12" s="4"/>
    </row>
    <row r="13" spans="1:22">
      <c r="A13" s="1" t="s">
        <v>62</v>
      </c>
      <c r="C13" s="6">
        <v>17</v>
      </c>
      <c r="D13" s="4"/>
      <c r="E13" s="4" t="s">
        <v>117</v>
      </c>
      <c r="F13" s="4"/>
      <c r="G13" s="6">
        <v>5</v>
      </c>
      <c r="H13" s="4"/>
      <c r="I13" s="6">
        <v>151516876</v>
      </c>
      <c r="J13" s="4"/>
      <c r="K13" s="6">
        <v>0</v>
      </c>
      <c r="L13" s="4"/>
      <c r="M13" s="6">
        <f t="shared" si="0"/>
        <v>151516876</v>
      </c>
      <c r="N13" s="4"/>
      <c r="O13" s="6">
        <v>156049164</v>
      </c>
      <c r="P13" s="4"/>
      <c r="Q13" s="6">
        <v>0</v>
      </c>
      <c r="R13" s="4"/>
      <c r="S13" s="6">
        <f t="shared" si="1"/>
        <v>156049164</v>
      </c>
      <c r="T13" s="4"/>
      <c r="U13" s="4"/>
      <c r="V13" s="4"/>
    </row>
    <row r="14" spans="1:22">
      <c r="A14" s="1" t="s">
        <v>62</v>
      </c>
      <c r="C14" s="6">
        <v>17</v>
      </c>
      <c r="D14" s="4"/>
      <c r="E14" s="4" t="s">
        <v>117</v>
      </c>
      <c r="F14" s="4"/>
      <c r="G14" s="6">
        <v>5</v>
      </c>
      <c r="H14" s="4"/>
      <c r="I14" s="6">
        <v>652398479</v>
      </c>
      <c r="J14" s="4"/>
      <c r="K14" s="6">
        <v>0</v>
      </c>
      <c r="L14" s="4"/>
      <c r="M14" s="6">
        <f t="shared" si="0"/>
        <v>652398479</v>
      </c>
      <c r="N14" s="4"/>
      <c r="O14" s="6">
        <v>655406124</v>
      </c>
      <c r="P14" s="4"/>
      <c r="Q14" s="6">
        <v>0</v>
      </c>
      <c r="R14" s="4"/>
      <c r="S14" s="6">
        <f t="shared" si="1"/>
        <v>655406124</v>
      </c>
      <c r="T14" s="4"/>
      <c r="U14" s="4"/>
      <c r="V14" s="4"/>
    </row>
    <row r="15" spans="1:22">
      <c r="A15" s="1" t="s">
        <v>62</v>
      </c>
      <c r="C15" s="6">
        <v>17</v>
      </c>
      <c r="D15" s="4"/>
      <c r="E15" s="4" t="s">
        <v>117</v>
      </c>
      <c r="F15" s="4"/>
      <c r="G15" s="6">
        <v>5</v>
      </c>
      <c r="H15" s="4"/>
      <c r="I15" s="6">
        <v>503929266</v>
      </c>
      <c r="J15" s="4"/>
      <c r="K15" s="6">
        <v>0</v>
      </c>
      <c r="L15" s="4"/>
      <c r="M15" s="6">
        <f t="shared" si="0"/>
        <v>503929266</v>
      </c>
      <c r="N15" s="4"/>
      <c r="O15" s="6">
        <v>851967924</v>
      </c>
      <c r="P15" s="4"/>
      <c r="Q15" s="6">
        <v>0</v>
      </c>
      <c r="R15" s="4"/>
      <c r="S15" s="6">
        <f t="shared" si="1"/>
        <v>851967924</v>
      </c>
      <c r="T15" s="4"/>
      <c r="U15" s="4"/>
      <c r="V15" s="4"/>
    </row>
    <row r="16" spans="1:22">
      <c r="A16" s="1" t="s">
        <v>62</v>
      </c>
      <c r="C16" s="6">
        <v>17</v>
      </c>
      <c r="D16" s="4"/>
      <c r="E16" s="4" t="s">
        <v>117</v>
      </c>
      <c r="F16" s="4"/>
      <c r="G16" s="6">
        <v>5</v>
      </c>
      <c r="H16" s="4"/>
      <c r="I16" s="6">
        <v>56292516</v>
      </c>
      <c r="J16" s="4"/>
      <c r="K16" s="6">
        <v>0</v>
      </c>
      <c r="L16" s="4"/>
      <c r="M16" s="6">
        <f t="shared" si="0"/>
        <v>56292516</v>
      </c>
      <c r="N16" s="4"/>
      <c r="O16" s="6">
        <v>58451865</v>
      </c>
      <c r="P16" s="4"/>
      <c r="Q16" s="6">
        <v>0</v>
      </c>
      <c r="R16" s="4"/>
      <c r="S16" s="6">
        <f t="shared" si="1"/>
        <v>58451865</v>
      </c>
      <c r="T16" s="4"/>
      <c r="U16" s="4"/>
      <c r="V16" s="4"/>
    </row>
    <row r="17" spans="1:22">
      <c r="A17" s="1" t="s">
        <v>62</v>
      </c>
      <c r="C17" s="6">
        <v>1</v>
      </c>
      <c r="D17" s="4"/>
      <c r="E17" s="4" t="s">
        <v>117</v>
      </c>
      <c r="F17" s="4"/>
      <c r="G17" s="6">
        <v>5</v>
      </c>
      <c r="H17" s="4"/>
      <c r="I17" s="6">
        <v>37297</v>
      </c>
      <c r="J17" s="4"/>
      <c r="K17" s="6">
        <v>0</v>
      </c>
      <c r="L17" s="4"/>
      <c r="M17" s="6">
        <f t="shared" si="0"/>
        <v>37297</v>
      </c>
      <c r="N17" s="4"/>
      <c r="O17" s="6">
        <v>3306899</v>
      </c>
      <c r="P17" s="4"/>
      <c r="Q17" s="6">
        <v>0</v>
      </c>
      <c r="R17" s="4"/>
      <c r="S17" s="6">
        <f t="shared" si="1"/>
        <v>3306899</v>
      </c>
      <c r="T17" s="4"/>
      <c r="U17" s="4"/>
      <c r="V17" s="4"/>
    </row>
    <row r="18" spans="1:22">
      <c r="A18" s="1" t="s">
        <v>62</v>
      </c>
      <c r="C18" s="6">
        <v>1</v>
      </c>
      <c r="D18" s="4"/>
      <c r="E18" s="4" t="s">
        <v>117</v>
      </c>
      <c r="F18" s="4"/>
      <c r="G18" s="6">
        <v>5</v>
      </c>
      <c r="H18" s="4"/>
      <c r="I18" s="6">
        <v>128499107</v>
      </c>
      <c r="J18" s="4"/>
      <c r="K18" s="6">
        <v>0</v>
      </c>
      <c r="L18" s="4"/>
      <c r="M18" s="6">
        <f t="shared" si="0"/>
        <v>128499107</v>
      </c>
      <c r="N18" s="4"/>
      <c r="O18" s="6">
        <v>129612843</v>
      </c>
      <c r="P18" s="4"/>
      <c r="Q18" s="6">
        <v>0</v>
      </c>
      <c r="R18" s="4"/>
      <c r="S18" s="6">
        <f t="shared" si="1"/>
        <v>129612843</v>
      </c>
      <c r="T18" s="4"/>
      <c r="U18" s="4"/>
      <c r="V18" s="4"/>
    </row>
    <row r="19" spans="1:22" ht="24.75" thickBot="1">
      <c r="C19" s="4"/>
      <c r="D19" s="4"/>
      <c r="E19" s="4"/>
      <c r="F19" s="4"/>
      <c r="G19" s="4"/>
      <c r="H19" s="4"/>
      <c r="I19" s="11">
        <f>SUM(I8:I18)</f>
        <v>1492846912</v>
      </c>
      <c r="J19" s="4"/>
      <c r="K19" s="11">
        <f>SUM(K8:K18)</f>
        <v>0</v>
      </c>
      <c r="L19" s="4"/>
      <c r="M19" s="11">
        <f>SUM(M8:M18)</f>
        <v>1492846912</v>
      </c>
      <c r="N19" s="4"/>
      <c r="O19" s="11">
        <f>SUM(O8:O18)</f>
        <v>1855691550</v>
      </c>
      <c r="P19" s="4"/>
      <c r="Q19" s="11">
        <f>SUM(Q8:Q18)</f>
        <v>0</v>
      </c>
      <c r="R19" s="4"/>
      <c r="S19" s="11">
        <f>SUM(S8:S18)</f>
        <v>1855691550</v>
      </c>
      <c r="T19" s="4"/>
      <c r="U19" s="4"/>
      <c r="V19" s="4"/>
    </row>
    <row r="20" spans="1:22" ht="24.75" thickTop="1"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</row>
    <row r="21" spans="1:22"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</row>
    <row r="22" spans="1:22"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</row>
    <row r="23" spans="1:22"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</row>
  </sheetData>
  <mergeCells count="16">
    <mergeCell ref="A4:S4"/>
    <mergeCell ref="A3:S3"/>
    <mergeCell ref="A2:S2"/>
    <mergeCell ref="Q7"/>
    <mergeCell ref="S7"/>
    <mergeCell ref="O6:S6"/>
    <mergeCell ref="I7"/>
    <mergeCell ref="K7"/>
    <mergeCell ref="M7"/>
    <mergeCell ref="I6:M6"/>
    <mergeCell ref="O7"/>
    <mergeCell ref="A7"/>
    <mergeCell ref="C7"/>
    <mergeCell ref="E7"/>
    <mergeCell ref="G7"/>
    <mergeCell ref="A6:G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G12"/>
  <sheetViews>
    <sheetView rightToLeft="1" workbookViewId="0">
      <selection activeCell="G10" sqref="G10"/>
    </sheetView>
  </sheetViews>
  <sheetFormatPr defaultRowHeight="24"/>
  <cols>
    <col min="1" max="1" width="25" style="1" bestFit="1" customWidth="1"/>
    <col min="2" max="2" width="1" style="1" customWidth="1"/>
    <col min="3" max="3" width="17.42578125" style="1" bestFit="1" customWidth="1"/>
    <col min="4" max="4" width="1" style="1" customWidth="1"/>
    <col min="5" max="5" width="21.7109375" style="1" bestFit="1" customWidth="1"/>
    <col min="6" max="6" width="1" style="1" customWidth="1"/>
    <col min="7" max="7" width="33.42578125" style="1" bestFit="1" customWidth="1"/>
    <col min="8" max="8" width="1" style="1" customWidth="1"/>
    <col min="9" max="9" width="9.140625" style="1" customWidth="1"/>
    <col min="10" max="16384" width="9.140625" style="1"/>
  </cols>
  <sheetData>
    <row r="2" spans="1:7" ht="24.75">
      <c r="A2" s="15" t="s">
        <v>0</v>
      </c>
      <c r="B2" s="15"/>
      <c r="C2" s="15"/>
      <c r="D2" s="15"/>
      <c r="E2" s="15"/>
      <c r="F2" s="15"/>
      <c r="G2" s="15"/>
    </row>
    <row r="3" spans="1:7" ht="24.75">
      <c r="A3" s="15" t="s">
        <v>76</v>
      </c>
      <c r="B3" s="15"/>
      <c r="C3" s="15"/>
      <c r="D3" s="15"/>
      <c r="E3" s="15"/>
      <c r="F3" s="15"/>
      <c r="G3" s="15"/>
    </row>
    <row r="4" spans="1:7" ht="24.75">
      <c r="A4" s="15" t="s">
        <v>2</v>
      </c>
      <c r="B4" s="15"/>
      <c r="C4" s="15"/>
      <c r="D4" s="15"/>
      <c r="E4" s="15"/>
      <c r="F4" s="15"/>
      <c r="G4" s="15"/>
    </row>
    <row r="6" spans="1:7" ht="24.75">
      <c r="A6" s="16" t="s">
        <v>80</v>
      </c>
      <c r="C6" s="16" t="s">
        <v>44</v>
      </c>
      <c r="E6" s="16" t="s">
        <v>104</v>
      </c>
      <c r="G6" s="16" t="s">
        <v>13</v>
      </c>
    </row>
    <row r="7" spans="1:7">
      <c r="A7" s="1" t="s">
        <v>113</v>
      </c>
      <c r="C7" s="7">
        <v>636810742770</v>
      </c>
      <c r="E7" s="9">
        <f>C7/$C$11</f>
        <v>0.99697535618518041</v>
      </c>
      <c r="G7" s="9">
        <v>4.6061545487367725E-2</v>
      </c>
    </row>
    <row r="8" spans="1:7">
      <c r="A8" s="1" t="s">
        <v>114</v>
      </c>
      <c r="C8" s="7">
        <v>-7084666</v>
      </c>
      <c r="E8" s="9">
        <f t="shared" ref="E8:E10" si="0">C8/$C$11</f>
        <v>-1.1091580173536898E-5</v>
      </c>
      <c r="G8" s="9">
        <v>-5.1244528916446058E-7</v>
      </c>
    </row>
    <row r="9" spans="1:7">
      <c r="A9" s="1" t="s">
        <v>115</v>
      </c>
      <c r="C9" s="7">
        <v>1492846912</v>
      </c>
      <c r="E9" s="9">
        <f t="shared" si="0"/>
        <v>2.337164689381967E-3</v>
      </c>
      <c r="G9" s="9">
        <v>1.0798001874726515E-4</v>
      </c>
    </row>
    <row r="10" spans="1:7">
      <c r="A10" s="1" t="s">
        <v>111</v>
      </c>
      <c r="C10" s="6">
        <v>446206947</v>
      </c>
      <c r="E10" s="9">
        <f t="shared" si="0"/>
        <v>6.9857070561119309E-4</v>
      </c>
      <c r="G10" s="9">
        <v>3.2274866307403359E-5</v>
      </c>
    </row>
    <row r="11" spans="1:7" ht="24.75" thickBot="1">
      <c r="C11" s="14">
        <f>SUM(C7:C10)</f>
        <v>638742711963</v>
      </c>
      <c r="E11" s="12">
        <f>SUM(E7:E10)</f>
        <v>1</v>
      </c>
      <c r="G11" s="12">
        <f>SUM(G7:G10)</f>
        <v>4.6201287927133232E-2</v>
      </c>
    </row>
    <row r="12" spans="1:7" ht="24.75" thickTop="1"/>
  </sheetData>
  <mergeCells count="7">
    <mergeCell ref="A3:G3"/>
    <mergeCell ref="A2:G2"/>
    <mergeCell ref="A6"/>
    <mergeCell ref="C6"/>
    <mergeCell ref="E6"/>
    <mergeCell ref="G6"/>
    <mergeCell ref="A4:G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W17"/>
  <sheetViews>
    <sheetView rightToLeft="1" workbookViewId="0">
      <selection activeCell="K15" sqref="K15"/>
    </sheetView>
  </sheetViews>
  <sheetFormatPr defaultRowHeight="24"/>
  <cols>
    <col min="1" max="1" width="16.7109375" style="1" bestFit="1" customWidth="1"/>
    <col min="2" max="2" width="1" style="1" customWidth="1"/>
    <col min="3" max="3" width="13.7109375" style="1" bestFit="1" customWidth="1"/>
    <col min="4" max="4" width="1" style="1" customWidth="1"/>
    <col min="5" max="5" width="36" style="1" bestFit="1" customWidth="1"/>
    <col min="6" max="6" width="1" style="1" customWidth="1"/>
    <col min="7" max="7" width="24.5703125" style="1" bestFit="1" customWidth="1"/>
    <col min="8" max="8" width="1" style="1" customWidth="1"/>
    <col min="9" max="9" width="24.140625" style="1" bestFit="1" customWidth="1"/>
    <col min="10" max="10" width="1" style="1" customWidth="1"/>
    <col min="11" max="11" width="13.42578125" style="1" bestFit="1" customWidth="1"/>
    <col min="12" max="12" width="1" style="1" customWidth="1"/>
    <col min="13" max="13" width="26.140625" style="1" bestFit="1" customWidth="1"/>
    <col min="14" max="14" width="1" style="1" customWidth="1"/>
    <col min="15" max="15" width="24.140625" style="1" bestFit="1" customWidth="1"/>
    <col min="16" max="16" width="1" style="1" customWidth="1"/>
    <col min="17" max="17" width="13.42578125" style="1" bestFit="1" customWidth="1"/>
    <col min="18" max="18" width="1" style="1" customWidth="1"/>
    <col min="19" max="19" width="26.140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23" ht="24.75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</row>
    <row r="3" spans="1:23" ht="24.75">
      <c r="A3" s="15" t="s">
        <v>76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</row>
    <row r="4" spans="1:23" ht="24.75">
      <c r="A4" s="15" t="s">
        <v>2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</row>
    <row r="6" spans="1:23" ht="24.75">
      <c r="A6" s="15" t="s">
        <v>3</v>
      </c>
      <c r="C6" s="16" t="s">
        <v>86</v>
      </c>
      <c r="D6" s="16" t="s">
        <v>86</v>
      </c>
      <c r="E6" s="16" t="s">
        <v>86</v>
      </c>
      <c r="F6" s="16" t="s">
        <v>86</v>
      </c>
      <c r="G6" s="16" t="s">
        <v>86</v>
      </c>
      <c r="I6" s="16" t="s">
        <v>78</v>
      </c>
      <c r="J6" s="16" t="s">
        <v>78</v>
      </c>
      <c r="K6" s="16" t="s">
        <v>78</v>
      </c>
      <c r="L6" s="16" t="s">
        <v>78</v>
      </c>
      <c r="M6" s="16" t="s">
        <v>78</v>
      </c>
      <c r="O6" s="16" t="s">
        <v>79</v>
      </c>
      <c r="P6" s="16" t="s">
        <v>79</v>
      </c>
      <c r="Q6" s="16" t="s">
        <v>79</v>
      </c>
      <c r="R6" s="16" t="s">
        <v>79</v>
      </c>
      <c r="S6" s="16" t="s">
        <v>79</v>
      </c>
    </row>
    <row r="7" spans="1:23" ht="24.75">
      <c r="A7" s="16" t="s">
        <v>3</v>
      </c>
      <c r="C7" s="16" t="s">
        <v>87</v>
      </c>
      <c r="E7" s="16" t="s">
        <v>88</v>
      </c>
      <c r="G7" s="16" t="s">
        <v>89</v>
      </c>
      <c r="I7" s="16" t="s">
        <v>90</v>
      </c>
      <c r="K7" s="16" t="s">
        <v>83</v>
      </c>
      <c r="M7" s="16" t="s">
        <v>91</v>
      </c>
      <c r="O7" s="16" t="s">
        <v>90</v>
      </c>
      <c r="Q7" s="16" t="s">
        <v>83</v>
      </c>
      <c r="S7" s="16" t="s">
        <v>91</v>
      </c>
    </row>
    <row r="8" spans="1:23">
      <c r="A8" s="1" t="s">
        <v>17</v>
      </c>
      <c r="C8" s="1" t="s">
        <v>92</v>
      </c>
      <c r="E8" s="6">
        <v>95758755</v>
      </c>
      <c r="F8" s="4"/>
      <c r="G8" s="6">
        <v>200</v>
      </c>
      <c r="H8" s="4"/>
      <c r="I8" s="6">
        <v>0</v>
      </c>
      <c r="J8" s="4"/>
      <c r="K8" s="6">
        <v>0</v>
      </c>
      <c r="L8" s="4"/>
      <c r="M8" s="6">
        <v>0</v>
      </c>
      <c r="N8" s="4"/>
      <c r="O8" s="6">
        <v>19151751000</v>
      </c>
      <c r="P8" s="4"/>
      <c r="Q8" s="6">
        <v>0</v>
      </c>
      <c r="R8" s="4"/>
      <c r="S8" s="6">
        <v>19151751000</v>
      </c>
      <c r="T8" s="4"/>
      <c r="U8" s="4"/>
      <c r="V8" s="4"/>
      <c r="W8" s="4"/>
    </row>
    <row r="9" spans="1:23">
      <c r="A9" s="1" t="s">
        <v>23</v>
      </c>
      <c r="C9" s="1" t="s">
        <v>93</v>
      </c>
      <c r="E9" s="6">
        <v>27680307</v>
      </c>
      <c r="F9" s="4"/>
      <c r="G9" s="6">
        <v>4332</v>
      </c>
      <c r="H9" s="4"/>
      <c r="I9" s="6">
        <v>0</v>
      </c>
      <c r="J9" s="4"/>
      <c r="K9" s="6">
        <v>0</v>
      </c>
      <c r="L9" s="4"/>
      <c r="M9" s="6">
        <v>0</v>
      </c>
      <c r="N9" s="4"/>
      <c r="O9" s="6">
        <v>119911089924</v>
      </c>
      <c r="P9" s="4"/>
      <c r="Q9" s="6">
        <v>0</v>
      </c>
      <c r="R9" s="4"/>
      <c r="S9" s="6">
        <v>119911089924</v>
      </c>
      <c r="T9" s="4"/>
      <c r="U9" s="4"/>
      <c r="V9" s="4"/>
      <c r="W9" s="4"/>
    </row>
    <row r="10" spans="1:23" ht="24.75" thickBot="1">
      <c r="E10" s="4"/>
      <c r="F10" s="4"/>
      <c r="G10" s="4"/>
      <c r="H10" s="4"/>
      <c r="I10" s="11">
        <f>SUM(I8:I9)</f>
        <v>0</v>
      </c>
      <c r="J10" s="4"/>
      <c r="K10" s="11">
        <f>SUM(K8:K9)</f>
        <v>0</v>
      </c>
      <c r="L10" s="4"/>
      <c r="M10" s="11">
        <f>SUM(M8:M9)</f>
        <v>0</v>
      </c>
      <c r="N10" s="4"/>
      <c r="O10" s="11">
        <f>SUM(O8:O9)</f>
        <v>139062840924</v>
      </c>
      <c r="P10" s="4"/>
      <c r="Q10" s="11">
        <f>SUM(Q8:Q9)</f>
        <v>0</v>
      </c>
      <c r="R10" s="4"/>
      <c r="S10" s="11">
        <f>SUM(S8:S9)</f>
        <v>139062840924</v>
      </c>
      <c r="T10" s="4"/>
      <c r="U10" s="4"/>
      <c r="V10" s="4"/>
      <c r="W10" s="4"/>
    </row>
    <row r="11" spans="1:23" ht="24.75" thickTop="1"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</row>
    <row r="12" spans="1:23"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</row>
    <row r="13" spans="1:23"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</row>
    <row r="14" spans="1:23"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</row>
    <row r="15" spans="1:23"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</row>
    <row r="16" spans="1:23"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</row>
    <row r="17" spans="5:23"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</row>
  </sheetData>
  <mergeCells count="16">
    <mergeCell ref="A4:S4"/>
    <mergeCell ref="A3:S3"/>
    <mergeCell ref="A2:S2"/>
    <mergeCell ref="Q7"/>
    <mergeCell ref="S7"/>
    <mergeCell ref="O6:S6"/>
    <mergeCell ref="I7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22"/>
  <sheetViews>
    <sheetView rightToLeft="1" topLeftCell="A4" workbookViewId="0">
      <selection activeCell="I14" sqref="I14"/>
    </sheetView>
  </sheetViews>
  <sheetFormatPr defaultRowHeight="24"/>
  <cols>
    <col min="1" max="1" width="32" style="1" bestFit="1" customWidth="1"/>
    <col min="2" max="2" width="1" style="1" customWidth="1"/>
    <col min="3" max="3" width="13.28515625" style="1" bestFit="1" customWidth="1"/>
    <col min="4" max="4" width="1" style="1" customWidth="1"/>
    <col min="5" max="5" width="20.28515625" style="1" bestFit="1" customWidth="1"/>
    <col min="6" max="6" width="1" style="1" customWidth="1"/>
    <col min="7" max="7" width="20.28515625" style="1" bestFit="1" customWidth="1"/>
    <col min="8" max="8" width="1" style="1" customWidth="1"/>
    <col min="9" max="9" width="34.5703125" style="1" bestFit="1" customWidth="1"/>
    <col min="10" max="10" width="1" style="1" customWidth="1"/>
    <col min="11" max="11" width="13.28515625" style="1" bestFit="1" customWidth="1"/>
    <col min="12" max="12" width="1" style="1" customWidth="1"/>
    <col min="13" max="13" width="20.28515625" style="1" bestFit="1" customWidth="1"/>
    <col min="14" max="14" width="1" style="1" customWidth="1"/>
    <col min="15" max="15" width="20.28515625" style="1" bestFit="1" customWidth="1"/>
    <col min="16" max="16" width="1" style="1" customWidth="1"/>
    <col min="17" max="17" width="34.5703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4.75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</row>
    <row r="3" spans="1:17" ht="24.75">
      <c r="A3" s="15" t="s">
        <v>76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</row>
    <row r="4" spans="1:17" ht="24.75">
      <c r="A4" s="15" t="s">
        <v>2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</row>
    <row r="6" spans="1:17" ht="24.75">
      <c r="A6" s="15" t="s">
        <v>3</v>
      </c>
      <c r="C6" s="16" t="s">
        <v>78</v>
      </c>
      <c r="D6" s="16" t="s">
        <v>78</v>
      </c>
      <c r="E6" s="16" t="s">
        <v>78</v>
      </c>
      <c r="F6" s="16" t="s">
        <v>78</v>
      </c>
      <c r="G6" s="16" t="s">
        <v>78</v>
      </c>
      <c r="H6" s="16" t="s">
        <v>78</v>
      </c>
      <c r="I6" s="16" t="s">
        <v>78</v>
      </c>
      <c r="K6" s="16" t="s">
        <v>79</v>
      </c>
      <c r="L6" s="16" t="s">
        <v>79</v>
      </c>
      <c r="M6" s="16" t="s">
        <v>79</v>
      </c>
      <c r="N6" s="16" t="s">
        <v>79</v>
      </c>
      <c r="O6" s="16" t="s">
        <v>79</v>
      </c>
      <c r="P6" s="16" t="s">
        <v>79</v>
      </c>
      <c r="Q6" s="16" t="s">
        <v>79</v>
      </c>
    </row>
    <row r="7" spans="1:17" ht="24.75">
      <c r="A7" s="16" t="s">
        <v>3</v>
      </c>
      <c r="C7" s="16" t="s">
        <v>7</v>
      </c>
      <c r="E7" s="16" t="s">
        <v>94</v>
      </c>
      <c r="G7" s="16" t="s">
        <v>95</v>
      </c>
      <c r="I7" s="16" t="s">
        <v>96</v>
      </c>
      <c r="K7" s="16" t="s">
        <v>7</v>
      </c>
      <c r="M7" s="16" t="s">
        <v>94</v>
      </c>
      <c r="O7" s="16" t="s">
        <v>95</v>
      </c>
      <c r="Q7" s="16" t="s">
        <v>96</v>
      </c>
    </row>
    <row r="8" spans="1:17">
      <c r="A8" s="1" t="s">
        <v>16</v>
      </c>
      <c r="C8" s="7">
        <v>29880170</v>
      </c>
      <c r="D8" s="7"/>
      <c r="E8" s="7">
        <v>1204064098863</v>
      </c>
      <c r="F8" s="7"/>
      <c r="G8" s="7">
        <v>595883532824</v>
      </c>
      <c r="H8" s="7"/>
      <c r="I8" s="7">
        <f>E8-G8</f>
        <v>608180566039</v>
      </c>
      <c r="J8" s="7"/>
      <c r="K8" s="7">
        <v>29880170</v>
      </c>
      <c r="L8" s="7"/>
      <c r="M8" s="7">
        <v>1204064098863</v>
      </c>
      <c r="N8" s="7"/>
      <c r="O8" s="7">
        <v>601473290479</v>
      </c>
      <c r="P8" s="7"/>
      <c r="Q8" s="7">
        <f>M8-O8</f>
        <v>602590808384</v>
      </c>
    </row>
    <row r="9" spans="1:17">
      <c r="A9" s="1" t="s">
        <v>17</v>
      </c>
      <c r="C9" s="7">
        <v>142694137</v>
      </c>
      <c r="D9" s="7"/>
      <c r="E9" s="7">
        <v>535694435285</v>
      </c>
      <c r="F9" s="7"/>
      <c r="G9" s="7">
        <v>558915748758</v>
      </c>
      <c r="H9" s="7"/>
      <c r="I9" s="7">
        <f t="shared" ref="I9:I17" si="0">E9-G9</f>
        <v>-23221313473</v>
      </c>
      <c r="J9" s="7"/>
      <c r="K9" s="7">
        <v>142694137</v>
      </c>
      <c r="L9" s="7"/>
      <c r="M9" s="7">
        <v>535694435285</v>
      </c>
      <c r="N9" s="7"/>
      <c r="O9" s="7">
        <v>504964996763</v>
      </c>
      <c r="P9" s="7"/>
      <c r="Q9" s="7">
        <f t="shared" ref="Q9:Q17" si="1">M9-O9</f>
        <v>30729438522</v>
      </c>
    </row>
    <row r="10" spans="1:17">
      <c r="A10" s="1" t="s">
        <v>15</v>
      </c>
      <c r="C10" s="7">
        <v>18871753</v>
      </c>
      <c r="D10" s="7"/>
      <c r="E10" s="7">
        <v>1327328060096</v>
      </c>
      <c r="F10" s="7"/>
      <c r="G10" s="7">
        <v>1355614864413</v>
      </c>
      <c r="H10" s="7"/>
      <c r="I10" s="7">
        <f t="shared" si="0"/>
        <v>-28286804317</v>
      </c>
      <c r="J10" s="7"/>
      <c r="K10" s="7">
        <v>18871753</v>
      </c>
      <c r="L10" s="7"/>
      <c r="M10" s="7">
        <v>1327328060096</v>
      </c>
      <c r="N10" s="7"/>
      <c r="O10" s="7">
        <v>1340578143337</v>
      </c>
      <c r="P10" s="7"/>
      <c r="Q10" s="7">
        <f t="shared" si="1"/>
        <v>-13250083241</v>
      </c>
    </row>
    <row r="11" spans="1:17">
      <c r="A11" s="1" t="s">
        <v>20</v>
      </c>
      <c r="C11" s="7">
        <v>8538855</v>
      </c>
      <c r="D11" s="7"/>
      <c r="E11" s="7">
        <v>272013985822</v>
      </c>
      <c r="F11" s="7"/>
      <c r="G11" s="7">
        <v>267064323827</v>
      </c>
      <c r="H11" s="7"/>
      <c r="I11" s="7">
        <f t="shared" si="0"/>
        <v>4949661995</v>
      </c>
      <c r="J11" s="7"/>
      <c r="K11" s="7">
        <v>8538855</v>
      </c>
      <c r="L11" s="7"/>
      <c r="M11" s="7">
        <v>272013985822</v>
      </c>
      <c r="N11" s="7"/>
      <c r="O11" s="7">
        <v>261562386781</v>
      </c>
      <c r="P11" s="7"/>
      <c r="Q11" s="7">
        <f t="shared" si="1"/>
        <v>10451599041</v>
      </c>
    </row>
    <row r="12" spans="1:17">
      <c r="A12" s="1" t="s">
        <v>21</v>
      </c>
      <c r="C12" s="7">
        <v>2211384</v>
      </c>
      <c r="D12" s="7"/>
      <c r="E12" s="7">
        <v>61854078969</v>
      </c>
      <c r="F12" s="7"/>
      <c r="G12" s="7">
        <v>60640256787</v>
      </c>
      <c r="H12" s="7"/>
      <c r="I12" s="7">
        <f t="shared" si="0"/>
        <v>1213822182</v>
      </c>
      <c r="J12" s="7"/>
      <c r="K12" s="7">
        <v>2211384</v>
      </c>
      <c r="L12" s="7"/>
      <c r="M12" s="7">
        <v>61854078969</v>
      </c>
      <c r="N12" s="7"/>
      <c r="O12" s="7">
        <v>59997249746</v>
      </c>
      <c r="P12" s="7"/>
      <c r="Q12" s="7">
        <f t="shared" si="1"/>
        <v>1856829223</v>
      </c>
    </row>
    <row r="13" spans="1:17">
      <c r="A13" s="1" t="s">
        <v>18</v>
      </c>
      <c r="C13" s="7">
        <v>91835384</v>
      </c>
      <c r="D13" s="7"/>
      <c r="E13" s="7">
        <v>1308343416622</v>
      </c>
      <c r="F13" s="7"/>
      <c r="G13" s="7">
        <v>1318961198683</v>
      </c>
      <c r="H13" s="7"/>
      <c r="I13" s="7">
        <f t="shared" si="0"/>
        <v>-10617782061</v>
      </c>
      <c r="J13" s="7"/>
      <c r="K13" s="7">
        <v>91835384</v>
      </c>
      <c r="L13" s="7"/>
      <c r="M13" s="7">
        <v>1308343416622</v>
      </c>
      <c r="N13" s="7"/>
      <c r="O13" s="7">
        <v>1346658419517</v>
      </c>
      <c r="P13" s="7"/>
      <c r="Q13" s="7">
        <f t="shared" si="1"/>
        <v>-38315002895</v>
      </c>
    </row>
    <row r="14" spans="1:17">
      <c r="A14" s="1" t="s">
        <v>19</v>
      </c>
      <c r="C14" s="7">
        <v>70365683</v>
      </c>
      <c r="D14" s="7"/>
      <c r="E14" s="7">
        <v>937376475989</v>
      </c>
      <c r="F14" s="7"/>
      <c r="G14" s="7">
        <v>939514404898</v>
      </c>
      <c r="H14" s="7"/>
      <c r="I14" s="7">
        <f>E14-G14</f>
        <v>-2137928909</v>
      </c>
      <c r="J14" s="7"/>
      <c r="K14" s="7">
        <v>70365683</v>
      </c>
      <c r="L14" s="7"/>
      <c r="M14" s="7">
        <v>937376475989</v>
      </c>
      <c r="N14" s="7"/>
      <c r="O14" s="7">
        <v>936463502654</v>
      </c>
      <c r="P14" s="7"/>
      <c r="Q14" s="7">
        <f t="shared" si="1"/>
        <v>912973335</v>
      </c>
    </row>
    <row r="15" spans="1:17">
      <c r="A15" s="1" t="s">
        <v>23</v>
      </c>
      <c r="C15" s="7">
        <v>30418953</v>
      </c>
      <c r="D15" s="7"/>
      <c r="E15" s="7">
        <v>5088262711323</v>
      </c>
      <c r="F15" s="7"/>
      <c r="G15" s="7">
        <v>4486723982146</v>
      </c>
      <c r="H15" s="7"/>
      <c r="I15" s="7">
        <f t="shared" si="0"/>
        <v>601538729177</v>
      </c>
      <c r="J15" s="7"/>
      <c r="K15" s="7">
        <v>30418953</v>
      </c>
      <c r="L15" s="7"/>
      <c r="M15" s="7">
        <v>5088262711323</v>
      </c>
      <c r="N15" s="7"/>
      <c r="O15" s="7">
        <v>3048808927183</v>
      </c>
      <c r="P15" s="7"/>
      <c r="Q15" s="7">
        <f t="shared" si="1"/>
        <v>2039453784140</v>
      </c>
    </row>
    <row r="16" spans="1:17">
      <c r="A16" s="1" t="s">
        <v>24</v>
      </c>
      <c r="C16" s="7">
        <v>185555206</v>
      </c>
      <c r="D16" s="7"/>
      <c r="E16" s="7">
        <v>1851401143652</v>
      </c>
      <c r="F16" s="7"/>
      <c r="G16" s="7">
        <v>1867549862289</v>
      </c>
      <c r="H16" s="7"/>
      <c r="I16" s="7">
        <f t="shared" si="0"/>
        <v>-16148718637</v>
      </c>
      <c r="J16" s="7"/>
      <c r="K16" s="7">
        <v>185555206</v>
      </c>
      <c r="L16" s="7"/>
      <c r="M16" s="7">
        <v>1851401143652</v>
      </c>
      <c r="N16" s="7"/>
      <c r="O16" s="7">
        <v>1915938708016</v>
      </c>
      <c r="P16" s="7"/>
      <c r="Q16" s="7">
        <f t="shared" si="1"/>
        <v>-64537564364</v>
      </c>
    </row>
    <row r="17" spans="1:17">
      <c r="A17" s="1" t="s">
        <v>34</v>
      </c>
      <c r="C17" s="7">
        <v>33400</v>
      </c>
      <c r="D17" s="7"/>
      <c r="E17" s="7">
        <v>40102307333</v>
      </c>
      <c r="F17" s="7"/>
      <c r="G17" s="7">
        <v>40109392000</v>
      </c>
      <c r="H17" s="7"/>
      <c r="I17" s="7">
        <f t="shared" si="0"/>
        <v>-7084667</v>
      </c>
      <c r="J17" s="7"/>
      <c r="K17" s="7">
        <v>33400</v>
      </c>
      <c r="L17" s="7"/>
      <c r="M17" s="7">
        <v>40102307333</v>
      </c>
      <c r="N17" s="7"/>
      <c r="O17" s="7">
        <v>40109392000</v>
      </c>
      <c r="P17" s="7"/>
      <c r="Q17" s="7">
        <f t="shared" si="1"/>
        <v>-7084667</v>
      </c>
    </row>
    <row r="18" spans="1:17" ht="24.75" thickBot="1">
      <c r="C18" s="7"/>
      <c r="D18" s="7"/>
      <c r="E18" s="8">
        <f>SUM(E8:E17)</f>
        <v>12626440713954</v>
      </c>
      <c r="F18" s="7"/>
      <c r="G18" s="8">
        <f>SUM(G8:G17)</f>
        <v>11490977566625</v>
      </c>
      <c r="H18" s="7"/>
      <c r="I18" s="8">
        <f>SUM(I8:I17)</f>
        <v>1135463147329</v>
      </c>
      <c r="J18" s="7"/>
      <c r="K18" s="7"/>
      <c r="L18" s="7"/>
      <c r="M18" s="8">
        <f>SUM(M8:M17)</f>
        <v>12626440713954</v>
      </c>
      <c r="N18" s="7"/>
      <c r="O18" s="8">
        <f>SUM(O8:O17)</f>
        <v>10056555016476</v>
      </c>
      <c r="P18" s="7"/>
      <c r="Q18" s="8">
        <f>SUM(Q8:Q17)</f>
        <v>2569885697478</v>
      </c>
    </row>
    <row r="19" spans="1:17" ht="24.75" thickTop="1"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</row>
    <row r="20" spans="1:17"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</row>
    <row r="21" spans="1:17"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</row>
    <row r="22" spans="1:17"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</row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T23"/>
  <sheetViews>
    <sheetView rightToLeft="1" workbookViewId="0">
      <selection activeCell="M24" sqref="M24"/>
    </sheetView>
  </sheetViews>
  <sheetFormatPr defaultRowHeight="24"/>
  <cols>
    <col min="1" max="1" width="32" style="1" bestFit="1" customWidth="1"/>
    <col min="2" max="2" width="1" style="1" customWidth="1"/>
    <col min="3" max="3" width="12.42578125" style="1" bestFit="1" customWidth="1"/>
    <col min="4" max="4" width="1" style="1" customWidth="1"/>
    <col min="5" max="5" width="20.28515625" style="1" bestFit="1" customWidth="1"/>
    <col min="6" max="6" width="1" style="1" customWidth="1"/>
    <col min="7" max="7" width="20.28515625" style="1" bestFit="1" customWidth="1"/>
    <col min="8" max="8" width="1" style="1" customWidth="1"/>
    <col min="9" max="9" width="29.7109375" style="1" bestFit="1" customWidth="1"/>
    <col min="10" max="10" width="1" style="1" customWidth="1"/>
    <col min="11" max="11" width="15" style="1" bestFit="1" customWidth="1"/>
    <col min="12" max="12" width="1" style="1" customWidth="1"/>
    <col min="13" max="13" width="20.28515625" style="1" bestFit="1" customWidth="1"/>
    <col min="14" max="14" width="1" style="1" customWidth="1"/>
    <col min="15" max="15" width="20.28515625" style="1" bestFit="1" customWidth="1"/>
    <col min="16" max="16" width="1" style="1" customWidth="1"/>
    <col min="17" max="17" width="29.7109375" style="1" bestFit="1" customWidth="1"/>
    <col min="18" max="18" width="1" style="1" customWidth="1"/>
    <col min="19" max="19" width="9.140625" style="1" customWidth="1"/>
    <col min="20" max="20" width="16.5703125" style="1" bestFit="1" customWidth="1"/>
    <col min="21" max="16384" width="9.140625" style="1"/>
  </cols>
  <sheetData>
    <row r="2" spans="1:17" ht="24.75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</row>
    <row r="3" spans="1:17" ht="24.75">
      <c r="A3" s="15" t="s">
        <v>76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</row>
    <row r="4" spans="1:17" ht="24.75">
      <c r="A4" s="15" t="s">
        <v>2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</row>
    <row r="6" spans="1:17" ht="24.75">
      <c r="A6" s="15" t="s">
        <v>3</v>
      </c>
      <c r="C6" s="16" t="s">
        <v>78</v>
      </c>
      <c r="D6" s="16" t="s">
        <v>78</v>
      </c>
      <c r="E6" s="16" t="s">
        <v>78</v>
      </c>
      <c r="F6" s="16" t="s">
        <v>78</v>
      </c>
      <c r="G6" s="16" t="s">
        <v>78</v>
      </c>
      <c r="H6" s="16" t="s">
        <v>78</v>
      </c>
      <c r="I6" s="16" t="s">
        <v>78</v>
      </c>
      <c r="K6" s="16" t="s">
        <v>79</v>
      </c>
      <c r="L6" s="16" t="s">
        <v>79</v>
      </c>
      <c r="M6" s="16" t="s">
        <v>79</v>
      </c>
      <c r="N6" s="16" t="s">
        <v>79</v>
      </c>
      <c r="O6" s="16" t="s">
        <v>79</v>
      </c>
      <c r="P6" s="16" t="s">
        <v>79</v>
      </c>
      <c r="Q6" s="16" t="s">
        <v>79</v>
      </c>
    </row>
    <row r="7" spans="1:17" ht="24.75">
      <c r="A7" s="16" t="s">
        <v>3</v>
      </c>
      <c r="C7" s="16" t="s">
        <v>7</v>
      </c>
      <c r="E7" s="16" t="s">
        <v>94</v>
      </c>
      <c r="G7" s="16" t="s">
        <v>95</v>
      </c>
      <c r="I7" s="16" t="s">
        <v>97</v>
      </c>
      <c r="K7" s="16" t="s">
        <v>7</v>
      </c>
      <c r="M7" s="16" t="s">
        <v>94</v>
      </c>
      <c r="O7" s="16" t="s">
        <v>95</v>
      </c>
      <c r="Q7" s="16" t="s">
        <v>97</v>
      </c>
    </row>
    <row r="8" spans="1:17">
      <c r="A8" s="1" t="s">
        <v>16</v>
      </c>
      <c r="C8" s="6">
        <v>5045407</v>
      </c>
      <c r="D8" s="4"/>
      <c r="E8" s="7">
        <v>676067905100</v>
      </c>
      <c r="F8" s="7"/>
      <c r="G8" s="7">
        <v>1275861620311</v>
      </c>
      <c r="H8" s="7"/>
      <c r="I8" s="7">
        <f>E8-G8</f>
        <v>-599793715211</v>
      </c>
      <c r="J8" s="7"/>
      <c r="K8" s="7">
        <v>9423806</v>
      </c>
      <c r="L8" s="7"/>
      <c r="M8" s="7">
        <v>2434218162921</v>
      </c>
      <c r="N8" s="7"/>
      <c r="O8" s="7">
        <v>3042644824218</v>
      </c>
      <c r="P8" s="7"/>
      <c r="Q8" s="7">
        <f>M8-O8</f>
        <v>-608426661297</v>
      </c>
    </row>
    <row r="9" spans="1:17">
      <c r="A9" s="1" t="s">
        <v>15</v>
      </c>
      <c r="C9" s="6">
        <v>58558535</v>
      </c>
      <c r="D9" s="4"/>
      <c r="E9" s="7">
        <v>4186591100184</v>
      </c>
      <c r="F9" s="7"/>
      <c r="G9" s="7">
        <v>4171409359199</v>
      </c>
      <c r="H9" s="7"/>
      <c r="I9" s="7">
        <f t="shared" ref="I9:I19" si="0">E9-G9</f>
        <v>15181740985</v>
      </c>
      <c r="J9" s="7"/>
      <c r="K9" s="7">
        <v>206398271</v>
      </c>
      <c r="L9" s="7"/>
      <c r="M9" s="7">
        <v>14390863526155</v>
      </c>
      <c r="N9" s="7"/>
      <c r="O9" s="7">
        <v>14329729431829</v>
      </c>
      <c r="P9" s="7"/>
      <c r="Q9" s="7">
        <f t="shared" ref="Q9:Q19" si="1">M9-O9</f>
        <v>61134094326</v>
      </c>
    </row>
    <row r="10" spans="1:17">
      <c r="A10" s="1" t="s">
        <v>23</v>
      </c>
      <c r="C10" s="6">
        <v>1271743</v>
      </c>
      <c r="D10" s="4"/>
      <c r="E10" s="7">
        <v>204492139729</v>
      </c>
      <c r="F10" s="7"/>
      <c r="G10" s="7">
        <v>124244343675</v>
      </c>
      <c r="H10" s="7"/>
      <c r="I10" s="7">
        <f t="shared" si="0"/>
        <v>80247796054</v>
      </c>
      <c r="J10" s="7"/>
      <c r="K10" s="7">
        <v>20452142</v>
      </c>
      <c r="L10" s="7"/>
      <c r="M10" s="7">
        <v>2373247814263</v>
      </c>
      <c r="N10" s="7"/>
      <c r="O10" s="7">
        <v>1734395721835</v>
      </c>
      <c r="P10" s="7"/>
      <c r="Q10" s="7">
        <f t="shared" si="1"/>
        <v>638852092428</v>
      </c>
    </row>
    <row r="11" spans="1:17">
      <c r="A11" s="1" t="s">
        <v>22</v>
      </c>
      <c r="C11" s="6">
        <v>5152208</v>
      </c>
      <c r="D11" s="4"/>
      <c r="E11" s="7">
        <v>103168156754</v>
      </c>
      <c r="F11" s="7"/>
      <c r="G11" s="7">
        <v>97564759865</v>
      </c>
      <c r="H11" s="7"/>
      <c r="I11" s="7">
        <f t="shared" si="0"/>
        <v>5603396889</v>
      </c>
      <c r="J11" s="7"/>
      <c r="K11" s="7">
        <v>17954700</v>
      </c>
      <c r="L11" s="7"/>
      <c r="M11" s="7">
        <v>351555831247</v>
      </c>
      <c r="N11" s="7"/>
      <c r="O11" s="7">
        <v>339999082711</v>
      </c>
      <c r="P11" s="7"/>
      <c r="Q11" s="7">
        <f t="shared" si="1"/>
        <v>11556748536</v>
      </c>
    </row>
    <row r="12" spans="1:17">
      <c r="A12" s="1" t="s">
        <v>19</v>
      </c>
      <c r="C12" s="6">
        <v>897326838</v>
      </c>
      <c r="D12" s="4"/>
      <c r="E12" s="7">
        <v>11849037376789</v>
      </c>
      <c r="F12" s="7"/>
      <c r="G12" s="7">
        <v>11833920807517</v>
      </c>
      <c r="H12" s="7"/>
      <c r="I12" s="7">
        <f t="shared" si="0"/>
        <v>15116569272</v>
      </c>
      <c r="J12" s="7"/>
      <c r="K12" s="7">
        <v>2974488291</v>
      </c>
      <c r="L12" s="7"/>
      <c r="M12" s="7">
        <v>38090056368803</v>
      </c>
      <c r="N12" s="7"/>
      <c r="O12" s="7">
        <v>37982571624390</v>
      </c>
      <c r="P12" s="7"/>
      <c r="Q12" s="7">
        <f t="shared" si="1"/>
        <v>107484744413</v>
      </c>
    </row>
    <row r="13" spans="1:17">
      <c r="A13" s="1" t="s">
        <v>18</v>
      </c>
      <c r="C13" s="6">
        <v>24284059</v>
      </c>
      <c r="D13" s="4"/>
      <c r="E13" s="7">
        <v>348217954309</v>
      </c>
      <c r="F13" s="7"/>
      <c r="G13" s="7">
        <v>356619640953</v>
      </c>
      <c r="H13" s="7"/>
      <c r="I13" s="7">
        <f t="shared" si="0"/>
        <v>-8401686644</v>
      </c>
      <c r="J13" s="7"/>
      <c r="K13" s="7">
        <v>129341751</v>
      </c>
      <c r="L13" s="7"/>
      <c r="M13" s="7">
        <v>1884398232326</v>
      </c>
      <c r="N13" s="7"/>
      <c r="O13" s="7">
        <v>1925174345569</v>
      </c>
      <c r="P13" s="7"/>
      <c r="Q13" s="7">
        <f t="shared" si="1"/>
        <v>-40776113243</v>
      </c>
    </row>
    <row r="14" spans="1:17">
      <c r="A14" s="1" t="s">
        <v>24</v>
      </c>
      <c r="C14" s="6">
        <v>28650000</v>
      </c>
      <c r="D14" s="4"/>
      <c r="E14" s="7">
        <v>289697518753</v>
      </c>
      <c r="F14" s="7"/>
      <c r="G14" s="7">
        <v>296331405328</v>
      </c>
      <c r="H14" s="7"/>
      <c r="I14" s="7">
        <f t="shared" si="0"/>
        <v>-6633886575</v>
      </c>
      <c r="J14" s="7"/>
      <c r="K14" s="7">
        <v>292659847</v>
      </c>
      <c r="L14" s="7"/>
      <c r="M14" s="7">
        <v>2999840862166</v>
      </c>
      <c r="N14" s="7"/>
      <c r="O14" s="7">
        <v>2984691087585</v>
      </c>
      <c r="P14" s="7"/>
      <c r="Q14" s="7">
        <f t="shared" si="1"/>
        <v>15149774581</v>
      </c>
    </row>
    <row r="15" spans="1:17">
      <c r="A15" s="1" t="s">
        <v>17</v>
      </c>
      <c r="C15" s="6">
        <v>109461</v>
      </c>
      <c r="D15" s="4"/>
      <c r="E15" s="7">
        <v>407654825</v>
      </c>
      <c r="F15" s="7"/>
      <c r="G15" s="7">
        <v>387358826</v>
      </c>
      <c r="H15" s="7"/>
      <c r="I15" s="7">
        <f t="shared" si="0"/>
        <v>20295999</v>
      </c>
      <c r="J15" s="7"/>
      <c r="K15" s="7">
        <v>22196167</v>
      </c>
      <c r="L15" s="7"/>
      <c r="M15" s="7">
        <v>110918111203</v>
      </c>
      <c r="N15" s="7"/>
      <c r="O15" s="7">
        <v>107998488048</v>
      </c>
      <c r="P15" s="7"/>
      <c r="Q15" s="7">
        <f t="shared" si="1"/>
        <v>2919623155</v>
      </c>
    </row>
    <row r="16" spans="1:17">
      <c r="A16" s="1" t="s">
        <v>20</v>
      </c>
      <c r="C16" s="6">
        <v>0</v>
      </c>
      <c r="D16" s="4"/>
      <c r="E16" s="7">
        <v>0</v>
      </c>
      <c r="F16" s="7"/>
      <c r="G16" s="7">
        <v>0</v>
      </c>
      <c r="H16" s="7"/>
      <c r="I16" s="7">
        <f t="shared" si="0"/>
        <v>0</v>
      </c>
      <c r="J16" s="7"/>
      <c r="K16" s="7">
        <v>764347</v>
      </c>
      <c r="L16" s="7"/>
      <c r="M16" s="7">
        <v>23500027524</v>
      </c>
      <c r="N16" s="7"/>
      <c r="O16" s="7">
        <v>23126596520</v>
      </c>
      <c r="P16" s="7"/>
      <c r="Q16" s="7">
        <f t="shared" si="1"/>
        <v>373431004</v>
      </c>
    </row>
    <row r="17" spans="1:20">
      <c r="A17" s="1" t="s">
        <v>98</v>
      </c>
      <c r="C17" s="6">
        <v>0</v>
      </c>
      <c r="D17" s="4"/>
      <c r="E17" s="7">
        <v>0</v>
      </c>
      <c r="F17" s="7"/>
      <c r="G17" s="7">
        <v>0</v>
      </c>
      <c r="H17" s="7"/>
      <c r="I17" s="7">
        <f t="shared" si="0"/>
        <v>0</v>
      </c>
      <c r="J17" s="7"/>
      <c r="K17" s="7">
        <v>13495472</v>
      </c>
      <c r="L17" s="7"/>
      <c r="M17" s="7">
        <v>203766757934</v>
      </c>
      <c r="N17" s="7"/>
      <c r="O17" s="7">
        <v>199999901554</v>
      </c>
      <c r="P17" s="7"/>
      <c r="Q17" s="7">
        <f t="shared" si="1"/>
        <v>3766856380</v>
      </c>
    </row>
    <row r="18" spans="1:20">
      <c r="A18" s="1" t="s">
        <v>99</v>
      </c>
      <c r="C18" s="6">
        <v>0</v>
      </c>
      <c r="D18" s="4"/>
      <c r="E18" s="7">
        <v>0</v>
      </c>
      <c r="F18" s="7"/>
      <c r="G18" s="7">
        <v>0</v>
      </c>
      <c r="H18" s="7"/>
      <c r="I18" s="7">
        <f t="shared" si="0"/>
        <v>0</v>
      </c>
      <c r="J18" s="7"/>
      <c r="K18" s="7">
        <v>272</v>
      </c>
      <c r="L18" s="7"/>
      <c r="M18" s="7">
        <v>4950128</v>
      </c>
      <c r="N18" s="7"/>
      <c r="O18" s="7">
        <v>4947680</v>
      </c>
      <c r="P18" s="7"/>
      <c r="Q18" s="7">
        <f t="shared" si="1"/>
        <v>2448</v>
      </c>
    </row>
    <row r="19" spans="1:20">
      <c r="A19" s="1" t="s">
        <v>100</v>
      </c>
      <c r="C19" s="6">
        <v>0</v>
      </c>
      <c r="D19" s="4"/>
      <c r="E19" s="7">
        <v>0</v>
      </c>
      <c r="F19" s="7"/>
      <c r="G19" s="7">
        <v>0</v>
      </c>
      <c r="H19" s="7"/>
      <c r="I19" s="7">
        <f t="shared" si="0"/>
        <v>0</v>
      </c>
      <c r="J19" s="7"/>
      <c r="K19" s="7">
        <v>37727693</v>
      </c>
      <c r="L19" s="7"/>
      <c r="M19" s="7">
        <v>569214443750</v>
      </c>
      <c r="N19" s="7"/>
      <c r="O19" s="7">
        <v>557000909967</v>
      </c>
      <c r="P19" s="7"/>
      <c r="Q19" s="7">
        <f t="shared" si="1"/>
        <v>12213533783</v>
      </c>
    </row>
    <row r="20" spans="1:20" ht="24.75" thickBot="1">
      <c r="C20" s="4"/>
      <c r="D20" s="4"/>
      <c r="E20" s="8">
        <f>SUM(E8:E19)</f>
        <v>17657679806443</v>
      </c>
      <c r="F20" s="7"/>
      <c r="G20" s="8">
        <f>SUM(G8:G19)</f>
        <v>18156339295674</v>
      </c>
      <c r="H20" s="7"/>
      <c r="I20" s="8">
        <f>SUM(I8:I19)</f>
        <v>-498659489231</v>
      </c>
      <c r="J20" s="7"/>
      <c r="K20" s="7"/>
      <c r="L20" s="7"/>
      <c r="M20" s="8">
        <f>SUM(M8:M19)</f>
        <v>63431585088420</v>
      </c>
      <c r="N20" s="7"/>
      <c r="O20" s="8">
        <f>SUM(O8:O19)</f>
        <v>63227336961906</v>
      </c>
      <c r="P20" s="7"/>
      <c r="Q20" s="8">
        <f>SUM(Q8:Q19)</f>
        <v>204248126514</v>
      </c>
      <c r="T20" s="3"/>
    </row>
    <row r="21" spans="1:20" ht="24.75" thickTop="1"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T21" s="3"/>
    </row>
    <row r="22" spans="1:20"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T22" s="3"/>
    </row>
    <row r="23" spans="1:20">
      <c r="T23" s="3"/>
    </row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47"/>
  <sheetViews>
    <sheetView rightToLeft="1" workbookViewId="0">
      <selection activeCell="U15" sqref="U15"/>
    </sheetView>
  </sheetViews>
  <sheetFormatPr defaultRowHeight="24"/>
  <cols>
    <col min="1" max="1" width="32" style="1" bestFit="1" customWidth="1"/>
    <col min="2" max="2" width="1" style="1" customWidth="1"/>
    <col min="3" max="3" width="18.85546875" style="1" bestFit="1" customWidth="1"/>
    <col min="4" max="4" width="1" style="1" customWidth="1"/>
    <col min="5" max="5" width="19.5703125" style="1" bestFit="1" customWidth="1"/>
    <col min="6" max="6" width="1" style="1" customWidth="1"/>
    <col min="7" max="7" width="18.140625" style="1" bestFit="1" customWidth="1"/>
    <col min="8" max="8" width="1" style="1" customWidth="1"/>
    <col min="9" max="9" width="17.42578125" style="1" bestFit="1" customWidth="1"/>
    <col min="10" max="10" width="1" style="1" customWidth="1"/>
    <col min="11" max="11" width="21.7109375" style="1" bestFit="1" customWidth="1"/>
    <col min="12" max="12" width="1" style="1" customWidth="1"/>
    <col min="13" max="13" width="18.7109375" style="1" bestFit="1" customWidth="1"/>
    <col min="14" max="14" width="1" style="1" customWidth="1"/>
    <col min="15" max="15" width="19.42578125" style="1" bestFit="1" customWidth="1"/>
    <col min="16" max="16" width="1" style="1" customWidth="1"/>
    <col min="17" max="17" width="18" style="1" bestFit="1" customWidth="1"/>
    <col min="18" max="18" width="1" style="1" customWidth="1"/>
    <col min="19" max="19" width="19.140625" style="1" bestFit="1" customWidth="1"/>
    <col min="20" max="20" width="1" style="1" customWidth="1"/>
    <col min="21" max="21" width="21.7109375" style="1" bestFit="1" customWidth="1"/>
    <col min="22" max="22" width="1" style="1" customWidth="1"/>
    <col min="23" max="23" width="9.140625" style="1" customWidth="1"/>
    <col min="24" max="16384" width="9.140625" style="1"/>
  </cols>
  <sheetData>
    <row r="2" spans="1:21" ht="24.75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</row>
    <row r="3" spans="1:21" ht="24.75">
      <c r="A3" s="15" t="s">
        <v>76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</row>
    <row r="4" spans="1:21" ht="24.75">
      <c r="A4" s="15" t="s">
        <v>2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</row>
    <row r="6" spans="1:21" ht="24.75">
      <c r="A6" s="15" t="s">
        <v>3</v>
      </c>
      <c r="C6" s="16" t="s">
        <v>78</v>
      </c>
      <c r="D6" s="16" t="s">
        <v>78</v>
      </c>
      <c r="E6" s="16" t="s">
        <v>78</v>
      </c>
      <c r="F6" s="16" t="s">
        <v>78</v>
      </c>
      <c r="G6" s="16" t="s">
        <v>78</v>
      </c>
      <c r="H6" s="16" t="s">
        <v>78</v>
      </c>
      <c r="I6" s="16" t="s">
        <v>78</v>
      </c>
      <c r="J6" s="16" t="s">
        <v>78</v>
      </c>
      <c r="K6" s="16" t="s">
        <v>78</v>
      </c>
      <c r="M6" s="16" t="s">
        <v>79</v>
      </c>
      <c r="N6" s="16" t="s">
        <v>79</v>
      </c>
      <c r="O6" s="16" t="s">
        <v>79</v>
      </c>
      <c r="P6" s="16" t="s">
        <v>79</v>
      </c>
      <c r="Q6" s="16" t="s">
        <v>79</v>
      </c>
      <c r="R6" s="16" t="s">
        <v>79</v>
      </c>
      <c r="S6" s="16" t="s">
        <v>79</v>
      </c>
      <c r="T6" s="16" t="s">
        <v>79</v>
      </c>
      <c r="U6" s="16" t="s">
        <v>79</v>
      </c>
    </row>
    <row r="7" spans="1:21" ht="24.75">
      <c r="A7" s="16" t="s">
        <v>3</v>
      </c>
      <c r="C7" s="16" t="s">
        <v>101</v>
      </c>
      <c r="E7" s="16" t="s">
        <v>102</v>
      </c>
      <c r="G7" s="16" t="s">
        <v>103</v>
      </c>
      <c r="I7" s="16" t="s">
        <v>44</v>
      </c>
      <c r="K7" s="16" t="s">
        <v>104</v>
      </c>
      <c r="M7" s="16" t="s">
        <v>101</v>
      </c>
      <c r="O7" s="16" t="s">
        <v>102</v>
      </c>
      <c r="Q7" s="16" t="s">
        <v>103</v>
      </c>
      <c r="S7" s="16" t="s">
        <v>44</v>
      </c>
      <c r="U7" s="16" t="s">
        <v>104</v>
      </c>
    </row>
    <row r="8" spans="1:21">
      <c r="A8" s="1" t="s">
        <v>16</v>
      </c>
      <c r="C8" s="7">
        <v>0</v>
      </c>
      <c r="D8" s="7"/>
      <c r="E8" s="7">
        <v>608180566039</v>
      </c>
      <c r="F8" s="7"/>
      <c r="G8" s="7">
        <v>-599793715211</v>
      </c>
      <c r="H8" s="7"/>
      <c r="I8" s="7">
        <f>G8+E8+C8</f>
        <v>8386850828</v>
      </c>
      <c r="K8" s="9">
        <f>I8/$I$21</f>
        <v>1.3170083770130616E-2</v>
      </c>
      <c r="M8" s="7">
        <v>0</v>
      </c>
      <c r="N8" s="7"/>
      <c r="O8" s="7">
        <v>602590808384</v>
      </c>
      <c r="P8" s="7"/>
      <c r="Q8" s="7">
        <v>-608426661297</v>
      </c>
      <c r="R8" s="7"/>
      <c r="S8" s="7">
        <f>Q8+O8+M8</f>
        <v>-5835852913</v>
      </c>
      <c r="U8" s="9">
        <f>S8/$S$21</f>
        <v>-2.0032422771079235E-3</v>
      </c>
    </row>
    <row r="9" spans="1:21">
      <c r="A9" s="1" t="s">
        <v>15</v>
      </c>
      <c r="C9" s="7">
        <v>0</v>
      </c>
      <c r="D9" s="7"/>
      <c r="E9" s="7">
        <v>-28286804316</v>
      </c>
      <c r="F9" s="7"/>
      <c r="G9" s="7">
        <v>15181740985</v>
      </c>
      <c r="H9" s="7"/>
      <c r="I9" s="7">
        <f t="shared" ref="I9:I20" si="0">G9+E9+C9</f>
        <v>-13105063331</v>
      </c>
      <c r="K9" s="9">
        <f t="shared" ref="K9:K20" si="1">I9/$I$21</f>
        <v>-2.0579212081120967E-2</v>
      </c>
      <c r="M9" s="7">
        <v>0</v>
      </c>
      <c r="N9" s="7"/>
      <c r="O9" s="7">
        <v>-13250083240</v>
      </c>
      <c r="P9" s="7"/>
      <c r="Q9" s="7">
        <v>61134094326</v>
      </c>
      <c r="R9" s="7"/>
      <c r="S9" s="7">
        <f t="shared" ref="S9:S20" si="2">Q9+O9+M9</f>
        <v>47884011086</v>
      </c>
      <c r="U9" s="9">
        <f t="shared" ref="U9:U20" si="3">S9/$S$21</f>
        <v>1.6436890517117064E-2</v>
      </c>
    </row>
    <row r="10" spans="1:21">
      <c r="A10" s="1" t="s">
        <v>23</v>
      </c>
      <c r="C10" s="7">
        <v>0</v>
      </c>
      <c r="D10" s="7"/>
      <c r="E10" s="7">
        <v>601538729177</v>
      </c>
      <c r="F10" s="7"/>
      <c r="G10" s="7">
        <v>80247796054</v>
      </c>
      <c r="H10" s="7"/>
      <c r="I10" s="7">
        <f t="shared" si="0"/>
        <v>681786525231</v>
      </c>
      <c r="K10" s="9">
        <f t="shared" si="1"/>
        <v>1.0706266076249975</v>
      </c>
      <c r="M10" s="7">
        <v>119911089924</v>
      </c>
      <c r="N10" s="7"/>
      <c r="O10" s="7">
        <v>2039453784140</v>
      </c>
      <c r="P10" s="7"/>
      <c r="Q10" s="7">
        <v>638852092428</v>
      </c>
      <c r="R10" s="7"/>
      <c r="S10" s="7">
        <f t="shared" si="2"/>
        <v>2798216966492</v>
      </c>
      <c r="U10" s="9">
        <f t="shared" si="3"/>
        <v>0.96052909683699916</v>
      </c>
    </row>
    <row r="11" spans="1:21">
      <c r="A11" s="1" t="s">
        <v>22</v>
      </c>
      <c r="C11" s="7">
        <v>0</v>
      </c>
      <c r="D11" s="7"/>
      <c r="E11" s="7">
        <v>0</v>
      </c>
      <c r="F11" s="7"/>
      <c r="G11" s="7">
        <v>5603396889</v>
      </c>
      <c r="H11" s="7"/>
      <c r="I11" s="7">
        <f t="shared" si="0"/>
        <v>5603396889</v>
      </c>
      <c r="K11" s="9">
        <f t="shared" si="1"/>
        <v>8.799155718740452E-3</v>
      </c>
      <c r="M11" s="7">
        <v>0</v>
      </c>
      <c r="N11" s="7"/>
      <c r="O11" s="7">
        <v>0</v>
      </c>
      <c r="P11" s="7"/>
      <c r="Q11" s="7">
        <v>11556748536</v>
      </c>
      <c r="R11" s="7"/>
      <c r="S11" s="7">
        <f t="shared" si="2"/>
        <v>11556748536</v>
      </c>
      <c r="U11" s="9">
        <f t="shared" si="3"/>
        <v>3.9670237749907973E-3</v>
      </c>
    </row>
    <row r="12" spans="1:21">
      <c r="A12" s="1" t="s">
        <v>19</v>
      </c>
      <c r="C12" s="7">
        <v>0</v>
      </c>
      <c r="D12" s="7"/>
      <c r="E12" s="7">
        <v>-2137928908</v>
      </c>
      <c r="F12" s="7"/>
      <c r="G12" s="7">
        <v>15116569272</v>
      </c>
      <c r="H12" s="7"/>
      <c r="I12" s="7">
        <f t="shared" si="0"/>
        <v>12978640364</v>
      </c>
      <c r="K12" s="9">
        <f t="shared" si="1"/>
        <v>2.0380686901646003E-2</v>
      </c>
      <c r="M12" s="7">
        <v>0</v>
      </c>
      <c r="N12" s="7"/>
      <c r="O12" s="7">
        <v>912973335</v>
      </c>
      <c r="P12" s="7"/>
      <c r="Q12" s="7">
        <v>107484744413</v>
      </c>
      <c r="R12" s="7"/>
      <c r="S12" s="7">
        <f t="shared" si="2"/>
        <v>108397717748</v>
      </c>
      <c r="U12" s="9">
        <f t="shared" si="3"/>
        <v>3.7209109648923308E-2</v>
      </c>
    </row>
    <row r="13" spans="1:21">
      <c r="A13" s="1" t="s">
        <v>18</v>
      </c>
      <c r="C13" s="7">
        <v>0</v>
      </c>
      <c r="D13" s="7"/>
      <c r="E13" s="7">
        <v>-10617782060</v>
      </c>
      <c r="F13" s="7"/>
      <c r="G13" s="7">
        <v>-8401686644</v>
      </c>
      <c r="H13" s="7"/>
      <c r="I13" s="7">
        <f t="shared" si="0"/>
        <v>-19019468704</v>
      </c>
      <c r="K13" s="9">
        <f t="shared" si="1"/>
        <v>-2.9866752280699752E-2</v>
      </c>
      <c r="M13" s="7">
        <v>0</v>
      </c>
      <c r="N13" s="7"/>
      <c r="O13" s="7">
        <v>-38315002894</v>
      </c>
      <c r="P13" s="7"/>
      <c r="Q13" s="7">
        <v>-40776113243</v>
      </c>
      <c r="R13" s="7"/>
      <c r="S13" s="7">
        <f t="shared" si="2"/>
        <v>-79091116137</v>
      </c>
      <c r="U13" s="9">
        <f t="shared" si="3"/>
        <v>-2.714918795097657E-2</v>
      </c>
    </row>
    <row r="14" spans="1:21">
      <c r="A14" s="1" t="s">
        <v>24</v>
      </c>
      <c r="C14" s="7">
        <v>0</v>
      </c>
      <c r="D14" s="7"/>
      <c r="E14" s="7">
        <v>-16148718636</v>
      </c>
      <c r="F14" s="7"/>
      <c r="G14" s="7">
        <v>-6633886575</v>
      </c>
      <c r="H14" s="7"/>
      <c r="I14" s="7">
        <f t="shared" si="0"/>
        <v>-22782605211</v>
      </c>
      <c r="K14" s="9">
        <f t="shared" si="1"/>
        <v>-3.5776100622769334E-2</v>
      </c>
      <c r="M14" s="7">
        <v>0</v>
      </c>
      <c r="N14" s="7"/>
      <c r="O14" s="7">
        <v>-64537564363</v>
      </c>
      <c r="P14" s="7"/>
      <c r="Q14" s="7">
        <v>15149774581</v>
      </c>
      <c r="R14" s="7"/>
      <c r="S14" s="7">
        <f t="shared" si="2"/>
        <v>-49387789782</v>
      </c>
      <c r="U14" s="9">
        <f t="shared" si="3"/>
        <v>-1.6953084654315227E-2</v>
      </c>
    </row>
    <row r="15" spans="1:21">
      <c r="A15" s="1" t="s">
        <v>17</v>
      </c>
      <c r="C15" s="7">
        <v>0</v>
      </c>
      <c r="D15" s="7"/>
      <c r="E15" s="7">
        <v>-23221313472</v>
      </c>
      <c r="F15" s="7"/>
      <c r="G15" s="7">
        <v>20295999</v>
      </c>
      <c r="H15" s="7"/>
      <c r="I15" s="7">
        <f t="shared" si="0"/>
        <v>-23201017473</v>
      </c>
      <c r="K15" s="9">
        <f t="shared" si="1"/>
        <v>-3.6433143970028191E-2</v>
      </c>
      <c r="M15" s="7">
        <v>19151751000</v>
      </c>
      <c r="N15" s="7"/>
      <c r="O15" s="7">
        <v>30729438522</v>
      </c>
      <c r="P15" s="7"/>
      <c r="Q15" s="7">
        <v>2919623155</v>
      </c>
      <c r="R15" s="7"/>
      <c r="S15" s="7">
        <f t="shared" si="2"/>
        <v>52800812677</v>
      </c>
      <c r="U15" s="9">
        <f t="shared" si="3"/>
        <v>1.8124654921408641E-2</v>
      </c>
    </row>
    <row r="16" spans="1:21">
      <c r="A16" s="1" t="s">
        <v>20</v>
      </c>
      <c r="C16" s="7">
        <v>0</v>
      </c>
      <c r="D16" s="7"/>
      <c r="E16" s="7">
        <v>4949661995</v>
      </c>
      <c r="F16" s="7"/>
      <c r="G16" s="7">
        <v>0</v>
      </c>
      <c r="H16" s="7"/>
      <c r="I16" s="7">
        <f t="shared" si="0"/>
        <v>4949661995</v>
      </c>
      <c r="K16" s="9">
        <f t="shared" si="1"/>
        <v>7.7725792964326501E-3</v>
      </c>
      <c r="M16" s="7">
        <v>0</v>
      </c>
      <c r="N16" s="7"/>
      <c r="O16" s="7">
        <v>10451599041</v>
      </c>
      <c r="P16" s="7"/>
      <c r="Q16" s="7">
        <v>373431004</v>
      </c>
      <c r="R16" s="7"/>
      <c r="S16" s="7">
        <f t="shared" si="2"/>
        <v>10825030045</v>
      </c>
      <c r="U16" s="9">
        <f t="shared" si="3"/>
        <v>3.7158506494914274E-3</v>
      </c>
    </row>
    <row r="17" spans="1:21">
      <c r="A17" s="1" t="s">
        <v>98</v>
      </c>
      <c r="C17" s="7">
        <v>0</v>
      </c>
      <c r="D17" s="7"/>
      <c r="E17" s="7">
        <v>0</v>
      </c>
      <c r="F17" s="7"/>
      <c r="G17" s="7">
        <v>0</v>
      </c>
      <c r="H17" s="7"/>
      <c r="I17" s="7">
        <f t="shared" si="0"/>
        <v>0</v>
      </c>
      <c r="K17" s="9">
        <f t="shared" si="1"/>
        <v>0</v>
      </c>
      <c r="M17" s="7">
        <v>0</v>
      </c>
      <c r="N17" s="7"/>
      <c r="O17" s="7">
        <v>0</v>
      </c>
      <c r="P17" s="7"/>
      <c r="Q17" s="7">
        <v>3766856380</v>
      </c>
      <c r="R17" s="7"/>
      <c r="S17" s="7">
        <f t="shared" si="2"/>
        <v>3766856380</v>
      </c>
      <c r="U17" s="9">
        <f t="shared" si="3"/>
        <v>1.2930288108187811E-3</v>
      </c>
    </row>
    <row r="18" spans="1:21">
      <c r="A18" s="1" t="s">
        <v>99</v>
      </c>
      <c r="C18" s="7">
        <v>0</v>
      </c>
      <c r="D18" s="7"/>
      <c r="E18" s="7">
        <v>0</v>
      </c>
      <c r="F18" s="7"/>
      <c r="G18" s="7">
        <v>0</v>
      </c>
      <c r="H18" s="7"/>
      <c r="I18" s="7">
        <f t="shared" si="0"/>
        <v>0</v>
      </c>
      <c r="K18" s="9">
        <f t="shared" si="1"/>
        <v>0</v>
      </c>
      <c r="M18" s="7">
        <v>0</v>
      </c>
      <c r="N18" s="7"/>
      <c r="O18" s="7">
        <v>0</v>
      </c>
      <c r="P18" s="7"/>
      <c r="Q18" s="7">
        <v>2448</v>
      </c>
      <c r="R18" s="7"/>
      <c r="S18" s="7">
        <f t="shared" si="2"/>
        <v>2448</v>
      </c>
      <c r="U18" s="9">
        <f t="shared" si="3"/>
        <v>8.4031197623849315E-10</v>
      </c>
    </row>
    <row r="19" spans="1:21">
      <c r="A19" s="1" t="s">
        <v>100</v>
      </c>
      <c r="C19" s="7">
        <v>0</v>
      </c>
      <c r="D19" s="7"/>
      <c r="E19" s="7">
        <v>0</v>
      </c>
      <c r="F19" s="7"/>
      <c r="G19" s="7">
        <v>0</v>
      </c>
      <c r="H19" s="7"/>
      <c r="I19" s="7">
        <f t="shared" si="0"/>
        <v>0</v>
      </c>
      <c r="K19" s="9">
        <f t="shared" si="1"/>
        <v>0</v>
      </c>
      <c r="M19" s="7">
        <v>0</v>
      </c>
      <c r="N19" s="7"/>
      <c r="O19" s="7">
        <v>0</v>
      </c>
      <c r="P19" s="7"/>
      <c r="Q19" s="7">
        <v>12213533783</v>
      </c>
      <c r="R19" s="7"/>
      <c r="S19" s="7">
        <f t="shared" si="2"/>
        <v>12213533783</v>
      </c>
      <c r="U19" s="9">
        <f t="shared" si="3"/>
        <v>4.1924749632550364E-3</v>
      </c>
    </row>
    <row r="20" spans="1:21">
      <c r="A20" s="1" t="s">
        <v>21</v>
      </c>
      <c r="C20" s="7">
        <v>0</v>
      </c>
      <c r="D20" s="7"/>
      <c r="E20" s="7">
        <v>1213822182</v>
      </c>
      <c r="F20" s="7"/>
      <c r="G20" s="7">
        <v>0</v>
      </c>
      <c r="H20" s="7"/>
      <c r="I20" s="7">
        <f t="shared" si="0"/>
        <v>1213822182</v>
      </c>
      <c r="K20" s="9">
        <f t="shared" si="1"/>
        <v>1.9060956426710314E-3</v>
      </c>
      <c r="M20" s="7">
        <v>0</v>
      </c>
      <c r="N20" s="7"/>
      <c r="O20" s="7">
        <v>1856829223</v>
      </c>
      <c r="P20" s="7"/>
      <c r="Q20" s="7">
        <v>0</v>
      </c>
      <c r="R20" s="7"/>
      <c r="S20" s="7">
        <f t="shared" si="2"/>
        <v>1856829223</v>
      </c>
      <c r="U20" s="9">
        <f t="shared" si="3"/>
        <v>6.3738391908354402E-4</v>
      </c>
    </row>
    <row r="21" spans="1:21" ht="24.75" thickBot="1">
      <c r="C21" s="8">
        <f>SUM(C8:C20)</f>
        <v>0</v>
      </c>
      <c r="D21" s="7"/>
      <c r="E21" s="8">
        <f>SUM(E8:E20)</f>
        <v>1135470232001</v>
      </c>
      <c r="F21" s="7"/>
      <c r="G21" s="8">
        <f>SUM(G8:G20)</f>
        <v>-498659489231</v>
      </c>
      <c r="H21" s="7"/>
      <c r="I21" s="8">
        <f>SUM(I8:I20)</f>
        <v>636810742770</v>
      </c>
      <c r="K21" s="12">
        <f>SUM(K8:K20)</f>
        <v>1.0000000000000002</v>
      </c>
      <c r="M21" s="8">
        <f>SUM(M8:M20)</f>
        <v>139062840924</v>
      </c>
      <c r="N21" s="7"/>
      <c r="O21" s="8">
        <f>SUM(O8:O20)</f>
        <v>2569892782148</v>
      </c>
      <c r="P21" s="7"/>
      <c r="Q21" s="8">
        <f>SUM(Q8:Q20)</f>
        <v>204248126514</v>
      </c>
      <c r="R21" s="7"/>
      <c r="S21" s="8">
        <f>SUM(S8:S20)</f>
        <v>2913203749586</v>
      </c>
      <c r="U21" s="12">
        <f>SUM(U8:U20)</f>
        <v>1.0000000000000002</v>
      </c>
    </row>
    <row r="22" spans="1:21" ht="24.75" thickTop="1">
      <c r="C22" s="7"/>
      <c r="D22" s="7"/>
      <c r="E22" s="7"/>
      <c r="F22" s="7"/>
      <c r="G22" s="7"/>
      <c r="H22" s="7"/>
      <c r="I22" s="7"/>
      <c r="M22" s="7"/>
      <c r="N22" s="7"/>
      <c r="O22" s="7"/>
      <c r="P22" s="7"/>
      <c r="Q22" s="7"/>
      <c r="R22" s="7"/>
      <c r="S22" s="7"/>
    </row>
    <row r="23" spans="1:21">
      <c r="C23" s="7"/>
      <c r="D23" s="7"/>
      <c r="E23" s="7"/>
      <c r="F23" s="7"/>
      <c r="G23" s="7"/>
      <c r="H23" s="7"/>
      <c r="I23" s="7"/>
    </row>
    <row r="24" spans="1:21">
      <c r="C24" s="7"/>
      <c r="D24" s="7"/>
      <c r="E24" s="7"/>
      <c r="F24" s="7"/>
      <c r="G24" s="7"/>
      <c r="H24" s="7"/>
      <c r="I24" s="7"/>
    </row>
    <row r="25" spans="1:21">
      <c r="C25" s="7"/>
      <c r="D25" s="7"/>
      <c r="E25" s="7"/>
      <c r="F25" s="7"/>
      <c r="G25" s="7"/>
      <c r="H25" s="7"/>
      <c r="I25" s="7"/>
    </row>
    <row r="26" spans="1:21">
      <c r="C26" s="7"/>
      <c r="D26" s="7"/>
      <c r="E26" s="7"/>
      <c r="F26" s="7"/>
      <c r="G26" s="7"/>
      <c r="H26" s="7"/>
      <c r="I26" s="7"/>
    </row>
    <row r="27" spans="1:21">
      <c r="C27" s="7"/>
      <c r="D27" s="7"/>
      <c r="E27" s="7"/>
      <c r="F27" s="7"/>
      <c r="G27" s="7"/>
      <c r="H27" s="7"/>
      <c r="I27" s="7"/>
    </row>
    <row r="28" spans="1:21">
      <c r="C28" s="7"/>
      <c r="D28" s="7"/>
      <c r="E28" s="7"/>
      <c r="F28" s="7"/>
      <c r="G28" s="7"/>
      <c r="H28" s="7"/>
      <c r="I28" s="7"/>
    </row>
    <row r="29" spans="1:21">
      <c r="C29" s="7"/>
      <c r="D29" s="7"/>
      <c r="E29" s="7"/>
      <c r="F29" s="7"/>
      <c r="G29" s="7"/>
      <c r="H29" s="7"/>
      <c r="I29" s="7"/>
    </row>
    <row r="30" spans="1:21">
      <c r="C30" s="7"/>
      <c r="D30" s="7"/>
      <c r="E30" s="7"/>
      <c r="F30" s="7"/>
      <c r="G30" s="7"/>
      <c r="H30" s="7"/>
      <c r="I30" s="7"/>
    </row>
    <row r="31" spans="1:21">
      <c r="C31" s="7"/>
      <c r="D31" s="7"/>
      <c r="E31" s="7"/>
      <c r="F31" s="7"/>
      <c r="G31" s="7"/>
      <c r="H31" s="7"/>
      <c r="I31" s="7"/>
    </row>
    <row r="32" spans="1:21">
      <c r="C32" s="7"/>
      <c r="D32" s="7"/>
      <c r="E32" s="7"/>
      <c r="F32" s="7"/>
      <c r="G32" s="7"/>
      <c r="H32" s="7"/>
      <c r="I32" s="7"/>
    </row>
    <row r="33" spans="3:9">
      <c r="C33" s="7"/>
      <c r="D33" s="7"/>
      <c r="E33" s="7"/>
      <c r="F33" s="7"/>
      <c r="G33" s="7"/>
      <c r="H33" s="7"/>
      <c r="I33" s="7"/>
    </row>
    <row r="34" spans="3:9">
      <c r="C34" s="7"/>
      <c r="D34" s="7"/>
      <c r="E34" s="7"/>
      <c r="F34" s="7"/>
      <c r="G34" s="7"/>
      <c r="H34" s="7"/>
      <c r="I34" s="7"/>
    </row>
    <row r="35" spans="3:9">
      <c r="C35" s="7"/>
      <c r="D35" s="7"/>
      <c r="E35" s="7"/>
      <c r="F35" s="7"/>
      <c r="G35" s="7"/>
      <c r="H35" s="7"/>
      <c r="I35" s="7"/>
    </row>
    <row r="36" spans="3:9">
      <c r="C36" s="7"/>
      <c r="D36" s="7"/>
      <c r="E36" s="7"/>
      <c r="F36" s="7"/>
      <c r="G36" s="7"/>
      <c r="H36" s="7"/>
      <c r="I36" s="7"/>
    </row>
    <row r="37" spans="3:9">
      <c r="C37" s="7"/>
      <c r="D37" s="7"/>
      <c r="E37" s="7"/>
      <c r="F37" s="7"/>
      <c r="G37" s="7"/>
      <c r="H37" s="7"/>
      <c r="I37" s="7"/>
    </row>
    <row r="38" spans="3:9">
      <c r="C38" s="7"/>
      <c r="D38" s="7"/>
      <c r="E38" s="7"/>
      <c r="F38" s="7"/>
      <c r="G38" s="7"/>
      <c r="H38" s="7"/>
      <c r="I38" s="7"/>
    </row>
    <row r="39" spans="3:9">
      <c r="C39" s="7"/>
      <c r="D39" s="7"/>
      <c r="E39" s="7"/>
      <c r="F39" s="7"/>
      <c r="G39" s="7"/>
      <c r="H39" s="7"/>
      <c r="I39" s="7"/>
    </row>
    <row r="40" spans="3:9">
      <c r="C40" s="7"/>
      <c r="D40" s="7"/>
      <c r="E40" s="7"/>
      <c r="F40" s="7"/>
      <c r="G40" s="7"/>
      <c r="H40" s="7"/>
      <c r="I40" s="7"/>
    </row>
    <row r="41" spans="3:9">
      <c r="C41" s="7"/>
      <c r="D41" s="7"/>
      <c r="E41" s="7"/>
      <c r="F41" s="7"/>
      <c r="G41" s="7"/>
      <c r="H41" s="7"/>
      <c r="I41" s="7"/>
    </row>
    <row r="42" spans="3:9">
      <c r="C42" s="7"/>
      <c r="D42" s="7"/>
      <c r="E42" s="7"/>
      <c r="F42" s="7"/>
      <c r="G42" s="7"/>
      <c r="H42" s="7"/>
      <c r="I42" s="7"/>
    </row>
    <row r="43" spans="3:9">
      <c r="C43" s="7"/>
      <c r="D43" s="7"/>
      <c r="E43" s="7"/>
      <c r="F43" s="7"/>
      <c r="G43" s="7"/>
      <c r="H43" s="7"/>
      <c r="I43" s="7"/>
    </row>
    <row r="44" spans="3:9">
      <c r="C44" s="7"/>
      <c r="D44" s="7"/>
      <c r="E44" s="7"/>
      <c r="F44" s="7"/>
      <c r="G44" s="7"/>
      <c r="H44" s="7"/>
      <c r="I44" s="7"/>
    </row>
    <row r="45" spans="3:9">
      <c r="C45" s="7"/>
      <c r="D45" s="7"/>
      <c r="E45" s="7"/>
      <c r="F45" s="7"/>
      <c r="G45" s="7"/>
      <c r="H45" s="7"/>
      <c r="I45" s="7"/>
    </row>
    <row r="46" spans="3:9">
      <c r="C46" s="7"/>
      <c r="D46" s="7"/>
      <c r="E46" s="7"/>
      <c r="F46" s="7"/>
      <c r="G46" s="7"/>
      <c r="H46" s="7"/>
      <c r="I46" s="7"/>
    </row>
    <row r="47" spans="3:9">
      <c r="C47" s="7"/>
      <c r="D47" s="7"/>
      <c r="E47" s="7"/>
      <c r="F47" s="7"/>
      <c r="G47" s="7"/>
      <c r="H47" s="7"/>
      <c r="I47" s="7"/>
    </row>
  </sheetData>
  <mergeCells count="16">
    <mergeCell ref="A4:U4"/>
    <mergeCell ref="A3:U3"/>
    <mergeCell ref="A2:U2"/>
    <mergeCell ref="S7"/>
    <mergeCell ref="U7"/>
    <mergeCell ref="M6:U6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سهام</vt:lpstr>
      <vt:lpstr>اوراق مشارکت</vt:lpstr>
      <vt:lpstr>سپرده</vt:lpstr>
      <vt:lpstr>سود اوراق بهادار و سپرده بانکی</vt:lpstr>
      <vt:lpstr>جمع درآمدها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Ghayouri, Ali</cp:lastModifiedBy>
  <dcterms:modified xsi:type="dcterms:W3CDTF">2023-11-30T07:29:16Z</dcterms:modified>
</cp:coreProperties>
</file>