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A8843D6-F725-4DA0-8098-6BFEA7B4042F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0" i="15"/>
  <c r="C9" i="15"/>
  <c r="C8" i="15"/>
  <c r="C7" i="15"/>
  <c r="K26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8" i="13"/>
  <c r="G26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8" i="13"/>
  <c r="I24" i="10"/>
  <c r="I12" i="12"/>
  <c r="Q13" i="12"/>
  <c r="C14" i="12"/>
  <c r="E14" i="12"/>
  <c r="G14" i="12"/>
  <c r="K14" i="12"/>
  <c r="M14" i="12"/>
  <c r="O14" i="12"/>
  <c r="Q14" i="12"/>
  <c r="Q9" i="12"/>
  <c r="Q10" i="12"/>
  <c r="Q11" i="12"/>
  <c r="Q12" i="12"/>
  <c r="Q8" i="12"/>
  <c r="I9" i="12"/>
  <c r="I10" i="12"/>
  <c r="I11" i="12"/>
  <c r="I13" i="12"/>
  <c r="I8" i="12"/>
  <c r="I14" i="12" s="1"/>
  <c r="M28" i="11"/>
  <c r="O28" i="11"/>
  <c r="Q28" i="11"/>
  <c r="S28" i="11"/>
  <c r="S27" i="11"/>
  <c r="I2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G28" i="11"/>
  <c r="E24" i="10"/>
  <c r="G24" i="10"/>
  <c r="M24" i="10"/>
  <c r="O24" i="10"/>
  <c r="Q24" i="10"/>
  <c r="E28" i="11"/>
  <c r="U22" i="11"/>
  <c r="S20" i="11"/>
  <c r="S21" i="11"/>
  <c r="S22" i="11"/>
  <c r="S23" i="11"/>
  <c r="S24" i="11"/>
  <c r="S25" i="11"/>
  <c r="S26" i="11"/>
  <c r="C28" i="11"/>
  <c r="Q21" i="9"/>
  <c r="Q19" i="9"/>
  <c r="Q18" i="9"/>
  <c r="Q22" i="10"/>
  <c r="S9" i="11"/>
  <c r="S10" i="11"/>
  <c r="S11" i="11"/>
  <c r="S12" i="11"/>
  <c r="S13" i="11"/>
  <c r="S14" i="11"/>
  <c r="S15" i="11"/>
  <c r="S16" i="11"/>
  <c r="S17" i="11"/>
  <c r="S18" i="11"/>
  <c r="S19" i="11"/>
  <c r="S8" i="11"/>
  <c r="I8" i="11"/>
  <c r="Q19" i="10"/>
  <c r="Q9" i="10"/>
  <c r="Q10" i="10"/>
  <c r="Q11" i="10"/>
  <c r="Q12" i="10"/>
  <c r="Q13" i="10"/>
  <c r="Q14" i="10"/>
  <c r="Q15" i="10"/>
  <c r="Q16" i="10"/>
  <c r="Q17" i="10"/>
  <c r="Q18" i="10"/>
  <c r="Q20" i="10"/>
  <c r="Q21" i="10"/>
  <c r="Q2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8" i="10"/>
  <c r="M23" i="9"/>
  <c r="O23" i="9"/>
  <c r="Q9" i="9"/>
  <c r="Q10" i="9"/>
  <c r="Q11" i="9"/>
  <c r="Q12" i="9"/>
  <c r="Q13" i="9"/>
  <c r="Q14" i="9"/>
  <c r="Q15" i="9"/>
  <c r="Q16" i="9"/>
  <c r="Q17" i="9"/>
  <c r="Q20" i="9"/>
  <c r="Q2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8" i="9"/>
  <c r="E9" i="14"/>
  <c r="C9" i="14"/>
  <c r="I26" i="13"/>
  <c r="E26" i="13"/>
  <c r="G23" i="9"/>
  <c r="E23" i="9"/>
  <c r="S10" i="8"/>
  <c r="Q10" i="8"/>
  <c r="O10" i="8"/>
  <c r="M10" i="8"/>
  <c r="K10" i="8"/>
  <c r="I10" i="8"/>
  <c r="S29" i="7"/>
  <c r="Q29" i="7"/>
  <c r="O29" i="7"/>
  <c r="M29" i="7"/>
  <c r="K29" i="7"/>
  <c r="I29" i="7"/>
  <c r="Q32" i="6"/>
  <c r="O32" i="6"/>
  <c r="M32" i="6"/>
  <c r="K32" i="6"/>
  <c r="AI15" i="3"/>
  <c r="AG15" i="3"/>
  <c r="AA15" i="3"/>
  <c r="W15" i="3"/>
  <c r="S15" i="3"/>
  <c r="Q15" i="3"/>
  <c r="W18" i="1"/>
  <c r="U18" i="1"/>
  <c r="O18" i="1"/>
  <c r="K18" i="1"/>
  <c r="G18" i="1"/>
  <c r="E18" i="1"/>
  <c r="C11" i="15" l="1"/>
  <c r="K14" i="11"/>
  <c r="K12" i="11"/>
  <c r="U8" i="11"/>
  <c r="U14" i="11"/>
  <c r="U21" i="11"/>
  <c r="U13" i="11"/>
  <c r="U20" i="11"/>
  <c r="U12" i="11"/>
  <c r="U25" i="11"/>
  <c r="U19" i="11"/>
  <c r="U11" i="11"/>
  <c r="U10" i="11"/>
  <c r="U18" i="11"/>
  <c r="U17" i="11"/>
  <c r="U9" i="11"/>
  <c r="U16" i="11"/>
  <c r="U27" i="11"/>
  <c r="U15" i="11"/>
  <c r="U26" i="11"/>
  <c r="U24" i="11"/>
  <c r="U23" i="11"/>
  <c r="I23" i="9"/>
  <c r="Q23" i="9"/>
  <c r="K20" i="11" l="1"/>
  <c r="K24" i="11"/>
  <c r="K11" i="11"/>
  <c r="K27" i="11"/>
  <c r="K9" i="11"/>
  <c r="K21" i="11"/>
  <c r="K17" i="11"/>
  <c r="K19" i="11"/>
  <c r="K22" i="11"/>
  <c r="K13" i="11"/>
  <c r="K23" i="11"/>
  <c r="K8" i="11"/>
  <c r="K15" i="11"/>
  <c r="K25" i="11"/>
  <c r="K10" i="11"/>
  <c r="K18" i="11"/>
  <c r="K26" i="11"/>
  <c r="K16" i="11"/>
  <c r="U28" i="11"/>
  <c r="K28" i="11" l="1"/>
</calcChain>
</file>

<file path=xl/sharedStrings.xml><?xml version="1.0" encoding="utf-8"?>
<sst xmlns="http://schemas.openxmlformats.org/spreadsheetml/2006/main" count="1336" uniqueCount="180">
  <si>
    <t>صندوق سرمایه‌گذاری اختصاصی بازارگردانی مفید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</si>
  <si>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</si>
  <si>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</si>
  <si>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</si>
  <si>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</si>
  <si>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</si>
  <si>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</si>
  <si>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</si>
  <si>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</si>
  <si>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</si>
  <si>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</si>
  <si>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</si>
  <si>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</si>
  <si>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</si>
  <si>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</si>
  <si>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</si>
  <si>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15.20%</t>
  </si>
  <si>
    <t>صندوق س.توسعه اندوخته آینده-س</t>
  </si>
  <si>
    <t>8.41%</t>
  </si>
  <si>
    <t>بانک خاورمیانه</t>
  </si>
  <si>
    <t>3.36%</t>
  </si>
  <si>
    <t>صندوق س شاخصی آرام مفید</t>
  </si>
  <si>
    <t>9.04%</t>
  </si>
  <si>
    <t>صندوق س. آوند مفید-د</t>
  </si>
  <si>
    <t>6.61%</t>
  </si>
  <si>
    <t>صندوق اندیشه ورزان صباتامین -د</t>
  </si>
  <si>
    <t>2.43%</t>
  </si>
  <si>
    <t>نیان الکترونیک</t>
  </si>
  <si>
    <t>27.77%</t>
  </si>
  <si>
    <t>صندوق س صنایع مفید- بخشی</t>
  </si>
  <si>
    <t>16.03%</t>
  </si>
  <si>
    <t>صندوق س صنایع مفید2-بخشی</t>
  </si>
  <si>
    <t>0.96%</t>
  </si>
  <si>
    <t/>
  </si>
  <si>
    <t>89.81%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</si>
  <si>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</si>
  <si>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</si>
  <si>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</si>
  <si>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</si>
  <si>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</si>
  <si>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</si>
  <si>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</si>
  <si>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</si>
  <si>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</si>
  <si>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</si>
  <si>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</si>
  <si>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</si>
  <si>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</si>
  <si>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0.27%</t>
  </si>
  <si>
    <t>صکوک مرابحه دعبید69-3ماهه23%</t>
  </si>
  <si>
    <t>1402/09/07</t>
  </si>
  <si>
    <t>1406/09/07</t>
  </si>
  <si>
    <t>0.03%</t>
  </si>
  <si>
    <t>مرابحه شهر فرش-مفید060921</t>
  </si>
  <si>
    <t>1402/09/21</t>
  </si>
  <si>
    <t>1406/09/21</t>
  </si>
  <si>
    <t>0.12%</t>
  </si>
  <si>
    <t>سلف شیر فرادما کاله</t>
  </si>
  <si>
    <t>1402/11/08</t>
  </si>
  <si>
    <t>1404/05/08</t>
  </si>
  <si>
    <t>0.01%</t>
  </si>
  <si>
    <t>مرابحه اورند پیشرو-مفید051118</t>
  </si>
  <si>
    <t>1402/11/18</t>
  </si>
  <si>
    <t>1405/11/18</t>
  </si>
  <si>
    <t>سلف شیرفرادما سولیکو کاله</t>
  </si>
  <si>
    <t>0.09%</t>
  </si>
  <si>
    <t>0.55%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</si>
  <si>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</si>
  <si>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</si>
  <si>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</si>
  <si>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</si>
  <si>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</si>
  <si>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</si>
  <si>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</si>
  <si>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</si>
  <si>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</si>
  <si>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</si>
  <si>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</si>
  <si>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</si>
  <si>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</si>
  <si>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0.00%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</si>
  <si>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</si>
  <si>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</si>
  <si>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</si>
  <si>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</si>
  <si>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</si>
  <si>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</si>
  <si>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0.68%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</si>
  <si>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</si>
  <si>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</si>
  <si>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</si>
  <si>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</si>
  <si>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</si>
  <si>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</si>
  <si>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</si>
  <si>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</si>
  <si>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</si>
  <si>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</si>
  <si>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0.89%</t>
  </si>
  <si>
    <t>100910810707074864</t>
  </si>
  <si>
    <t>2.41%</t>
  </si>
  <si>
    <t>100910810707075208</t>
  </si>
  <si>
    <t>1402/03/13</t>
  </si>
  <si>
    <t>0.02%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</si>
  <si>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</si>
  <si>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</si>
  <si>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</si>
  <si>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</si>
  <si>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</si>
  <si>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</si>
  <si>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100910810707075592</t>
  </si>
  <si>
    <t>1402/09/11</t>
  </si>
  <si>
    <t>100910810707075627</t>
  </si>
  <si>
    <t>1402/09/20</t>
  </si>
  <si>
    <t>100910810707075652</t>
  </si>
  <si>
    <t>1402/10/18</t>
  </si>
  <si>
    <t>0.06%</t>
  </si>
  <si>
    <t>100910810707075661</t>
  </si>
  <si>
    <t>0.99%</t>
  </si>
  <si>
    <t>100910810707075754</t>
  </si>
  <si>
    <t>1402/11/23</t>
  </si>
  <si>
    <t>بانک اقتصاد نوین حافظ</t>
  </si>
  <si>
    <t>10685072611861</t>
  </si>
  <si>
    <t>1402/11/29</t>
  </si>
  <si>
    <t>بانک اقتصاد نوین اقدسیه</t>
  </si>
  <si>
    <t>21628372611861</t>
  </si>
  <si>
    <t>سپرده بلند مدت</t>
  </si>
  <si>
    <t>0.30%</t>
  </si>
  <si>
    <t>21628372611862</t>
  </si>
  <si>
    <t>0.63%</t>
  </si>
  <si>
    <t>21628382611863</t>
  </si>
  <si>
    <t>1.17%</t>
  </si>
  <si>
    <t>21628382611864</t>
  </si>
  <si>
    <t>2.45%</t>
  </si>
  <si>
    <t>9.62%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</si>
  <si>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</si>
  <si>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</si>
  <si>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</si>
  <si>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</si>
  <si>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</si>
  <si>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</si>
  <si>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</si>
  <si>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</si>
  <si>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</si>
  <si>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</si>
  <si>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</si>
  <si>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</si>
  <si>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</si>
  <si>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</si>
  <si>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</si>
  <si>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</si>
  <si>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</si>
  <si>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</si>
  <si>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</si>
  <si>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</si>
  <si>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</si>
  <si>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با درآمد ثابت تصمیم</t>
  </si>
  <si>
    <t>صندوق س. ثبات ویستا -د</t>
  </si>
  <si>
    <t>صندوق س. نوع دوم کارا -د</t>
  </si>
  <si>
    <t>صندوق س. اهرمی مفید-س</t>
  </si>
  <si>
    <t>صندوق س سپر سرمایه بیدار- ثابت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</si>
  <si>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</si>
  <si>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</si>
  <si>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</si>
  <si>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</si>
  <si>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</si>
  <si>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</si>
  <si>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</si>
  <si>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</si>
  <si>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</si>
  <si>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</si>
  <si>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</si>
  <si>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</si>
  <si>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</si>
  <si>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</si>
  <si>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</si>
  <si>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1402/11/01</t>
  </si>
  <si>
    <t>-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</si>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</sst>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9" fontId="3" fillId="0" borderId="0" xfId="2" applyFont="1"/>
    <xf numFmtId="10" fontId="3" fillId="0" borderId="0" xfId="2" applyNumberFormat="1" applyFont="1"/>
    <xf numFmtId="37" fontId="3" fillId="0" borderId="2" xfId="1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/>
    </xf>
    <xf numFmtId="37" fontId="3" fillId="0" borderId="2" xfId="0" applyNumberFormat="1" applyFont="1" applyFill="1" applyBorder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/>
    <xf numFmtId="165" fontId="3" fillId="0" borderId="0" xfId="1" applyNumberFormat="1" applyFont="1"/>
    <xf numFmtId="165" fontId="3" fillId="0" borderId="0" xfId="1" applyNumberFormat="1" applyFont="1" applyFill="1"/>
    <xf numFmtId="166" fontId="3" fillId="0" borderId="0" xfId="2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0"/>
  <sheetViews>
    <sheetView rightToLeft="1" topLeftCell="H1" workbookViewId="0">
      <selection activeCell="Y20" sqref="Y20"/>
    </sheetView>
  </sheetViews>
  <sheetFormatPr defaultRowHeight="2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20" style="2" customWidth="1"/>
    <col min="10" max="10" width="1" style="2" customWidth="1"/>
    <col min="11" max="11" width="24" style="2" customWidth="1"/>
    <col min="12" max="12" width="1" style="2" customWidth="1"/>
    <col min="13" max="13" width="21" style="2" customWidth="1"/>
    <col min="14" max="14" width="1" style="2" customWidth="1"/>
    <col min="15" max="15" width="24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7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6" spans="1:27" ht="24.75">
      <c r="A6" s="18" t="s">
        <v>3</v>
      </c>
      <c r="C6" s="18" t="s">
        <v>176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7" ht="24.75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7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7">
      <c r="A9" s="2" t="s">
        <v>15</v>
      </c>
      <c r="C9" s="8">
        <v>18868564</v>
      </c>
      <c r="D9" s="8"/>
      <c r="E9" s="8">
        <v>1453897739295</v>
      </c>
      <c r="F9" s="8"/>
      <c r="G9" s="8">
        <v>1514612277914.6899</v>
      </c>
      <c r="H9" s="8"/>
      <c r="I9" s="8">
        <v>19976689</v>
      </c>
      <c r="J9" s="8"/>
      <c r="K9" s="8">
        <v>1616846040219</v>
      </c>
      <c r="L9" s="8"/>
      <c r="M9" s="8">
        <v>-12002614</v>
      </c>
      <c r="N9" s="8"/>
      <c r="O9" s="8">
        <v>1031653593478</v>
      </c>
      <c r="P9" s="8"/>
      <c r="Q9" s="8">
        <v>26842639</v>
      </c>
      <c r="R9" s="8"/>
      <c r="S9" s="8">
        <v>85643</v>
      </c>
      <c r="T9" s="8"/>
      <c r="U9" s="8">
        <v>2132711960038</v>
      </c>
      <c r="V9" s="8"/>
      <c r="W9" s="8">
        <v>2298332399685.3501</v>
      </c>
      <c r="X9" s="5"/>
      <c r="Y9" s="5" t="s">
        <v>16</v>
      </c>
      <c r="AA9" s="10"/>
    </row>
    <row r="10" spans="1:27">
      <c r="A10" s="2" t="s">
        <v>17</v>
      </c>
      <c r="C10" s="8">
        <v>30642493</v>
      </c>
      <c r="D10" s="8"/>
      <c r="E10" s="8">
        <v>1051560939596</v>
      </c>
      <c r="F10" s="8"/>
      <c r="G10" s="8">
        <v>1315169797461.6799</v>
      </c>
      <c r="H10" s="8"/>
      <c r="I10" s="8">
        <v>6721193</v>
      </c>
      <c r="J10" s="8"/>
      <c r="K10" s="8">
        <v>280740104625</v>
      </c>
      <c r="L10" s="8"/>
      <c r="M10" s="8">
        <v>-6675300</v>
      </c>
      <c r="N10" s="8"/>
      <c r="O10" s="8">
        <v>279977748969</v>
      </c>
      <c r="P10" s="8"/>
      <c r="Q10" s="8">
        <v>30688386</v>
      </c>
      <c r="R10" s="8"/>
      <c r="S10" s="8">
        <v>41468</v>
      </c>
      <c r="T10" s="8"/>
      <c r="U10" s="8">
        <v>1097641298018</v>
      </c>
      <c r="V10" s="8"/>
      <c r="W10" s="8">
        <v>1272283751475.22</v>
      </c>
      <c r="X10" s="5"/>
      <c r="Y10" s="5" t="s">
        <v>18</v>
      </c>
      <c r="AA10" s="10"/>
    </row>
    <row r="11" spans="1:27">
      <c r="A11" s="2" t="s">
        <v>19</v>
      </c>
      <c r="C11" s="8">
        <v>143250504</v>
      </c>
      <c r="D11" s="8"/>
      <c r="E11" s="8">
        <v>427548571788</v>
      </c>
      <c r="F11" s="8"/>
      <c r="G11" s="8">
        <v>521464971266.58502</v>
      </c>
      <c r="H11" s="8"/>
      <c r="I11" s="8">
        <v>2074122</v>
      </c>
      <c r="J11" s="8"/>
      <c r="K11" s="8">
        <v>7334907241</v>
      </c>
      <c r="L11" s="8"/>
      <c r="M11" s="8">
        <v>-65997</v>
      </c>
      <c r="N11" s="8"/>
      <c r="O11" s="8">
        <v>238278787</v>
      </c>
      <c r="P11" s="8"/>
      <c r="Q11" s="8">
        <v>145258629</v>
      </c>
      <c r="R11" s="8"/>
      <c r="S11" s="8">
        <v>3495</v>
      </c>
      <c r="T11" s="8"/>
      <c r="U11" s="8">
        <v>434686352395</v>
      </c>
      <c r="V11" s="8"/>
      <c r="W11" s="8">
        <v>507293072384.65002</v>
      </c>
      <c r="X11" s="5"/>
      <c r="Y11" s="5" t="s">
        <v>20</v>
      </c>
      <c r="AA11" s="10"/>
    </row>
    <row r="12" spans="1:27">
      <c r="A12" s="2" t="s">
        <v>21</v>
      </c>
      <c r="C12" s="8">
        <v>91839967</v>
      </c>
      <c r="D12" s="8"/>
      <c r="E12" s="8">
        <v>1402908915448</v>
      </c>
      <c r="F12" s="8"/>
      <c r="G12" s="8">
        <v>1417672313321.01</v>
      </c>
      <c r="H12" s="8"/>
      <c r="I12" s="8">
        <v>29674948</v>
      </c>
      <c r="J12" s="8"/>
      <c r="K12" s="8">
        <v>450628717352</v>
      </c>
      <c r="L12" s="8"/>
      <c r="M12" s="8">
        <v>-29736982</v>
      </c>
      <c r="N12" s="8"/>
      <c r="O12" s="8">
        <v>453092442520</v>
      </c>
      <c r="P12" s="8"/>
      <c r="Q12" s="8">
        <v>91777933</v>
      </c>
      <c r="R12" s="8"/>
      <c r="S12" s="8">
        <v>14890</v>
      </c>
      <c r="T12" s="8"/>
      <c r="U12" s="8">
        <v>1399398936865</v>
      </c>
      <c r="V12" s="8"/>
      <c r="W12" s="8">
        <v>1366248861182.1899</v>
      </c>
      <c r="X12" s="5"/>
      <c r="Y12" s="5" t="s">
        <v>22</v>
      </c>
      <c r="AA12" s="10"/>
    </row>
    <row r="13" spans="1:27">
      <c r="A13" s="2" t="s">
        <v>23</v>
      </c>
      <c r="C13" s="8">
        <v>82934620</v>
      </c>
      <c r="D13" s="8"/>
      <c r="E13" s="8">
        <v>1147299033819</v>
      </c>
      <c r="F13" s="8"/>
      <c r="G13" s="8">
        <v>1149264864911.3501</v>
      </c>
      <c r="H13" s="8"/>
      <c r="I13" s="8">
        <v>1133330868</v>
      </c>
      <c r="J13" s="8"/>
      <c r="K13" s="8">
        <v>15882525686817</v>
      </c>
      <c r="L13" s="8"/>
      <c r="M13" s="8">
        <v>-1145614090</v>
      </c>
      <c r="N13" s="8"/>
      <c r="O13" s="8">
        <v>16050164028609</v>
      </c>
      <c r="P13" s="8"/>
      <c r="Q13" s="8">
        <v>70651398</v>
      </c>
      <c r="R13" s="8"/>
      <c r="S13" s="8">
        <v>14153</v>
      </c>
      <c r="T13" s="8"/>
      <c r="U13" s="8">
        <v>997972683442</v>
      </c>
      <c r="V13" s="8"/>
      <c r="W13" s="8">
        <v>999891738547.65405</v>
      </c>
      <c r="X13" s="5"/>
      <c r="Y13" s="5" t="s">
        <v>24</v>
      </c>
      <c r="AA13" s="10"/>
    </row>
    <row r="14" spans="1:27">
      <c r="A14" s="2" t="s">
        <v>25</v>
      </c>
      <c r="C14" s="8">
        <v>20577303</v>
      </c>
      <c r="D14" s="8"/>
      <c r="E14" s="8">
        <v>667160305299</v>
      </c>
      <c r="F14" s="8"/>
      <c r="G14" s="8">
        <v>682400589101.39905</v>
      </c>
      <c r="H14" s="8"/>
      <c r="I14" s="8">
        <v>0</v>
      </c>
      <c r="J14" s="8"/>
      <c r="K14" s="8">
        <v>0</v>
      </c>
      <c r="L14" s="8"/>
      <c r="M14" s="8">
        <v>-9741522</v>
      </c>
      <c r="N14" s="8"/>
      <c r="O14" s="8">
        <v>325000257318</v>
      </c>
      <c r="P14" s="8"/>
      <c r="Q14" s="8">
        <v>10835781</v>
      </c>
      <c r="R14" s="8"/>
      <c r="S14" s="8">
        <v>33855</v>
      </c>
      <c r="T14" s="8"/>
      <c r="U14" s="8">
        <v>351319264730</v>
      </c>
      <c r="V14" s="8"/>
      <c r="W14" s="8">
        <v>366776582248.92102</v>
      </c>
      <c r="X14" s="5"/>
      <c r="Y14" s="5" t="s">
        <v>26</v>
      </c>
      <c r="AA14" s="10"/>
    </row>
    <row r="15" spans="1:27">
      <c r="A15" s="2" t="s">
        <v>27</v>
      </c>
      <c r="C15" s="8">
        <v>20757421</v>
      </c>
      <c r="D15" s="8"/>
      <c r="E15" s="8">
        <v>2227580416758</v>
      </c>
      <c r="F15" s="8"/>
      <c r="G15" s="8">
        <v>4016619623971.75</v>
      </c>
      <c r="H15" s="8"/>
      <c r="I15" s="8">
        <v>1675353</v>
      </c>
      <c r="J15" s="8"/>
      <c r="K15" s="8">
        <v>318612080572</v>
      </c>
      <c r="L15" s="8"/>
      <c r="M15" s="8">
        <v>-322860</v>
      </c>
      <c r="N15" s="8"/>
      <c r="O15" s="8">
        <v>61258584246</v>
      </c>
      <c r="P15" s="8"/>
      <c r="Q15" s="8">
        <v>22109914</v>
      </c>
      <c r="R15" s="8"/>
      <c r="S15" s="8">
        <v>190050</v>
      </c>
      <c r="T15" s="8"/>
      <c r="U15" s="8">
        <v>2511312920454</v>
      </c>
      <c r="V15" s="8"/>
      <c r="W15" s="8">
        <v>4198795643941.6699</v>
      </c>
      <c r="X15" s="5"/>
      <c r="Y15" s="5" t="s">
        <v>28</v>
      </c>
      <c r="AA15" s="10"/>
    </row>
    <row r="16" spans="1:27">
      <c r="A16" s="2" t="s">
        <v>29</v>
      </c>
      <c r="C16" s="8">
        <v>220569981</v>
      </c>
      <c r="D16" s="8"/>
      <c r="E16" s="8">
        <v>2320717130168</v>
      </c>
      <c r="F16" s="8"/>
      <c r="G16" s="8">
        <v>2390410736623.9199</v>
      </c>
      <c r="H16" s="8"/>
      <c r="I16" s="8">
        <v>24586983</v>
      </c>
      <c r="J16" s="8"/>
      <c r="K16" s="8">
        <v>265635384703</v>
      </c>
      <c r="L16" s="8"/>
      <c r="M16" s="8">
        <v>-20249548</v>
      </c>
      <c r="N16" s="8"/>
      <c r="O16" s="8">
        <v>220386863121</v>
      </c>
      <c r="P16" s="8"/>
      <c r="Q16" s="8">
        <v>224907416</v>
      </c>
      <c r="R16" s="8"/>
      <c r="S16" s="8">
        <v>10780</v>
      </c>
      <c r="T16" s="8"/>
      <c r="U16" s="8">
        <v>2372954642160</v>
      </c>
      <c r="V16" s="8"/>
      <c r="W16" s="8">
        <v>2423926125268.1899</v>
      </c>
      <c r="X16" s="5"/>
      <c r="Y16" s="5" t="s">
        <v>30</v>
      </c>
      <c r="AA16" s="10"/>
    </row>
    <row r="17" spans="1:27">
      <c r="A17" s="2" t="s">
        <v>31</v>
      </c>
      <c r="C17" s="8">
        <v>6500000</v>
      </c>
      <c r="D17" s="8"/>
      <c r="E17" s="8">
        <v>65075399990</v>
      </c>
      <c r="F17" s="8"/>
      <c r="G17" s="8">
        <v>64922812500</v>
      </c>
      <c r="H17" s="8"/>
      <c r="I17" s="8">
        <v>122437232</v>
      </c>
      <c r="J17" s="8"/>
      <c r="K17" s="8">
        <v>1228760101704</v>
      </c>
      <c r="L17" s="8"/>
      <c r="M17" s="8">
        <v>-114107423</v>
      </c>
      <c r="N17" s="8"/>
      <c r="O17" s="8">
        <v>1145272853160</v>
      </c>
      <c r="P17" s="8"/>
      <c r="Q17" s="8">
        <v>14829809</v>
      </c>
      <c r="R17" s="8"/>
      <c r="S17" s="8">
        <v>9820</v>
      </c>
      <c r="T17" s="8"/>
      <c r="U17" s="8">
        <v>146130557204</v>
      </c>
      <c r="V17" s="8"/>
      <c r="W17" s="8">
        <v>145455790269.79901</v>
      </c>
      <c r="X17" s="5"/>
      <c r="Y17" s="5" t="s">
        <v>32</v>
      </c>
      <c r="AA17" s="10"/>
    </row>
    <row r="18" spans="1:27">
      <c r="A18" s="2" t="s">
        <v>33</v>
      </c>
      <c r="C18" s="5" t="s">
        <v>33</v>
      </c>
      <c r="D18" s="5"/>
      <c r="E18" s="6">
        <f>SUM(E9:E17)</f>
        <v>10763748452161</v>
      </c>
      <c r="F18" s="5"/>
      <c r="G18" s="6">
        <f>SUM(G9:G17)</f>
        <v>13072537987072.385</v>
      </c>
      <c r="H18" s="5"/>
      <c r="I18" s="5" t="s">
        <v>33</v>
      </c>
      <c r="J18" s="5"/>
      <c r="K18" s="6">
        <f>SUM(K9:K17)</f>
        <v>20051083023233</v>
      </c>
      <c r="L18" s="5"/>
      <c r="M18" s="5" t="s">
        <v>33</v>
      </c>
      <c r="N18" s="5"/>
      <c r="O18" s="6">
        <f>SUM(O9:O17)</f>
        <v>19567044650208</v>
      </c>
      <c r="P18" s="5"/>
      <c r="Q18" s="5" t="s">
        <v>33</v>
      </c>
      <c r="R18" s="5"/>
      <c r="S18" s="5" t="s">
        <v>33</v>
      </c>
      <c r="T18" s="5"/>
      <c r="U18" s="6">
        <f>SUM(U9:U17)</f>
        <v>11444128615306</v>
      </c>
      <c r="V18" s="5"/>
      <c r="W18" s="6">
        <f>SUM(W9:W17)</f>
        <v>13579003965003.645</v>
      </c>
      <c r="X18" s="5"/>
      <c r="Y18" s="7" t="s">
        <v>34</v>
      </c>
      <c r="AA18" s="10"/>
    </row>
    <row r="20" spans="1:27">
      <c r="Y20" s="8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ignoredErrors>
    <ignoredError sqref="Y9:Y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8"/>
  <sheetViews>
    <sheetView rightToLeft="1" topLeftCell="A9" workbookViewId="0">
      <selection activeCell="I6" sqref="I6:K6"/>
    </sheetView>
  </sheetViews>
  <sheetFormatPr defaultRowHeight="24"/>
  <cols>
    <col min="1" max="1" width="22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</row>
    <row r="4" spans="1:11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6" spans="1:11" ht="24.75">
      <c r="A6" s="18" t="s">
        <v>167</v>
      </c>
      <c r="B6" s="18" t="s">
        <v>167</v>
      </c>
      <c r="C6" s="18" t="s">
        <v>167</v>
      </c>
      <c r="E6" s="18" t="s">
        <v>137</v>
      </c>
      <c r="F6" s="18" t="s">
        <v>137</v>
      </c>
      <c r="G6" s="18" t="s">
        <v>137</v>
      </c>
      <c r="I6" s="18" t="s">
        <v>138</v>
      </c>
      <c r="J6" s="18" t="s">
        <v>138</v>
      </c>
      <c r="K6" s="18" t="s">
        <v>138</v>
      </c>
    </row>
    <row r="7" spans="1:11" ht="25.5" thickBot="1">
      <c r="A7" s="18" t="s">
        <v>168</v>
      </c>
      <c r="C7" s="18" t="s">
        <v>70</v>
      </c>
      <c r="E7" s="18" t="s">
        <v>169</v>
      </c>
      <c r="G7" s="18" t="s">
        <v>170</v>
      </c>
      <c r="I7" s="18" t="s">
        <v>169</v>
      </c>
      <c r="K7" s="18" t="s">
        <v>170</v>
      </c>
    </row>
    <row r="8" spans="1:11">
      <c r="A8" s="2" t="s">
        <v>76</v>
      </c>
      <c r="C8" s="5" t="s">
        <v>77</v>
      </c>
      <c r="D8" s="5"/>
      <c r="E8" s="4">
        <v>0</v>
      </c>
      <c r="F8" s="5"/>
      <c r="G8" s="28">
        <f>E8/$E$26</f>
        <v>0</v>
      </c>
      <c r="H8" s="5"/>
      <c r="I8" s="4">
        <v>6759</v>
      </c>
      <c r="K8" s="14">
        <f>I8/$I$26</f>
        <v>7.072447966593197E-7</v>
      </c>
    </row>
    <row r="9" spans="1:11">
      <c r="A9" s="2" t="s">
        <v>81</v>
      </c>
      <c r="C9" s="5" t="s">
        <v>82</v>
      </c>
      <c r="D9" s="5"/>
      <c r="E9" s="4">
        <v>37942</v>
      </c>
      <c r="F9" s="5"/>
      <c r="G9" s="28">
        <f t="shared" ref="G9:G25" si="0">E9/$E$26</f>
        <v>1.0458108259191713E-5</v>
      </c>
      <c r="H9" s="5"/>
      <c r="I9" s="4">
        <v>325304</v>
      </c>
      <c r="K9" s="14">
        <f t="shared" ref="K9:K25" si="1">I9/$I$26</f>
        <v>3.4038994131153031E-5</v>
      </c>
    </row>
    <row r="10" spans="1:11">
      <c r="A10" s="2" t="s">
        <v>81</v>
      </c>
      <c r="C10" s="5" t="s">
        <v>88</v>
      </c>
      <c r="D10" s="5"/>
      <c r="E10" s="4">
        <v>41233</v>
      </c>
      <c r="F10" s="5"/>
      <c r="G10" s="28">
        <f t="shared" si="0"/>
        <v>1.1365220016110167E-5</v>
      </c>
      <c r="H10" s="5"/>
      <c r="I10" s="4">
        <v>352199</v>
      </c>
      <c r="K10" s="14">
        <f t="shared" si="1"/>
        <v>3.6853219431663819E-5</v>
      </c>
    </row>
    <row r="11" spans="1:11">
      <c r="A11" s="2" t="s">
        <v>81</v>
      </c>
      <c r="C11" s="5" t="s">
        <v>90</v>
      </c>
      <c r="D11" s="5"/>
      <c r="E11" s="4">
        <v>45632</v>
      </c>
      <c r="F11" s="5"/>
      <c r="G11" s="28">
        <f t="shared" si="0"/>
        <v>1.2577734333546895E-5</v>
      </c>
      <c r="H11" s="5"/>
      <c r="I11" s="4">
        <v>365892</v>
      </c>
      <c r="K11" s="14">
        <f t="shared" si="1"/>
        <v>3.8286020585777751E-5</v>
      </c>
    </row>
    <row r="12" spans="1:11">
      <c r="A12" s="2" t="s">
        <v>81</v>
      </c>
      <c r="C12" s="5" t="s">
        <v>91</v>
      </c>
      <c r="D12" s="5"/>
      <c r="E12" s="4">
        <v>44443</v>
      </c>
      <c r="F12" s="5"/>
      <c r="G12" s="28">
        <f t="shared" si="0"/>
        <v>1.2250005412557519E-5</v>
      </c>
      <c r="H12" s="5"/>
      <c r="I12" s="4">
        <v>356216</v>
      </c>
      <c r="K12" s="14">
        <f t="shared" si="1"/>
        <v>3.7273548230033474E-5</v>
      </c>
    </row>
    <row r="13" spans="1:11">
      <c r="A13" s="2" t="s">
        <v>93</v>
      </c>
      <c r="C13" s="5" t="s">
        <v>94</v>
      </c>
      <c r="D13" s="5"/>
      <c r="E13" s="4">
        <v>37705155</v>
      </c>
      <c r="F13" s="5"/>
      <c r="G13" s="28">
        <f t="shared" si="0"/>
        <v>1.0392825705540135E-2</v>
      </c>
      <c r="H13" s="5"/>
      <c r="I13" s="4">
        <v>426206454</v>
      </c>
      <c r="K13" s="14">
        <f t="shared" si="1"/>
        <v>4.4597173678668396E-2</v>
      </c>
    </row>
    <row r="14" spans="1:11">
      <c r="A14" s="2" t="s">
        <v>93</v>
      </c>
      <c r="C14" s="5" t="s">
        <v>96</v>
      </c>
      <c r="D14" s="5"/>
      <c r="E14" s="4">
        <v>1441469736</v>
      </c>
      <c r="F14" s="5"/>
      <c r="G14" s="28">
        <f t="shared" si="0"/>
        <v>0.39731818437184385</v>
      </c>
      <c r="H14" s="5"/>
      <c r="I14" s="4">
        <v>3314632657</v>
      </c>
      <c r="K14" s="14">
        <f t="shared" si="1"/>
        <v>0.34683484235838224</v>
      </c>
    </row>
    <row r="15" spans="1:11">
      <c r="A15" s="2" t="s">
        <v>93</v>
      </c>
      <c r="C15" s="5" t="s">
        <v>97</v>
      </c>
      <c r="D15" s="5"/>
      <c r="E15" s="4">
        <v>319740492</v>
      </c>
      <c r="F15" s="5"/>
      <c r="G15" s="28">
        <f t="shared" si="0"/>
        <v>8.8131376316040858E-2</v>
      </c>
      <c r="H15" s="5"/>
      <c r="I15" s="4">
        <v>1788451665</v>
      </c>
      <c r="K15" s="14">
        <f t="shared" si="1"/>
        <v>0.18713909367479609</v>
      </c>
    </row>
    <row r="16" spans="1:11">
      <c r="A16" s="2" t="s">
        <v>93</v>
      </c>
      <c r="C16" s="5" t="s">
        <v>99</v>
      </c>
      <c r="D16" s="5"/>
      <c r="E16" s="4">
        <v>294171077</v>
      </c>
      <c r="F16" s="5"/>
      <c r="G16" s="28">
        <f t="shared" si="0"/>
        <v>8.1083574139186695E-2</v>
      </c>
      <c r="H16" s="5"/>
      <c r="I16" s="4">
        <v>2000996166</v>
      </c>
      <c r="K16" s="14">
        <f t="shared" si="1"/>
        <v>0.20937921682774793</v>
      </c>
    </row>
    <row r="17" spans="1:11">
      <c r="A17" s="2" t="s">
        <v>93</v>
      </c>
      <c r="C17" s="5" t="s">
        <v>101</v>
      </c>
      <c r="D17" s="5"/>
      <c r="E17" s="4">
        <v>95200258</v>
      </c>
      <c r="F17" s="5"/>
      <c r="G17" s="28">
        <f t="shared" si="0"/>
        <v>2.6240435519133996E-2</v>
      </c>
      <c r="H17" s="5"/>
      <c r="I17" s="4">
        <v>105860762</v>
      </c>
      <c r="K17" s="14">
        <f t="shared" si="1"/>
        <v>1.1077004452565563E-2</v>
      </c>
    </row>
    <row r="18" spans="1:11">
      <c r="A18" s="2" t="s">
        <v>93</v>
      </c>
      <c r="C18" s="5" t="s">
        <v>104</v>
      </c>
      <c r="D18" s="5"/>
      <c r="E18" s="4">
        <v>87015282</v>
      </c>
      <c r="F18" s="5"/>
      <c r="G18" s="28">
        <f t="shared" si="0"/>
        <v>2.3984377190451111E-2</v>
      </c>
      <c r="H18" s="5"/>
      <c r="I18" s="4">
        <v>544362081</v>
      </c>
      <c r="K18" s="14">
        <f t="shared" si="1"/>
        <v>5.6960681947904886E-2</v>
      </c>
    </row>
    <row r="19" spans="1:11">
      <c r="A19" s="2" t="s">
        <v>93</v>
      </c>
      <c r="C19" s="5" t="s">
        <v>109</v>
      </c>
      <c r="D19" s="5"/>
      <c r="E19" s="4">
        <v>13458875</v>
      </c>
      <c r="F19" s="5"/>
      <c r="G19" s="28">
        <f t="shared" si="0"/>
        <v>3.7097246269814158E-3</v>
      </c>
      <c r="H19" s="5"/>
      <c r="I19" s="4">
        <v>17195897</v>
      </c>
      <c r="K19" s="14">
        <f t="shared" si="1"/>
        <v>1.7993355048290583E-3</v>
      </c>
    </row>
    <row r="20" spans="1:11">
      <c r="A20" s="2" t="s">
        <v>93</v>
      </c>
      <c r="C20" s="5" t="s">
        <v>110</v>
      </c>
      <c r="D20" s="5"/>
      <c r="E20" s="4">
        <v>39540266</v>
      </c>
      <c r="F20" s="5"/>
      <c r="G20" s="28">
        <f t="shared" si="0"/>
        <v>1.0898644837521411E-2</v>
      </c>
      <c r="H20" s="5"/>
      <c r="I20" s="4">
        <v>49189820</v>
      </c>
      <c r="K20" s="14">
        <f t="shared" si="1"/>
        <v>5.1470993110827841E-3</v>
      </c>
    </row>
    <row r="21" spans="1:11">
      <c r="A21" s="2" t="s">
        <v>93</v>
      </c>
      <c r="C21" s="5" t="s">
        <v>112</v>
      </c>
      <c r="D21" s="5"/>
      <c r="E21" s="4">
        <v>168569104</v>
      </c>
      <c r="F21" s="5"/>
      <c r="G21" s="28">
        <f t="shared" si="0"/>
        <v>4.6463389878945417E-2</v>
      </c>
      <c r="H21" s="5"/>
      <c r="I21" s="4">
        <v>177543365</v>
      </c>
      <c r="K21" s="14">
        <f t="shared" si="1"/>
        <v>1.857769212570445E-2</v>
      </c>
    </row>
    <row r="22" spans="1:11">
      <c r="A22" s="2" t="s">
        <v>124</v>
      </c>
      <c r="C22" s="5" t="s">
        <v>125</v>
      </c>
      <c r="D22" s="5"/>
      <c r="E22" s="4">
        <v>75616438</v>
      </c>
      <c r="F22" s="5"/>
      <c r="G22" s="28">
        <f t="shared" si="0"/>
        <v>2.0842467312699862E-2</v>
      </c>
      <c r="H22" s="5"/>
      <c r="I22" s="4">
        <v>75616438</v>
      </c>
      <c r="K22" s="14">
        <f t="shared" si="1"/>
        <v>7.9123142946311668E-3</v>
      </c>
    </row>
    <row r="23" spans="1:11">
      <c r="A23" s="2" t="s">
        <v>124</v>
      </c>
      <c r="C23" s="5" t="s">
        <v>128</v>
      </c>
      <c r="D23" s="5"/>
      <c r="E23" s="4">
        <v>156164382</v>
      </c>
      <c r="F23" s="5"/>
      <c r="G23" s="28">
        <f t="shared" si="0"/>
        <v>4.3044225744182436E-2</v>
      </c>
      <c r="H23" s="5"/>
      <c r="I23" s="4">
        <v>156164382</v>
      </c>
      <c r="K23" s="14">
        <f t="shared" si="1"/>
        <v>1.6340649000298614E-2</v>
      </c>
    </row>
    <row r="24" spans="1:11">
      <c r="A24" s="2" t="s">
        <v>124</v>
      </c>
      <c r="C24" s="5" t="s">
        <v>130</v>
      </c>
      <c r="D24" s="5"/>
      <c r="E24" s="4">
        <v>290958904</v>
      </c>
      <c r="F24" s="5"/>
      <c r="G24" s="28">
        <f t="shared" si="0"/>
        <v>8.0198189789883745E-2</v>
      </c>
      <c r="H24" s="5"/>
      <c r="I24" s="4">
        <v>290958904</v>
      </c>
      <c r="K24" s="14">
        <f t="shared" si="1"/>
        <v>3.0445209483015021E-2</v>
      </c>
    </row>
    <row r="25" spans="1:11" ht="24.75" thickBot="1">
      <c r="A25" s="2" t="s">
        <v>124</v>
      </c>
      <c r="C25" s="5" t="s">
        <v>132</v>
      </c>
      <c r="D25" s="5"/>
      <c r="E25" s="4">
        <v>608219178</v>
      </c>
      <c r="F25" s="5"/>
      <c r="G25" s="28">
        <f t="shared" si="0"/>
        <v>0.16764593349956763</v>
      </c>
      <c r="H25" s="5"/>
      <c r="I25" s="4">
        <v>608219178</v>
      </c>
      <c r="K25" s="14">
        <f t="shared" si="1"/>
        <v>6.3642528313198485E-2</v>
      </c>
    </row>
    <row r="26" spans="1:11" ht="24.75" thickBot="1">
      <c r="A26" s="2" t="s">
        <v>33</v>
      </c>
      <c r="C26" s="5" t="s">
        <v>33</v>
      </c>
      <c r="D26" s="5"/>
      <c r="E26" s="6">
        <f>SUM(E8:E25)</f>
        <v>3627998397</v>
      </c>
      <c r="F26" s="5"/>
      <c r="G26" s="15">
        <f>SUM(G8:G25)</f>
        <v>1</v>
      </c>
      <c r="H26" s="5"/>
      <c r="I26" s="6">
        <f>SUM(I8:I25)</f>
        <v>9556804139</v>
      </c>
      <c r="K26" s="15">
        <f>SUM(K8:K25)</f>
        <v>1</v>
      </c>
    </row>
    <row r="27" spans="1:11" ht="24.75" thickTop="1">
      <c r="C27" s="5"/>
      <c r="D27" s="5"/>
      <c r="E27" s="5"/>
      <c r="F27" s="5"/>
      <c r="G27" s="5"/>
      <c r="H27" s="5"/>
      <c r="I27" s="5"/>
    </row>
    <row r="28" spans="1:11">
      <c r="C28" s="5"/>
      <c r="D28" s="5"/>
      <c r="E28" s="5"/>
      <c r="F28" s="5"/>
      <c r="G28" s="5"/>
      <c r="H28" s="5"/>
      <c r="I28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6" sqref="E6"/>
    </sheetView>
  </sheetViews>
  <sheetFormatPr defaultRowHeight="24"/>
  <cols>
    <col min="1" max="1" width="31" style="2" bestFit="1" customWidth="1"/>
    <col min="2" max="2" width="1" style="2" customWidth="1"/>
    <col min="3" max="3" width="16" style="2" customWidth="1"/>
    <col min="4" max="4" width="1" style="2" customWidth="1"/>
    <col min="5" max="5" width="19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</row>
    <row r="4" spans="1:5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>
      <c r="C5" s="29" t="s">
        <v>137</v>
      </c>
      <c r="E5" s="2" t="s">
        <v>178</v>
      </c>
    </row>
    <row r="6" spans="1:5" ht="25.5" thickBot="1">
      <c r="A6" s="18" t="s">
        <v>171</v>
      </c>
      <c r="C6" s="18"/>
      <c r="E6" s="1" t="s">
        <v>179</v>
      </c>
    </row>
    <row r="7" spans="1:5" ht="25.5" thickBot="1">
      <c r="A7" s="18" t="s">
        <v>171</v>
      </c>
      <c r="C7" s="18" t="s">
        <v>73</v>
      </c>
      <c r="E7" s="18" t="s">
        <v>73</v>
      </c>
    </row>
    <row r="8" spans="1:5">
      <c r="A8" s="2" t="s">
        <v>172</v>
      </c>
      <c r="C8" s="4">
        <v>584186</v>
      </c>
      <c r="D8" s="5"/>
      <c r="E8" s="4">
        <v>455306711</v>
      </c>
    </row>
    <row r="9" spans="1:5">
      <c r="A9" s="2" t="s">
        <v>33</v>
      </c>
      <c r="C9" s="6">
        <f>SUM(C8:C8)</f>
        <v>584186</v>
      </c>
      <c r="D9" s="5"/>
      <c r="E9" s="6">
        <f>SUM(E8:E8)</f>
        <v>455306711</v>
      </c>
    </row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4" sqref="G14"/>
    </sheetView>
  </sheetViews>
  <sheetFormatPr defaultRowHeight="24"/>
  <cols>
    <col min="1" max="1" width="31.42578125" style="2" bestFit="1" customWidth="1"/>
    <col min="2" max="2" width="1" style="2" customWidth="1"/>
    <col min="3" max="3" width="21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7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</row>
    <row r="4" spans="1: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6" spans="1:7" ht="24.75">
      <c r="A6" s="18" t="s">
        <v>139</v>
      </c>
      <c r="C6" s="18" t="s">
        <v>73</v>
      </c>
      <c r="E6" s="18" t="s">
        <v>164</v>
      </c>
      <c r="G6" s="18" t="s">
        <v>13</v>
      </c>
    </row>
    <row r="7" spans="1:7">
      <c r="A7" s="2" t="s">
        <v>173</v>
      </c>
      <c r="C7" s="4">
        <f>'سرمایه‌گذاری در سهام'!I28</f>
        <v>22720366807</v>
      </c>
      <c r="E7" s="14">
        <f>C7/$C$11</f>
        <v>0.83663518787977054</v>
      </c>
      <c r="G7" s="14">
        <v>1.5026352449554691E-3</v>
      </c>
    </row>
    <row r="8" spans="1:7">
      <c r="A8" s="2" t="s">
        <v>174</v>
      </c>
      <c r="C8" s="4">
        <f>'سرمایه‌گذاری در اوراق بهادار'!I14</f>
        <v>808473447</v>
      </c>
      <c r="E8" s="14">
        <f t="shared" ref="E8:E10" si="0">C8/$C$11</f>
        <v>2.9770528793498924E-2</v>
      </c>
      <c r="G8" s="14">
        <v>5.3469237816114518E-5</v>
      </c>
    </row>
    <row r="9" spans="1:7">
      <c r="A9" s="2" t="s">
        <v>175</v>
      </c>
      <c r="C9" s="4">
        <f>'درآمد سپرده بانکی'!E26</f>
        <v>3627998397</v>
      </c>
      <c r="E9" s="14">
        <f t="shared" si="0"/>
        <v>0.13359428332673051</v>
      </c>
      <c r="G9" s="14">
        <v>2.3994147217264793E-4</v>
      </c>
    </row>
    <row r="10" spans="1:7">
      <c r="A10" s="2" t="s">
        <v>171</v>
      </c>
      <c r="C10" s="4">
        <f>'سایر درآمدها'!C9</f>
        <v>584186</v>
      </c>
      <c r="E10" s="14">
        <f t="shared" si="0"/>
        <v>2.1511561323743713E-5</v>
      </c>
      <c r="G10" s="14">
        <v>3.8635752700044676E-8</v>
      </c>
    </row>
    <row r="11" spans="1:7">
      <c r="A11" s="2" t="s">
        <v>33</v>
      </c>
      <c r="C11" s="6">
        <f>SUM(C7:C9)</f>
        <v>27156838651</v>
      </c>
      <c r="E11" s="16">
        <f>SUM(E7:E10)</f>
        <v>1.0000215115613238</v>
      </c>
      <c r="G11" s="15">
        <f>SUM(G7:G10)</f>
        <v>1.7960845906969316E-3</v>
      </c>
    </row>
    <row r="12" spans="1:7">
      <c r="C12" s="5"/>
      <c r="E12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topLeftCell="L1" workbookViewId="0">
      <selection activeCell="AK17" sqref="AK17"/>
    </sheetView>
  </sheetViews>
  <sheetFormatPr defaultRowHeight="24"/>
  <cols>
    <col min="1" max="1" width="38.710937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4" style="2" customWidth="1"/>
    <col min="12" max="12" width="1" style="2" customWidth="1"/>
    <col min="13" max="13" width="14" style="2" customWidth="1"/>
    <col min="14" max="14" width="1" style="2" customWidth="1"/>
    <col min="15" max="15" width="15" style="2" customWidth="1"/>
    <col min="16" max="16" width="1" style="2" customWidth="1"/>
    <col min="17" max="17" width="21" style="2" customWidth="1"/>
    <col min="18" max="18" width="1" style="2" customWidth="1"/>
    <col min="19" max="19" width="21" style="2" customWidth="1"/>
    <col min="20" max="20" width="1" style="2" customWidth="1"/>
    <col min="21" max="21" width="14" style="2" customWidth="1"/>
    <col min="22" max="22" width="1" style="2" customWidth="1"/>
    <col min="23" max="23" width="21" style="2" customWidth="1"/>
    <col min="24" max="24" width="1" style="2" customWidth="1"/>
    <col min="25" max="25" width="13" style="2" customWidth="1"/>
    <col min="26" max="26" width="1" style="2" customWidth="1"/>
    <col min="27" max="27" width="20" style="2" customWidth="1"/>
    <col min="28" max="28" width="1" style="2" customWidth="1"/>
    <col min="29" max="29" width="15" style="2" customWidth="1"/>
    <col min="30" max="30" width="1" style="2" customWidth="1"/>
    <col min="31" max="31" width="23" style="2" customWidth="1"/>
    <col min="32" max="32" width="1" style="2" customWidth="1"/>
    <col min="33" max="33" width="21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  <c r="Z2" s="19" t="s">
        <v>0</v>
      </c>
      <c r="AA2" s="19" t="s">
        <v>0</v>
      </c>
      <c r="AB2" s="19" t="s">
        <v>0</v>
      </c>
      <c r="AC2" s="19" t="s">
        <v>0</v>
      </c>
      <c r="AD2" s="19" t="s">
        <v>0</v>
      </c>
      <c r="AE2" s="19" t="s">
        <v>0</v>
      </c>
      <c r="AF2" s="19" t="s">
        <v>0</v>
      </c>
      <c r="AG2" s="19" t="s">
        <v>0</v>
      </c>
      <c r="AH2" s="19" t="s">
        <v>0</v>
      </c>
      <c r="AI2" s="19" t="s">
        <v>0</v>
      </c>
      <c r="AJ2" s="19" t="s">
        <v>0</v>
      </c>
      <c r="AK2" s="19" t="s">
        <v>0</v>
      </c>
    </row>
    <row r="3" spans="1:37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</row>
    <row r="4" spans="1:3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  <c r="Z4" s="19" t="s">
        <v>2</v>
      </c>
      <c r="AA4" s="19" t="s">
        <v>2</v>
      </c>
      <c r="AB4" s="19" t="s">
        <v>2</v>
      </c>
      <c r="AC4" s="19" t="s">
        <v>2</v>
      </c>
      <c r="AD4" s="19" t="s">
        <v>2</v>
      </c>
      <c r="AE4" s="19" t="s">
        <v>2</v>
      </c>
      <c r="AF4" s="19" t="s">
        <v>2</v>
      </c>
      <c r="AG4" s="19" t="s">
        <v>2</v>
      </c>
      <c r="AH4" s="19" t="s">
        <v>2</v>
      </c>
      <c r="AI4" s="19" t="s">
        <v>2</v>
      </c>
      <c r="AJ4" s="19" t="s">
        <v>2</v>
      </c>
      <c r="AK4" s="19" t="s">
        <v>2</v>
      </c>
    </row>
    <row r="6" spans="1:37" ht="24.75">
      <c r="A6" s="18" t="s">
        <v>36</v>
      </c>
      <c r="B6" s="18" t="s">
        <v>36</v>
      </c>
      <c r="C6" s="18" t="s">
        <v>36</v>
      </c>
      <c r="D6" s="18" t="s">
        <v>36</v>
      </c>
      <c r="E6" s="18" t="s">
        <v>36</v>
      </c>
      <c r="F6" s="18" t="s">
        <v>36</v>
      </c>
      <c r="G6" s="18" t="s">
        <v>36</v>
      </c>
      <c r="H6" s="18" t="s">
        <v>36</v>
      </c>
      <c r="I6" s="18" t="s">
        <v>36</v>
      </c>
      <c r="J6" s="18" t="s">
        <v>36</v>
      </c>
      <c r="K6" s="18" t="s">
        <v>36</v>
      </c>
      <c r="L6" s="18" t="s">
        <v>36</v>
      </c>
      <c r="M6" s="18" t="s">
        <v>36</v>
      </c>
      <c r="O6" s="18" t="s">
        <v>176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8" t="s">
        <v>37</v>
      </c>
      <c r="C7" s="18" t="s">
        <v>38</v>
      </c>
      <c r="E7" s="18" t="s">
        <v>39</v>
      </c>
      <c r="G7" s="18" t="s">
        <v>40</v>
      </c>
      <c r="I7" s="18" t="s">
        <v>41</v>
      </c>
      <c r="K7" s="18" t="s">
        <v>42</v>
      </c>
      <c r="M7" s="18" t="s">
        <v>35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43</v>
      </c>
      <c r="AG7" s="18" t="s">
        <v>8</v>
      </c>
      <c r="AI7" s="18" t="s">
        <v>9</v>
      </c>
      <c r="AK7" s="18" t="s">
        <v>13</v>
      </c>
    </row>
    <row r="8" spans="1:37" ht="24.75">
      <c r="A8" s="18" t="s">
        <v>37</v>
      </c>
      <c r="C8" s="18" t="s">
        <v>38</v>
      </c>
      <c r="E8" s="18" t="s">
        <v>39</v>
      </c>
      <c r="G8" s="18" t="s">
        <v>40</v>
      </c>
      <c r="I8" s="18" t="s">
        <v>41</v>
      </c>
      <c r="K8" s="18" t="s">
        <v>42</v>
      </c>
      <c r="M8" s="18" t="s">
        <v>35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43</v>
      </c>
      <c r="AG8" s="18" t="s">
        <v>8</v>
      </c>
      <c r="AI8" s="18" t="s">
        <v>9</v>
      </c>
      <c r="AK8" s="18" t="s">
        <v>13</v>
      </c>
    </row>
    <row r="9" spans="1:37">
      <c r="A9" s="2" t="s">
        <v>44</v>
      </c>
      <c r="C9" s="5" t="s">
        <v>45</v>
      </c>
      <c r="D9" s="5"/>
      <c r="E9" s="5" t="s">
        <v>45</v>
      </c>
      <c r="F9" s="5"/>
      <c r="G9" s="5" t="s">
        <v>46</v>
      </c>
      <c r="H9" s="5"/>
      <c r="I9" s="5" t="s">
        <v>47</v>
      </c>
      <c r="J9" s="5"/>
      <c r="K9" s="4">
        <v>0</v>
      </c>
      <c r="L9" s="5"/>
      <c r="M9" s="4">
        <v>0</v>
      </c>
      <c r="N9" s="5"/>
      <c r="O9" s="4">
        <v>33400</v>
      </c>
      <c r="P9" s="5"/>
      <c r="Q9" s="4">
        <v>40109392000</v>
      </c>
      <c r="R9" s="5"/>
      <c r="S9" s="4">
        <v>40102307333</v>
      </c>
      <c r="T9" s="5"/>
      <c r="U9" s="4">
        <v>0</v>
      </c>
      <c r="V9" s="5"/>
      <c r="W9" s="4">
        <v>0</v>
      </c>
      <c r="X9" s="5"/>
      <c r="Y9" s="4">
        <v>0</v>
      </c>
      <c r="Z9" s="5"/>
      <c r="AA9" s="4">
        <v>0</v>
      </c>
      <c r="AB9" s="5"/>
      <c r="AC9" s="4">
        <v>33400</v>
      </c>
      <c r="AD9" s="5"/>
      <c r="AE9" s="4">
        <v>1200880</v>
      </c>
      <c r="AF9" s="5"/>
      <c r="AG9" s="4">
        <v>40109392000</v>
      </c>
      <c r="AH9" s="5"/>
      <c r="AI9" s="4">
        <v>40080312690</v>
      </c>
      <c r="AJ9" s="5"/>
      <c r="AK9" s="5" t="s">
        <v>48</v>
      </c>
    </row>
    <row r="10" spans="1:37">
      <c r="A10" s="2" t="s">
        <v>49</v>
      </c>
      <c r="C10" s="5" t="s">
        <v>45</v>
      </c>
      <c r="D10" s="5"/>
      <c r="E10" s="5" t="s">
        <v>45</v>
      </c>
      <c r="F10" s="5"/>
      <c r="G10" s="5" t="s">
        <v>50</v>
      </c>
      <c r="H10" s="5"/>
      <c r="I10" s="5" t="s">
        <v>51</v>
      </c>
      <c r="J10" s="5"/>
      <c r="K10" s="4">
        <v>23</v>
      </c>
      <c r="L10" s="5"/>
      <c r="M10" s="4">
        <v>23</v>
      </c>
      <c r="N10" s="5"/>
      <c r="O10" s="4">
        <v>5000</v>
      </c>
      <c r="P10" s="5"/>
      <c r="Q10" s="4">
        <v>5000000000</v>
      </c>
      <c r="R10" s="5"/>
      <c r="S10" s="4">
        <v>4996375000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0</v>
      </c>
      <c r="AB10" s="5"/>
      <c r="AC10" s="4">
        <v>5000</v>
      </c>
      <c r="AD10" s="5"/>
      <c r="AE10" s="4">
        <v>1000000</v>
      </c>
      <c r="AF10" s="5"/>
      <c r="AG10" s="4">
        <v>5000000000</v>
      </c>
      <c r="AH10" s="5"/>
      <c r="AI10" s="4">
        <v>4996375000</v>
      </c>
      <c r="AJ10" s="5"/>
      <c r="AK10" s="5" t="s">
        <v>52</v>
      </c>
    </row>
    <row r="11" spans="1:37">
      <c r="A11" s="2" t="s">
        <v>53</v>
      </c>
      <c r="C11" s="5" t="s">
        <v>45</v>
      </c>
      <c r="D11" s="5"/>
      <c r="E11" s="5" t="s">
        <v>45</v>
      </c>
      <c r="F11" s="5"/>
      <c r="G11" s="5" t="s">
        <v>54</v>
      </c>
      <c r="H11" s="5"/>
      <c r="I11" s="5" t="s">
        <v>55</v>
      </c>
      <c r="J11" s="5"/>
      <c r="K11" s="4">
        <v>23</v>
      </c>
      <c r="L11" s="5"/>
      <c r="M11" s="4">
        <v>23</v>
      </c>
      <c r="N11" s="5"/>
      <c r="O11" s="4">
        <v>20000</v>
      </c>
      <c r="P11" s="5"/>
      <c r="Q11" s="4">
        <v>20000000000</v>
      </c>
      <c r="R11" s="5"/>
      <c r="S11" s="4">
        <v>18397332000</v>
      </c>
      <c r="T11" s="5"/>
      <c r="U11" s="4">
        <v>0</v>
      </c>
      <c r="V11" s="5"/>
      <c r="W11" s="4">
        <v>0</v>
      </c>
      <c r="X11" s="5"/>
      <c r="Y11" s="4">
        <v>0</v>
      </c>
      <c r="Z11" s="5"/>
      <c r="AA11" s="4">
        <v>0</v>
      </c>
      <c r="AB11" s="5"/>
      <c r="AC11" s="4">
        <v>20000</v>
      </c>
      <c r="AD11" s="5"/>
      <c r="AE11" s="4">
        <v>920000</v>
      </c>
      <c r="AF11" s="5"/>
      <c r="AG11" s="4">
        <v>20000000000</v>
      </c>
      <c r="AH11" s="5"/>
      <c r="AI11" s="4">
        <v>18397332000</v>
      </c>
      <c r="AJ11" s="5"/>
      <c r="AK11" s="5" t="s">
        <v>56</v>
      </c>
    </row>
    <row r="12" spans="1:37">
      <c r="A12" s="2" t="s">
        <v>57</v>
      </c>
      <c r="C12" s="5" t="s">
        <v>45</v>
      </c>
      <c r="D12" s="5"/>
      <c r="E12" s="5" t="s">
        <v>45</v>
      </c>
      <c r="F12" s="5"/>
      <c r="G12" s="5" t="s">
        <v>58</v>
      </c>
      <c r="H12" s="5"/>
      <c r="I12" s="5" t="s">
        <v>59</v>
      </c>
      <c r="J12" s="5"/>
      <c r="K12" s="4">
        <v>40.5</v>
      </c>
      <c r="L12" s="5"/>
      <c r="M12" s="4">
        <v>40.5</v>
      </c>
      <c r="N12" s="5"/>
      <c r="O12" s="4">
        <v>0</v>
      </c>
      <c r="P12" s="5"/>
      <c r="Q12" s="4">
        <v>0</v>
      </c>
      <c r="R12" s="5"/>
      <c r="S12" s="4">
        <v>0</v>
      </c>
      <c r="T12" s="5"/>
      <c r="U12" s="4">
        <v>872</v>
      </c>
      <c r="V12" s="5"/>
      <c r="W12" s="4">
        <v>3036116084</v>
      </c>
      <c r="X12" s="5"/>
      <c r="Y12" s="4">
        <v>436</v>
      </c>
      <c r="Z12" s="5"/>
      <c r="AA12" s="4">
        <v>1536363284</v>
      </c>
      <c r="AB12" s="5"/>
      <c r="AC12" s="4">
        <v>436</v>
      </c>
      <c r="AD12" s="5"/>
      <c r="AE12" s="4">
        <v>3439800</v>
      </c>
      <c r="AF12" s="5"/>
      <c r="AG12" s="4">
        <v>1536363284</v>
      </c>
      <c r="AH12" s="5"/>
      <c r="AI12" s="4">
        <v>1498665479</v>
      </c>
      <c r="AJ12" s="5"/>
      <c r="AK12" s="5" t="s">
        <v>60</v>
      </c>
    </row>
    <row r="13" spans="1:37">
      <c r="A13" s="2" t="s">
        <v>61</v>
      </c>
      <c r="C13" s="5" t="s">
        <v>45</v>
      </c>
      <c r="D13" s="5"/>
      <c r="E13" s="5" t="s">
        <v>45</v>
      </c>
      <c r="F13" s="5"/>
      <c r="G13" s="5" t="s">
        <v>62</v>
      </c>
      <c r="H13" s="5"/>
      <c r="I13" s="5" t="s">
        <v>63</v>
      </c>
      <c r="J13" s="5"/>
      <c r="K13" s="4">
        <v>23</v>
      </c>
      <c r="L13" s="5"/>
      <c r="M13" s="4">
        <v>23</v>
      </c>
      <c r="N13" s="5"/>
      <c r="O13" s="4">
        <v>0</v>
      </c>
      <c r="P13" s="5"/>
      <c r="Q13" s="4">
        <v>0</v>
      </c>
      <c r="R13" s="5"/>
      <c r="S13" s="4">
        <v>0</v>
      </c>
      <c r="T13" s="5"/>
      <c r="U13" s="4">
        <v>5000</v>
      </c>
      <c r="V13" s="5"/>
      <c r="W13" s="4">
        <v>5000000000</v>
      </c>
      <c r="X13" s="5"/>
      <c r="Y13" s="4">
        <v>0</v>
      </c>
      <c r="Z13" s="5"/>
      <c r="AA13" s="4">
        <v>0</v>
      </c>
      <c r="AB13" s="5"/>
      <c r="AC13" s="4">
        <v>5000</v>
      </c>
      <c r="AD13" s="5"/>
      <c r="AE13" s="4">
        <v>1000000</v>
      </c>
      <c r="AF13" s="5"/>
      <c r="AG13" s="4">
        <v>5000000000</v>
      </c>
      <c r="AH13" s="5"/>
      <c r="AI13" s="4">
        <v>4996375000</v>
      </c>
      <c r="AJ13" s="5"/>
      <c r="AK13" s="5" t="s">
        <v>52</v>
      </c>
    </row>
    <row r="14" spans="1:37">
      <c r="A14" s="2" t="s">
        <v>64</v>
      </c>
      <c r="C14" s="5" t="s">
        <v>45</v>
      </c>
      <c r="D14" s="5"/>
      <c r="E14" s="5" t="s">
        <v>45</v>
      </c>
      <c r="F14" s="5"/>
      <c r="G14" s="5" t="s">
        <v>58</v>
      </c>
      <c r="H14" s="5"/>
      <c r="I14" s="5" t="s">
        <v>59</v>
      </c>
      <c r="J14" s="5"/>
      <c r="K14" s="4">
        <v>40.5</v>
      </c>
      <c r="L14" s="5"/>
      <c r="M14" s="4">
        <v>40.5</v>
      </c>
      <c r="N14" s="5"/>
      <c r="O14" s="4">
        <v>0</v>
      </c>
      <c r="P14" s="5"/>
      <c r="Q14" s="4">
        <v>0</v>
      </c>
      <c r="R14" s="5"/>
      <c r="S14" s="4">
        <v>0</v>
      </c>
      <c r="T14" s="5"/>
      <c r="U14" s="4">
        <v>3924</v>
      </c>
      <c r="V14" s="5"/>
      <c r="W14" s="4">
        <v>13497775200</v>
      </c>
      <c r="X14" s="5"/>
      <c r="Y14" s="4">
        <v>0</v>
      </c>
      <c r="Z14" s="5"/>
      <c r="AA14" s="4">
        <v>0</v>
      </c>
      <c r="AB14" s="5"/>
      <c r="AC14" s="4">
        <v>3924</v>
      </c>
      <c r="AD14" s="5"/>
      <c r="AE14" s="4">
        <v>3523768</v>
      </c>
      <c r="AF14" s="5"/>
      <c r="AG14" s="4">
        <v>13497775200</v>
      </c>
      <c r="AH14" s="5"/>
      <c r="AI14" s="4">
        <v>13817244065</v>
      </c>
      <c r="AJ14" s="5"/>
      <c r="AK14" s="5" t="s">
        <v>65</v>
      </c>
    </row>
    <row r="15" spans="1:37">
      <c r="A15" s="2" t="s">
        <v>33</v>
      </c>
      <c r="C15" s="5" t="s">
        <v>33</v>
      </c>
      <c r="D15" s="5"/>
      <c r="E15" s="5" t="s">
        <v>33</v>
      </c>
      <c r="F15" s="5"/>
      <c r="G15" s="5" t="s">
        <v>33</v>
      </c>
      <c r="H15" s="5"/>
      <c r="I15" s="5" t="s">
        <v>33</v>
      </c>
      <c r="J15" s="5"/>
      <c r="K15" s="5" t="s">
        <v>33</v>
      </c>
      <c r="L15" s="5"/>
      <c r="M15" s="5" t="s">
        <v>33</v>
      </c>
      <c r="N15" s="5"/>
      <c r="O15" s="5" t="s">
        <v>33</v>
      </c>
      <c r="P15" s="5"/>
      <c r="Q15" s="6">
        <f>SUM(Q9:Q14)</f>
        <v>65109392000</v>
      </c>
      <c r="R15" s="5"/>
      <c r="S15" s="6">
        <f>SUM(S9:S14)</f>
        <v>63496014333</v>
      </c>
      <c r="T15" s="5"/>
      <c r="U15" s="5" t="s">
        <v>33</v>
      </c>
      <c r="V15" s="5"/>
      <c r="W15" s="6">
        <f>SUM(W9:W14)</f>
        <v>21533891284</v>
      </c>
      <c r="X15" s="5"/>
      <c r="Y15" s="5" t="s">
        <v>33</v>
      </c>
      <c r="Z15" s="5"/>
      <c r="AA15" s="6">
        <f>SUM(AA9:AA14)</f>
        <v>1536363284</v>
      </c>
      <c r="AB15" s="5"/>
      <c r="AC15" s="5" t="s">
        <v>33</v>
      </c>
      <c r="AD15" s="5"/>
      <c r="AE15" s="5" t="s">
        <v>33</v>
      </c>
      <c r="AF15" s="5"/>
      <c r="AG15" s="6">
        <f>SUM(AG9:AG14)</f>
        <v>85143530484</v>
      </c>
      <c r="AH15" s="5"/>
      <c r="AI15" s="6">
        <f>SUM(AI9:AI14)</f>
        <v>83786304234</v>
      </c>
      <c r="AJ15" s="5"/>
      <c r="AK15" s="7" t="s">
        <v>66</v>
      </c>
    </row>
    <row r="16" spans="1:37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2"/>
  <sheetViews>
    <sheetView rightToLeft="1" topLeftCell="A13" workbookViewId="0">
      <selection activeCell="E32" sqref="E32"/>
    </sheetView>
  </sheetViews>
  <sheetFormatPr defaultRowHeight="24"/>
  <cols>
    <col min="1" max="1" width="22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20" t="s">
        <v>68</v>
      </c>
      <c r="C6" s="18" t="s">
        <v>69</v>
      </c>
      <c r="D6" s="18" t="s">
        <v>69</v>
      </c>
      <c r="E6" s="18" t="s">
        <v>69</v>
      </c>
      <c r="F6" s="18" t="s">
        <v>69</v>
      </c>
      <c r="G6" s="18" t="s">
        <v>69</v>
      </c>
      <c r="H6" s="18" t="s">
        <v>69</v>
      </c>
      <c r="I6" s="18" t="s">
        <v>69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20" t="s">
        <v>68</v>
      </c>
      <c r="C7" s="18" t="s">
        <v>70</v>
      </c>
      <c r="E7" s="18" t="s">
        <v>71</v>
      </c>
      <c r="G7" s="18" t="s">
        <v>72</v>
      </c>
      <c r="I7" s="18" t="s">
        <v>42</v>
      </c>
      <c r="K7" s="18" t="s">
        <v>73</v>
      </c>
      <c r="M7" s="18" t="s">
        <v>74</v>
      </c>
      <c r="O7" s="18" t="s">
        <v>75</v>
      </c>
      <c r="Q7" s="18" t="s">
        <v>73</v>
      </c>
      <c r="S7" s="18" t="s">
        <v>67</v>
      </c>
    </row>
    <row r="8" spans="1:19">
      <c r="A8" s="2" t="s">
        <v>76</v>
      </c>
      <c r="C8" s="5" t="s">
        <v>77</v>
      </c>
      <c r="E8" s="5" t="s">
        <v>78</v>
      </c>
      <c r="F8" s="5"/>
      <c r="G8" s="5" t="s">
        <v>79</v>
      </c>
      <c r="H8" s="5"/>
      <c r="I8" s="4">
        <v>5</v>
      </c>
      <c r="J8" s="5"/>
      <c r="K8" s="8">
        <v>156428</v>
      </c>
      <c r="L8" s="8"/>
      <c r="M8" s="8">
        <v>0</v>
      </c>
      <c r="N8" s="8"/>
      <c r="O8" s="8">
        <v>0</v>
      </c>
      <c r="P8" s="8"/>
      <c r="Q8" s="8">
        <v>156428</v>
      </c>
      <c r="R8" s="5"/>
      <c r="S8" s="5" t="s">
        <v>80</v>
      </c>
    </row>
    <row r="9" spans="1:19">
      <c r="A9" s="2" t="s">
        <v>81</v>
      </c>
      <c r="C9" s="5" t="s">
        <v>82</v>
      </c>
      <c r="E9" s="5" t="s">
        <v>78</v>
      </c>
      <c r="F9" s="5"/>
      <c r="G9" s="5" t="s">
        <v>83</v>
      </c>
      <c r="H9" s="5"/>
      <c r="I9" s="4">
        <v>5</v>
      </c>
      <c r="J9" s="5"/>
      <c r="K9" s="8">
        <v>9232626</v>
      </c>
      <c r="L9" s="8"/>
      <c r="M9" s="8">
        <v>37942</v>
      </c>
      <c r="N9" s="8"/>
      <c r="O9" s="8">
        <v>0</v>
      </c>
      <c r="P9" s="8"/>
      <c r="Q9" s="8">
        <v>9270568</v>
      </c>
      <c r="R9" s="5"/>
      <c r="S9" s="5" t="s">
        <v>80</v>
      </c>
    </row>
    <row r="10" spans="1:19">
      <c r="A10" s="2" t="s">
        <v>84</v>
      </c>
      <c r="C10" s="5" t="s">
        <v>85</v>
      </c>
      <c r="E10" s="5" t="s">
        <v>78</v>
      </c>
      <c r="F10" s="5"/>
      <c r="G10" s="5" t="s">
        <v>86</v>
      </c>
      <c r="H10" s="5"/>
      <c r="I10" s="4">
        <v>5</v>
      </c>
      <c r="J10" s="5"/>
      <c r="K10" s="8">
        <v>111519905071</v>
      </c>
      <c r="L10" s="8"/>
      <c r="M10" s="8">
        <v>0</v>
      </c>
      <c r="N10" s="8"/>
      <c r="O10" s="8">
        <v>9000000000</v>
      </c>
      <c r="P10" s="8"/>
      <c r="Q10" s="8">
        <v>102519905071</v>
      </c>
      <c r="R10" s="5"/>
      <c r="S10" s="5" t="s">
        <v>87</v>
      </c>
    </row>
    <row r="11" spans="1:19">
      <c r="A11" s="2" t="s">
        <v>81</v>
      </c>
      <c r="C11" s="5" t="s">
        <v>88</v>
      </c>
      <c r="E11" s="5" t="s">
        <v>78</v>
      </c>
      <c r="F11" s="5"/>
      <c r="G11" s="5" t="s">
        <v>89</v>
      </c>
      <c r="H11" s="5"/>
      <c r="I11" s="4">
        <v>5</v>
      </c>
      <c r="J11" s="5"/>
      <c r="K11" s="8">
        <v>10074569</v>
      </c>
      <c r="L11" s="8"/>
      <c r="M11" s="8">
        <v>41233</v>
      </c>
      <c r="N11" s="8"/>
      <c r="O11" s="8">
        <v>0</v>
      </c>
      <c r="P11" s="8"/>
      <c r="Q11" s="8">
        <v>10115802</v>
      </c>
      <c r="R11" s="5"/>
      <c r="S11" s="5" t="s">
        <v>80</v>
      </c>
    </row>
    <row r="12" spans="1:19">
      <c r="A12" s="2" t="s">
        <v>81</v>
      </c>
      <c r="C12" s="5" t="s">
        <v>90</v>
      </c>
      <c r="E12" s="5" t="s">
        <v>78</v>
      </c>
      <c r="F12" s="5"/>
      <c r="G12" s="5" t="s">
        <v>89</v>
      </c>
      <c r="H12" s="5"/>
      <c r="I12" s="4">
        <v>5</v>
      </c>
      <c r="J12" s="5"/>
      <c r="K12" s="8">
        <v>11149271</v>
      </c>
      <c r="L12" s="8"/>
      <c r="M12" s="8">
        <v>45632</v>
      </c>
      <c r="N12" s="8"/>
      <c r="O12" s="8">
        <v>0</v>
      </c>
      <c r="P12" s="8"/>
      <c r="Q12" s="8">
        <v>11194903</v>
      </c>
      <c r="R12" s="5"/>
      <c r="S12" s="5" t="s">
        <v>80</v>
      </c>
    </row>
    <row r="13" spans="1:19">
      <c r="A13" s="2" t="s">
        <v>81</v>
      </c>
      <c r="C13" s="5" t="s">
        <v>91</v>
      </c>
      <c r="E13" s="5" t="s">
        <v>78</v>
      </c>
      <c r="F13" s="5"/>
      <c r="G13" s="5" t="s">
        <v>92</v>
      </c>
      <c r="H13" s="5"/>
      <c r="I13" s="4">
        <v>5</v>
      </c>
      <c r="J13" s="5"/>
      <c r="K13" s="8">
        <v>10858838</v>
      </c>
      <c r="L13" s="8"/>
      <c r="M13" s="8">
        <v>44443</v>
      </c>
      <c r="N13" s="8"/>
      <c r="O13" s="8">
        <v>0</v>
      </c>
      <c r="P13" s="8"/>
      <c r="Q13" s="8">
        <v>10903281</v>
      </c>
      <c r="R13" s="5"/>
      <c r="S13" s="5" t="s">
        <v>80</v>
      </c>
    </row>
    <row r="14" spans="1:19">
      <c r="A14" s="2" t="s">
        <v>93</v>
      </c>
      <c r="C14" s="5" t="s">
        <v>94</v>
      </c>
      <c r="E14" s="5" t="s">
        <v>78</v>
      </c>
      <c r="F14" s="5"/>
      <c r="G14" s="5" t="s">
        <v>95</v>
      </c>
      <c r="H14" s="5"/>
      <c r="I14" s="4">
        <v>5</v>
      </c>
      <c r="J14" s="5"/>
      <c r="K14" s="8">
        <v>20678456203</v>
      </c>
      <c r="L14" s="8"/>
      <c r="M14" s="8">
        <v>344378005155</v>
      </c>
      <c r="N14" s="8"/>
      <c r="O14" s="8">
        <v>365000000000</v>
      </c>
      <c r="P14" s="8"/>
      <c r="Q14" s="8">
        <v>56461358</v>
      </c>
      <c r="R14" s="5"/>
      <c r="S14" s="5" t="s">
        <v>80</v>
      </c>
    </row>
    <row r="15" spans="1:19">
      <c r="A15" s="2" t="s">
        <v>93</v>
      </c>
      <c r="C15" s="5" t="s">
        <v>96</v>
      </c>
      <c r="E15" s="5" t="s">
        <v>78</v>
      </c>
      <c r="F15" s="5"/>
      <c r="G15" s="5" t="s">
        <v>95</v>
      </c>
      <c r="H15" s="5"/>
      <c r="I15" s="4">
        <v>5</v>
      </c>
      <c r="J15" s="5"/>
      <c r="K15" s="8">
        <v>24218408223</v>
      </c>
      <c r="L15" s="8"/>
      <c r="M15" s="8">
        <v>1292924469736</v>
      </c>
      <c r="N15" s="8"/>
      <c r="O15" s="8">
        <v>1316908302000</v>
      </c>
      <c r="P15" s="8"/>
      <c r="Q15" s="8">
        <v>234575959</v>
      </c>
      <c r="R15" s="5"/>
      <c r="S15" s="5" t="s">
        <v>80</v>
      </c>
    </row>
    <row r="16" spans="1:19">
      <c r="A16" s="2" t="s">
        <v>93</v>
      </c>
      <c r="C16" s="5" t="s">
        <v>97</v>
      </c>
      <c r="E16" s="5" t="s">
        <v>78</v>
      </c>
      <c r="F16" s="5"/>
      <c r="G16" s="5" t="s">
        <v>95</v>
      </c>
      <c r="H16" s="5"/>
      <c r="I16" s="4">
        <v>5</v>
      </c>
      <c r="J16" s="5"/>
      <c r="K16" s="8">
        <v>54730755293</v>
      </c>
      <c r="L16" s="8"/>
      <c r="M16" s="8">
        <v>415902820544</v>
      </c>
      <c r="N16" s="8"/>
      <c r="O16" s="8">
        <v>336000000000</v>
      </c>
      <c r="P16" s="8"/>
      <c r="Q16" s="8">
        <v>134633575837</v>
      </c>
      <c r="R16" s="5"/>
      <c r="S16" s="5" t="s">
        <v>98</v>
      </c>
    </row>
    <row r="17" spans="1:19">
      <c r="A17" s="2" t="s">
        <v>93</v>
      </c>
      <c r="C17" s="5" t="s">
        <v>99</v>
      </c>
      <c r="E17" s="5" t="s">
        <v>78</v>
      </c>
      <c r="F17" s="5"/>
      <c r="G17" s="5" t="s">
        <v>95</v>
      </c>
      <c r="H17" s="5"/>
      <c r="I17" s="4">
        <v>5</v>
      </c>
      <c r="J17" s="5"/>
      <c r="K17" s="8">
        <v>144629675313</v>
      </c>
      <c r="L17" s="8"/>
      <c r="M17" s="8">
        <v>6178891121677</v>
      </c>
      <c r="N17" s="8"/>
      <c r="O17" s="8">
        <v>5959357204788</v>
      </c>
      <c r="P17" s="8"/>
      <c r="Q17" s="8">
        <v>364163592202</v>
      </c>
      <c r="R17" s="5"/>
      <c r="S17" s="5" t="s">
        <v>100</v>
      </c>
    </row>
    <row r="18" spans="1:19">
      <c r="A18" s="2" t="s">
        <v>93</v>
      </c>
      <c r="C18" s="5" t="s">
        <v>101</v>
      </c>
      <c r="E18" s="5" t="s">
        <v>78</v>
      </c>
      <c r="F18" s="5"/>
      <c r="G18" s="5" t="s">
        <v>102</v>
      </c>
      <c r="H18" s="5"/>
      <c r="I18" s="4">
        <v>5</v>
      </c>
      <c r="J18" s="5"/>
      <c r="K18" s="8">
        <v>2223252494</v>
      </c>
      <c r="L18" s="8"/>
      <c r="M18" s="8">
        <v>95200258</v>
      </c>
      <c r="N18" s="8"/>
      <c r="O18" s="8">
        <v>0</v>
      </c>
      <c r="P18" s="8"/>
      <c r="Q18" s="8">
        <v>2318452752</v>
      </c>
      <c r="R18" s="5"/>
      <c r="S18" s="5" t="s">
        <v>103</v>
      </c>
    </row>
    <row r="19" spans="1:19">
      <c r="A19" s="2" t="s">
        <v>93</v>
      </c>
      <c r="C19" s="5" t="s">
        <v>104</v>
      </c>
      <c r="E19" s="5" t="s">
        <v>78</v>
      </c>
      <c r="F19" s="5"/>
      <c r="G19" s="5" t="s">
        <v>105</v>
      </c>
      <c r="H19" s="5"/>
      <c r="I19" s="4">
        <v>5</v>
      </c>
      <c r="J19" s="5"/>
      <c r="K19" s="8">
        <v>21644711502</v>
      </c>
      <c r="L19" s="8"/>
      <c r="M19" s="8">
        <v>340087015282</v>
      </c>
      <c r="N19" s="8"/>
      <c r="O19" s="8">
        <v>361000000000</v>
      </c>
      <c r="P19" s="8"/>
      <c r="Q19" s="8">
        <v>731726784</v>
      </c>
      <c r="R19" s="5"/>
      <c r="S19" s="5" t="s">
        <v>80</v>
      </c>
    </row>
    <row r="20" spans="1:19">
      <c r="A20" s="2" t="s">
        <v>81</v>
      </c>
      <c r="C20" s="5" t="s">
        <v>106</v>
      </c>
      <c r="E20" s="5" t="s">
        <v>107</v>
      </c>
      <c r="F20" s="5"/>
      <c r="G20" s="5" t="s">
        <v>108</v>
      </c>
      <c r="H20" s="5"/>
      <c r="I20" s="4">
        <v>5</v>
      </c>
      <c r="J20" s="5"/>
      <c r="K20" s="8">
        <v>330000</v>
      </c>
      <c r="L20" s="8"/>
      <c r="M20" s="8">
        <v>0</v>
      </c>
      <c r="N20" s="8"/>
      <c r="O20" s="8">
        <v>0</v>
      </c>
      <c r="P20" s="8"/>
      <c r="Q20" s="8">
        <v>330000</v>
      </c>
      <c r="R20" s="5"/>
      <c r="S20" s="5" t="s">
        <v>80</v>
      </c>
    </row>
    <row r="21" spans="1:19">
      <c r="A21" s="2" t="s">
        <v>93</v>
      </c>
      <c r="C21" s="5" t="s">
        <v>109</v>
      </c>
      <c r="E21" s="5" t="s">
        <v>78</v>
      </c>
      <c r="F21" s="5"/>
      <c r="G21" s="5" t="s">
        <v>46</v>
      </c>
      <c r="H21" s="5"/>
      <c r="I21" s="4">
        <v>5</v>
      </c>
      <c r="J21" s="5"/>
      <c r="K21" s="8">
        <v>913079083</v>
      </c>
      <c r="L21" s="8"/>
      <c r="M21" s="8">
        <v>450013458875</v>
      </c>
      <c r="N21" s="8"/>
      <c r="O21" s="8">
        <v>450013069000</v>
      </c>
      <c r="P21" s="8"/>
      <c r="Q21" s="8">
        <v>913468958</v>
      </c>
      <c r="R21" s="5"/>
      <c r="S21" s="5" t="s">
        <v>60</v>
      </c>
    </row>
    <row r="22" spans="1:19">
      <c r="A22" s="2" t="s">
        <v>93</v>
      </c>
      <c r="C22" s="5" t="s">
        <v>110</v>
      </c>
      <c r="E22" s="5" t="s">
        <v>78</v>
      </c>
      <c r="F22" s="5"/>
      <c r="G22" s="5" t="s">
        <v>111</v>
      </c>
      <c r="H22" s="5"/>
      <c r="I22" s="4">
        <v>5</v>
      </c>
      <c r="J22" s="5"/>
      <c r="K22" s="8">
        <v>2357707754</v>
      </c>
      <c r="L22" s="8"/>
      <c r="M22" s="8">
        <v>175039540266</v>
      </c>
      <c r="N22" s="8"/>
      <c r="O22" s="8">
        <v>177000300000</v>
      </c>
      <c r="P22" s="8"/>
      <c r="Q22" s="8">
        <v>396948020</v>
      </c>
      <c r="R22" s="5"/>
      <c r="S22" s="5" t="s">
        <v>80</v>
      </c>
    </row>
    <row r="23" spans="1:19">
      <c r="A23" s="2" t="s">
        <v>93</v>
      </c>
      <c r="C23" s="5" t="s">
        <v>112</v>
      </c>
      <c r="E23" s="5" t="s">
        <v>78</v>
      </c>
      <c r="F23" s="5"/>
      <c r="G23" s="5" t="s">
        <v>113</v>
      </c>
      <c r="H23" s="5"/>
      <c r="I23" s="4">
        <v>5</v>
      </c>
      <c r="J23" s="5"/>
      <c r="K23" s="8">
        <v>11670711195</v>
      </c>
      <c r="L23" s="8"/>
      <c r="M23" s="8">
        <v>35168569104</v>
      </c>
      <c r="N23" s="8"/>
      <c r="O23" s="8">
        <v>46000300000</v>
      </c>
      <c r="P23" s="8"/>
      <c r="Q23" s="8">
        <v>838980299</v>
      </c>
      <c r="R23" s="5"/>
      <c r="S23" s="5" t="s">
        <v>60</v>
      </c>
    </row>
    <row r="24" spans="1:19">
      <c r="A24" s="2" t="s">
        <v>93</v>
      </c>
      <c r="C24" s="5" t="s">
        <v>114</v>
      </c>
      <c r="E24" s="5" t="s">
        <v>78</v>
      </c>
      <c r="F24" s="5"/>
      <c r="G24" s="5" t="s">
        <v>115</v>
      </c>
      <c r="H24" s="5"/>
      <c r="I24" s="4">
        <v>5</v>
      </c>
      <c r="J24" s="5"/>
      <c r="K24" s="8">
        <v>430000</v>
      </c>
      <c r="L24" s="8"/>
      <c r="M24" s="8">
        <v>970226464147</v>
      </c>
      <c r="N24" s="8"/>
      <c r="O24" s="8">
        <v>960478680000</v>
      </c>
      <c r="P24" s="8"/>
      <c r="Q24" s="8">
        <v>9748214147</v>
      </c>
      <c r="R24" s="5"/>
      <c r="S24" s="5" t="s">
        <v>116</v>
      </c>
    </row>
    <row r="25" spans="1:19">
      <c r="A25" s="2" t="s">
        <v>93</v>
      </c>
      <c r="C25" s="5" t="s">
        <v>117</v>
      </c>
      <c r="E25" s="5" t="s">
        <v>78</v>
      </c>
      <c r="F25" s="5"/>
      <c r="G25" s="5" t="s">
        <v>115</v>
      </c>
      <c r="H25" s="5"/>
      <c r="I25" s="4">
        <v>5</v>
      </c>
      <c r="J25" s="5"/>
      <c r="K25" s="8">
        <v>430000</v>
      </c>
      <c r="L25" s="8"/>
      <c r="M25" s="8">
        <v>314000000000</v>
      </c>
      <c r="N25" s="8"/>
      <c r="O25" s="8">
        <v>164997014400</v>
      </c>
      <c r="P25" s="8"/>
      <c r="Q25" s="8">
        <v>149003415600</v>
      </c>
      <c r="R25" s="5"/>
      <c r="S25" s="5" t="s">
        <v>118</v>
      </c>
    </row>
    <row r="26" spans="1:19">
      <c r="A26" s="2" t="s">
        <v>93</v>
      </c>
      <c r="C26" s="5" t="s">
        <v>119</v>
      </c>
      <c r="E26" s="5" t="s">
        <v>78</v>
      </c>
      <c r="F26" s="5"/>
      <c r="G26" s="5" t="s">
        <v>120</v>
      </c>
      <c r="H26" s="5"/>
      <c r="I26" s="4">
        <v>5</v>
      </c>
      <c r="J26" s="5"/>
      <c r="K26" s="8">
        <v>0</v>
      </c>
      <c r="L26" s="8"/>
      <c r="M26" s="8">
        <v>101000000000</v>
      </c>
      <c r="N26" s="8"/>
      <c r="O26" s="8">
        <v>100000384400</v>
      </c>
      <c r="P26" s="8"/>
      <c r="Q26" s="8">
        <v>999615600</v>
      </c>
      <c r="R26" s="5"/>
      <c r="S26" s="5" t="s">
        <v>60</v>
      </c>
    </row>
    <row r="27" spans="1:19">
      <c r="A27" s="2" t="s">
        <v>121</v>
      </c>
      <c r="C27" s="5" t="s">
        <v>122</v>
      </c>
      <c r="E27" s="5" t="s">
        <v>78</v>
      </c>
      <c r="F27" s="5"/>
      <c r="G27" s="5" t="s">
        <v>123</v>
      </c>
      <c r="H27" s="5"/>
      <c r="I27" s="4">
        <v>5</v>
      </c>
      <c r="J27" s="5"/>
      <c r="K27" s="8">
        <v>0</v>
      </c>
      <c r="L27" s="8"/>
      <c r="M27" s="8">
        <v>430000</v>
      </c>
      <c r="N27" s="8"/>
      <c r="O27" s="8">
        <v>0</v>
      </c>
      <c r="P27" s="8"/>
      <c r="Q27" s="8">
        <v>430000</v>
      </c>
      <c r="R27" s="5"/>
      <c r="S27" s="5" t="s">
        <v>80</v>
      </c>
    </row>
    <row r="28" spans="1:19">
      <c r="A28" s="2" t="s">
        <v>124</v>
      </c>
      <c r="C28" s="5" t="s">
        <v>125</v>
      </c>
      <c r="E28" s="5" t="s">
        <v>126</v>
      </c>
      <c r="F28" s="5"/>
      <c r="G28" s="5" t="s">
        <v>123</v>
      </c>
      <c r="H28" s="5"/>
      <c r="I28" s="4">
        <v>22.5</v>
      </c>
      <c r="J28" s="5"/>
      <c r="K28" s="8">
        <v>0</v>
      </c>
      <c r="L28" s="8"/>
      <c r="M28" s="8">
        <v>46000000000</v>
      </c>
      <c r="N28" s="8"/>
      <c r="O28" s="8">
        <v>0</v>
      </c>
      <c r="P28" s="8"/>
      <c r="Q28" s="8">
        <v>46000000000</v>
      </c>
      <c r="R28" s="5"/>
      <c r="S28" s="5" t="s">
        <v>127</v>
      </c>
    </row>
    <row r="29" spans="1:19">
      <c r="A29" s="2" t="s">
        <v>124</v>
      </c>
      <c r="C29" s="5" t="s">
        <v>128</v>
      </c>
      <c r="E29" s="5" t="s">
        <v>126</v>
      </c>
      <c r="F29" s="5"/>
      <c r="G29" s="5" t="s">
        <v>123</v>
      </c>
      <c r="H29" s="5"/>
      <c r="I29" s="4">
        <v>22.5</v>
      </c>
      <c r="J29" s="5"/>
      <c r="K29" s="8">
        <v>0</v>
      </c>
      <c r="L29" s="8"/>
      <c r="M29" s="8">
        <v>95000000000</v>
      </c>
      <c r="N29" s="8"/>
      <c r="O29" s="8">
        <v>0</v>
      </c>
      <c r="P29" s="8"/>
      <c r="Q29" s="8">
        <v>95000000000</v>
      </c>
      <c r="R29" s="5"/>
      <c r="S29" s="5" t="s">
        <v>129</v>
      </c>
    </row>
    <row r="30" spans="1:19">
      <c r="A30" s="2" t="s">
        <v>124</v>
      </c>
      <c r="C30" s="5" t="s">
        <v>130</v>
      </c>
      <c r="E30" s="5" t="s">
        <v>126</v>
      </c>
      <c r="F30" s="5"/>
      <c r="G30" s="5" t="s">
        <v>123</v>
      </c>
      <c r="H30" s="5"/>
      <c r="I30" s="4">
        <v>22.5</v>
      </c>
      <c r="J30" s="5"/>
      <c r="K30" s="8">
        <v>0</v>
      </c>
      <c r="L30" s="8"/>
      <c r="M30" s="8">
        <v>177000000000</v>
      </c>
      <c r="N30" s="8"/>
      <c r="O30" s="8">
        <v>0</v>
      </c>
      <c r="P30" s="8"/>
      <c r="Q30" s="8">
        <v>177000000000</v>
      </c>
      <c r="R30" s="5"/>
      <c r="S30" s="5" t="s">
        <v>131</v>
      </c>
    </row>
    <row r="31" spans="1:19">
      <c r="A31" s="2" t="s">
        <v>124</v>
      </c>
      <c r="C31" s="5" t="s">
        <v>132</v>
      </c>
      <c r="E31" s="5" t="s">
        <v>126</v>
      </c>
      <c r="F31" s="5"/>
      <c r="G31" s="5" t="s">
        <v>123</v>
      </c>
      <c r="H31" s="5"/>
      <c r="I31" s="4">
        <v>22.5</v>
      </c>
      <c r="J31" s="5"/>
      <c r="K31" s="8">
        <v>0</v>
      </c>
      <c r="L31" s="8"/>
      <c r="M31" s="8">
        <v>370000000000</v>
      </c>
      <c r="N31" s="8"/>
      <c r="O31" s="8">
        <v>0</v>
      </c>
      <c r="P31" s="8"/>
      <c r="Q31" s="8">
        <v>370000000000</v>
      </c>
      <c r="R31" s="5"/>
      <c r="S31" s="5" t="s">
        <v>133</v>
      </c>
    </row>
    <row r="32" spans="1:19">
      <c r="A32" s="2" t="s">
        <v>33</v>
      </c>
      <c r="C32" s="2" t="s">
        <v>33</v>
      </c>
      <c r="E32" s="5" t="s">
        <v>33</v>
      </c>
      <c r="F32" s="5"/>
      <c r="G32" s="5" t="s">
        <v>33</v>
      </c>
      <c r="H32" s="5"/>
      <c r="I32" s="5" t="s">
        <v>33</v>
      </c>
      <c r="J32" s="5"/>
      <c r="K32" s="11">
        <f>SUM(K8:K31)</f>
        <v>394629323863</v>
      </c>
      <c r="L32" s="8"/>
      <c r="M32" s="11">
        <f>SUM(M8:M31)</f>
        <v>11305727264294</v>
      </c>
      <c r="N32" s="8"/>
      <c r="O32" s="11">
        <f>SUM(O8:O31)</f>
        <v>10245755254588</v>
      </c>
      <c r="P32" s="8"/>
      <c r="Q32" s="11">
        <f>SUM(Q8:Q31)</f>
        <v>1454601333569</v>
      </c>
      <c r="R32" s="5"/>
      <c r="S32" s="7" t="s">
        <v>134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3"/>
  <sheetViews>
    <sheetView rightToLeft="1" topLeftCell="A18" workbookViewId="0">
      <selection activeCell="M30" sqref="M30:S35"/>
    </sheetView>
  </sheetViews>
  <sheetFormatPr defaultRowHeight="24"/>
  <cols>
    <col min="1" max="1" width="38.710937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2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20" style="2" customWidth="1"/>
    <col min="16" max="16" width="1" style="2" customWidth="1"/>
    <col min="17" max="17" width="16" style="2" customWidth="1"/>
    <col min="18" max="18" width="1" style="2" customWidth="1"/>
    <col min="19" max="19" width="20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  <c r="R3" s="19" t="s">
        <v>135</v>
      </c>
      <c r="S3" s="19" t="s">
        <v>135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18" t="s">
        <v>136</v>
      </c>
      <c r="B6" s="18" t="s">
        <v>136</v>
      </c>
      <c r="C6" s="18" t="s">
        <v>136</v>
      </c>
      <c r="D6" s="18" t="s">
        <v>136</v>
      </c>
      <c r="E6" s="18" t="s">
        <v>136</v>
      </c>
      <c r="F6" s="18" t="s">
        <v>136</v>
      </c>
      <c r="G6" s="18" t="s">
        <v>136</v>
      </c>
      <c r="I6" s="18" t="s">
        <v>137</v>
      </c>
      <c r="J6" s="18" t="s">
        <v>137</v>
      </c>
      <c r="K6" s="18" t="s">
        <v>137</v>
      </c>
      <c r="L6" s="18" t="s">
        <v>137</v>
      </c>
      <c r="M6" s="18" t="s">
        <v>137</v>
      </c>
      <c r="O6" s="18" t="s">
        <v>138</v>
      </c>
      <c r="P6" s="18" t="s">
        <v>138</v>
      </c>
      <c r="Q6" s="18" t="s">
        <v>138</v>
      </c>
      <c r="R6" s="18" t="s">
        <v>138</v>
      </c>
      <c r="S6" s="18" t="s">
        <v>138</v>
      </c>
    </row>
    <row r="7" spans="1:19" ht="24.75">
      <c r="A7" s="18" t="s">
        <v>139</v>
      </c>
      <c r="C7" s="18" t="s">
        <v>140</v>
      </c>
      <c r="D7" s="5"/>
      <c r="E7" s="18" t="s">
        <v>41</v>
      </c>
      <c r="F7" s="5"/>
      <c r="G7" s="18" t="s">
        <v>42</v>
      </c>
      <c r="H7" s="5"/>
      <c r="I7" s="18" t="s">
        <v>141</v>
      </c>
      <c r="J7" s="5"/>
      <c r="K7" s="18" t="s">
        <v>142</v>
      </c>
      <c r="L7" s="5"/>
      <c r="M7" s="18" t="s">
        <v>143</v>
      </c>
      <c r="N7" s="5"/>
      <c r="O7" s="18" t="s">
        <v>141</v>
      </c>
      <c r="P7" s="5"/>
      <c r="Q7" s="18" t="s">
        <v>142</v>
      </c>
      <c r="R7" s="5"/>
      <c r="S7" s="18" t="s">
        <v>143</v>
      </c>
    </row>
    <row r="8" spans="1:19">
      <c r="A8" s="2" t="s">
        <v>61</v>
      </c>
      <c r="C8" s="5" t="s">
        <v>177</v>
      </c>
      <c r="D8" s="5"/>
      <c r="E8" s="5" t="s">
        <v>63</v>
      </c>
      <c r="F8" s="5"/>
      <c r="G8" s="4">
        <v>23</v>
      </c>
      <c r="H8" s="5"/>
      <c r="I8" s="4">
        <v>35902940</v>
      </c>
      <c r="J8" s="5"/>
      <c r="K8" s="5">
        <v>0</v>
      </c>
      <c r="L8" s="5"/>
      <c r="M8" s="4">
        <v>35902940</v>
      </c>
      <c r="N8" s="5"/>
      <c r="O8" s="4">
        <v>35902940</v>
      </c>
      <c r="P8" s="5"/>
      <c r="Q8" s="4">
        <v>0</v>
      </c>
      <c r="R8" s="5"/>
      <c r="S8" s="4">
        <v>35902940</v>
      </c>
    </row>
    <row r="9" spans="1:19">
      <c r="A9" s="2" t="s">
        <v>53</v>
      </c>
      <c r="C9" s="5" t="s">
        <v>177</v>
      </c>
      <c r="D9" s="5"/>
      <c r="E9" s="5" t="s">
        <v>55</v>
      </c>
      <c r="F9" s="5"/>
      <c r="G9" s="4">
        <v>23</v>
      </c>
      <c r="H9" s="5"/>
      <c r="I9" s="4">
        <v>382478991</v>
      </c>
      <c r="J9" s="5"/>
      <c r="K9" s="5">
        <v>0</v>
      </c>
      <c r="L9" s="5"/>
      <c r="M9" s="4">
        <v>382478991</v>
      </c>
      <c r="N9" s="5"/>
      <c r="O9" s="4">
        <v>987275709</v>
      </c>
      <c r="P9" s="5"/>
      <c r="Q9" s="4">
        <v>0</v>
      </c>
      <c r="R9" s="5"/>
      <c r="S9" s="4">
        <v>987275709</v>
      </c>
    </row>
    <row r="10" spans="1:19">
      <c r="A10" s="2" t="s">
        <v>49</v>
      </c>
      <c r="C10" s="5" t="s">
        <v>177</v>
      </c>
      <c r="D10" s="5"/>
      <c r="E10" s="5" t="s">
        <v>51</v>
      </c>
      <c r="F10" s="5"/>
      <c r="G10" s="4">
        <v>23</v>
      </c>
      <c r="H10" s="5"/>
      <c r="I10" s="4">
        <v>97329613</v>
      </c>
      <c r="J10" s="5"/>
      <c r="K10" s="5">
        <v>0</v>
      </c>
      <c r="L10" s="5"/>
      <c r="M10" s="4">
        <v>97329613</v>
      </c>
      <c r="N10" s="5"/>
      <c r="O10" s="4">
        <v>260324191</v>
      </c>
      <c r="P10" s="5"/>
      <c r="Q10" s="4">
        <v>0</v>
      </c>
      <c r="R10" s="5"/>
      <c r="S10" s="4">
        <v>260324191</v>
      </c>
    </row>
    <row r="11" spans="1:19">
      <c r="A11" s="2" t="s">
        <v>76</v>
      </c>
      <c r="C11" s="4">
        <v>30</v>
      </c>
      <c r="D11" s="5"/>
      <c r="E11" s="5" t="s">
        <v>177</v>
      </c>
      <c r="F11" s="5"/>
      <c r="G11" s="4">
        <v>5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6759</v>
      </c>
      <c r="P11" s="5"/>
      <c r="Q11" s="4">
        <v>0</v>
      </c>
      <c r="R11" s="5"/>
      <c r="S11" s="4">
        <v>6759</v>
      </c>
    </row>
    <row r="12" spans="1:19">
      <c r="A12" s="2" t="s">
        <v>81</v>
      </c>
      <c r="C12" s="4">
        <v>17</v>
      </c>
      <c r="D12" s="5"/>
      <c r="E12" s="5" t="s">
        <v>177</v>
      </c>
      <c r="F12" s="5"/>
      <c r="G12" s="4">
        <v>5</v>
      </c>
      <c r="H12" s="5"/>
      <c r="I12" s="4">
        <v>37942</v>
      </c>
      <c r="J12" s="5"/>
      <c r="K12" s="4">
        <v>0</v>
      </c>
      <c r="L12" s="5"/>
      <c r="M12" s="4">
        <v>37942</v>
      </c>
      <c r="N12" s="5"/>
      <c r="O12" s="4">
        <v>325304</v>
      </c>
      <c r="P12" s="5"/>
      <c r="Q12" s="4">
        <v>0</v>
      </c>
      <c r="R12" s="5"/>
      <c r="S12" s="4">
        <v>325304</v>
      </c>
    </row>
    <row r="13" spans="1:19">
      <c r="A13" s="2" t="s">
        <v>81</v>
      </c>
      <c r="C13" s="4">
        <v>20</v>
      </c>
      <c r="D13" s="5"/>
      <c r="E13" s="5" t="s">
        <v>177</v>
      </c>
      <c r="F13" s="5"/>
      <c r="G13" s="4">
        <v>5</v>
      </c>
      <c r="H13" s="5"/>
      <c r="I13" s="4">
        <v>41233</v>
      </c>
      <c r="J13" s="5"/>
      <c r="K13" s="4">
        <v>0</v>
      </c>
      <c r="L13" s="5"/>
      <c r="M13" s="4">
        <v>41233</v>
      </c>
      <c r="N13" s="5"/>
      <c r="O13" s="4">
        <v>352199</v>
      </c>
      <c r="P13" s="5"/>
      <c r="Q13" s="4">
        <v>0</v>
      </c>
      <c r="R13" s="5"/>
      <c r="S13" s="4">
        <v>352199</v>
      </c>
    </row>
    <row r="14" spans="1:19">
      <c r="A14" s="2" t="s">
        <v>81</v>
      </c>
      <c r="C14" s="4">
        <v>20</v>
      </c>
      <c r="D14" s="5"/>
      <c r="E14" s="5" t="s">
        <v>177</v>
      </c>
      <c r="F14" s="5"/>
      <c r="G14" s="4">
        <v>5</v>
      </c>
      <c r="H14" s="5"/>
      <c r="I14" s="4">
        <v>45632</v>
      </c>
      <c r="J14" s="5"/>
      <c r="K14" s="4">
        <v>0</v>
      </c>
      <c r="L14" s="5"/>
      <c r="M14" s="4">
        <v>45632</v>
      </c>
      <c r="N14" s="5"/>
      <c r="O14" s="4">
        <v>365892</v>
      </c>
      <c r="P14" s="5"/>
      <c r="Q14" s="4">
        <v>0</v>
      </c>
      <c r="R14" s="5"/>
      <c r="S14" s="4">
        <v>365892</v>
      </c>
    </row>
    <row r="15" spans="1:19">
      <c r="A15" s="2" t="s">
        <v>81</v>
      </c>
      <c r="C15" s="4">
        <v>17</v>
      </c>
      <c r="D15" s="5"/>
      <c r="E15" s="5" t="s">
        <v>177</v>
      </c>
      <c r="F15" s="5"/>
      <c r="G15" s="4">
        <v>5</v>
      </c>
      <c r="H15" s="5"/>
      <c r="I15" s="4">
        <v>44443</v>
      </c>
      <c r="J15" s="5"/>
      <c r="K15" s="4">
        <v>0</v>
      </c>
      <c r="L15" s="5"/>
      <c r="M15" s="4">
        <v>44443</v>
      </c>
      <c r="N15" s="5"/>
      <c r="O15" s="4">
        <v>356216</v>
      </c>
      <c r="P15" s="5"/>
      <c r="Q15" s="4">
        <v>0</v>
      </c>
      <c r="R15" s="5"/>
      <c r="S15" s="4">
        <v>356216</v>
      </c>
    </row>
    <row r="16" spans="1:19">
      <c r="A16" s="2" t="s">
        <v>93</v>
      </c>
      <c r="C16" s="4">
        <v>17</v>
      </c>
      <c r="D16" s="5"/>
      <c r="E16" s="5" t="s">
        <v>177</v>
      </c>
      <c r="F16" s="5"/>
      <c r="G16" s="4">
        <v>5</v>
      </c>
      <c r="H16" s="5"/>
      <c r="I16" s="4">
        <v>37705155</v>
      </c>
      <c r="J16" s="5"/>
      <c r="K16" s="4">
        <v>0</v>
      </c>
      <c r="L16" s="5"/>
      <c r="M16" s="4">
        <v>37705155</v>
      </c>
      <c r="N16" s="5"/>
      <c r="O16" s="4">
        <v>426206454</v>
      </c>
      <c r="P16" s="5"/>
      <c r="Q16" s="4">
        <v>0</v>
      </c>
      <c r="R16" s="5"/>
      <c r="S16" s="4">
        <v>426206454</v>
      </c>
    </row>
    <row r="17" spans="1:19">
      <c r="A17" s="2" t="s">
        <v>93</v>
      </c>
      <c r="C17" s="4">
        <v>17</v>
      </c>
      <c r="D17" s="5"/>
      <c r="E17" s="5" t="s">
        <v>177</v>
      </c>
      <c r="F17" s="5"/>
      <c r="G17" s="4">
        <v>5</v>
      </c>
      <c r="H17" s="5"/>
      <c r="I17" s="4">
        <v>1441469736</v>
      </c>
      <c r="J17" s="5"/>
      <c r="K17" s="4">
        <v>0</v>
      </c>
      <c r="L17" s="5"/>
      <c r="M17" s="4">
        <v>1441469736</v>
      </c>
      <c r="N17" s="5"/>
      <c r="O17" s="4">
        <v>3314632657</v>
      </c>
      <c r="P17" s="5"/>
      <c r="Q17" s="4">
        <v>0</v>
      </c>
      <c r="R17" s="5"/>
      <c r="S17" s="4">
        <v>3314632657</v>
      </c>
    </row>
    <row r="18" spans="1:19">
      <c r="A18" s="2" t="s">
        <v>93</v>
      </c>
      <c r="C18" s="4">
        <v>17</v>
      </c>
      <c r="D18" s="5"/>
      <c r="E18" s="5" t="s">
        <v>177</v>
      </c>
      <c r="F18" s="5"/>
      <c r="G18" s="4">
        <v>5</v>
      </c>
      <c r="H18" s="5"/>
      <c r="I18" s="4">
        <v>319740492</v>
      </c>
      <c r="J18" s="5"/>
      <c r="K18" s="4">
        <v>0</v>
      </c>
      <c r="L18" s="5"/>
      <c r="M18" s="4">
        <v>319740492</v>
      </c>
      <c r="N18" s="5"/>
      <c r="O18" s="4">
        <v>1788451665</v>
      </c>
      <c r="P18" s="5"/>
      <c r="Q18" s="4">
        <v>0</v>
      </c>
      <c r="R18" s="5"/>
      <c r="S18" s="4">
        <v>1788451665</v>
      </c>
    </row>
    <row r="19" spans="1:19">
      <c r="A19" s="2" t="s">
        <v>93</v>
      </c>
      <c r="C19" s="4">
        <v>17</v>
      </c>
      <c r="D19" s="5"/>
      <c r="E19" s="5" t="s">
        <v>177</v>
      </c>
      <c r="F19" s="5"/>
      <c r="G19" s="4">
        <v>5</v>
      </c>
      <c r="H19" s="5"/>
      <c r="I19" s="4">
        <v>294171077</v>
      </c>
      <c r="J19" s="5"/>
      <c r="K19" s="4">
        <v>0</v>
      </c>
      <c r="L19" s="5"/>
      <c r="M19" s="4">
        <v>294171077</v>
      </c>
      <c r="N19" s="5"/>
      <c r="O19" s="4">
        <v>2000996166</v>
      </c>
      <c r="P19" s="5"/>
      <c r="Q19" s="4">
        <v>0</v>
      </c>
      <c r="R19" s="5"/>
      <c r="S19" s="4">
        <v>2000996166</v>
      </c>
    </row>
    <row r="20" spans="1:19">
      <c r="A20" s="2" t="s">
        <v>93</v>
      </c>
      <c r="C20" s="4">
        <v>1</v>
      </c>
      <c r="D20" s="5"/>
      <c r="E20" s="5" t="s">
        <v>177</v>
      </c>
      <c r="F20" s="5"/>
      <c r="G20" s="4">
        <v>5</v>
      </c>
      <c r="H20" s="5"/>
      <c r="I20" s="4">
        <v>95200258</v>
      </c>
      <c r="J20" s="5"/>
      <c r="K20" s="4">
        <v>0</v>
      </c>
      <c r="L20" s="5"/>
      <c r="M20" s="4">
        <v>95200258</v>
      </c>
      <c r="N20" s="5"/>
      <c r="O20" s="4">
        <v>105860762</v>
      </c>
      <c r="P20" s="5"/>
      <c r="Q20" s="4">
        <v>0</v>
      </c>
      <c r="R20" s="5"/>
      <c r="S20" s="4">
        <v>105860762</v>
      </c>
    </row>
    <row r="21" spans="1:19">
      <c r="A21" s="2" t="s">
        <v>93</v>
      </c>
      <c r="C21" s="4">
        <v>1</v>
      </c>
      <c r="D21" s="5"/>
      <c r="E21" s="5" t="s">
        <v>177</v>
      </c>
      <c r="F21" s="5"/>
      <c r="G21" s="4">
        <v>5</v>
      </c>
      <c r="H21" s="5"/>
      <c r="I21" s="4">
        <v>87015282</v>
      </c>
      <c r="J21" s="5"/>
      <c r="K21" s="4">
        <v>0</v>
      </c>
      <c r="L21" s="5"/>
      <c r="M21" s="4">
        <v>87015282</v>
      </c>
      <c r="N21" s="5"/>
      <c r="O21" s="4">
        <v>544362081</v>
      </c>
      <c r="P21" s="5"/>
      <c r="Q21" s="4">
        <v>0</v>
      </c>
      <c r="R21" s="5"/>
      <c r="S21" s="4">
        <v>544362081</v>
      </c>
    </row>
    <row r="22" spans="1:19">
      <c r="A22" s="2" t="s">
        <v>93</v>
      </c>
      <c r="C22" s="4">
        <v>1</v>
      </c>
      <c r="D22" s="5"/>
      <c r="E22" s="5" t="s">
        <v>177</v>
      </c>
      <c r="F22" s="5"/>
      <c r="G22" s="4">
        <v>5</v>
      </c>
      <c r="H22" s="5"/>
      <c r="I22" s="4">
        <v>13458875</v>
      </c>
      <c r="J22" s="5"/>
      <c r="K22" s="4">
        <v>0</v>
      </c>
      <c r="L22" s="5"/>
      <c r="M22" s="4">
        <v>13458875</v>
      </c>
      <c r="N22" s="5"/>
      <c r="O22" s="4">
        <v>17195897</v>
      </c>
      <c r="P22" s="5"/>
      <c r="Q22" s="4">
        <v>0</v>
      </c>
      <c r="R22" s="5"/>
      <c r="S22" s="4">
        <v>17195897</v>
      </c>
    </row>
    <row r="23" spans="1:19">
      <c r="A23" s="2" t="s">
        <v>93</v>
      </c>
      <c r="C23" s="4">
        <v>1</v>
      </c>
      <c r="D23" s="5"/>
      <c r="E23" s="5" t="s">
        <v>177</v>
      </c>
      <c r="F23" s="5"/>
      <c r="G23" s="4">
        <v>5</v>
      </c>
      <c r="H23" s="5"/>
      <c r="I23" s="4">
        <v>39540266</v>
      </c>
      <c r="J23" s="5"/>
      <c r="K23" s="4">
        <v>0</v>
      </c>
      <c r="L23" s="5"/>
      <c r="M23" s="4">
        <v>39540266</v>
      </c>
      <c r="N23" s="5"/>
      <c r="O23" s="4">
        <v>49189820</v>
      </c>
      <c r="P23" s="5"/>
      <c r="Q23" s="4">
        <v>0</v>
      </c>
      <c r="R23" s="5"/>
      <c r="S23" s="4">
        <v>49189820</v>
      </c>
    </row>
    <row r="24" spans="1:19">
      <c r="A24" s="2" t="s">
        <v>93</v>
      </c>
      <c r="C24" s="4">
        <v>1</v>
      </c>
      <c r="D24" s="5"/>
      <c r="E24" s="5" t="s">
        <v>177</v>
      </c>
      <c r="F24" s="5"/>
      <c r="G24" s="4">
        <v>5</v>
      </c>
      <c r="H24" s="5"/>
      <c r="I24" s="4">
        <v>168569104</v>
      </c>
      <c r="J24" s="5"/>
      <c r="K24" s="4">
        <v>0</v>
      </c>
      <c r="L24" s="5"/>
      <c r="M24" s="4">
        <v>168569104</v>
      </c>
      <c r="N24" s="5"/>
      <c r="O24" s="4">
        <v>177543365</v>
      </c>
      <c r="P24" s="5"/>
      <c r="Q24" s="4">
        <v>0</v>
      </c>
      <c r="R24" s="5"/>
      <c r="S24" s="4">
        <v>177543365</v>
      </c>
    </row>
    <row r="25" spans="1:19">
      <c r="A25" s="2" t="s">
        <v>124</v>
      </c>
      <c r="C25" s="4">
        <v>30</v>
      </c>
      <c r="D25" s="5"/>
      <c r="E25" s="5" t="s">
        <v>177</v>
      </c>
      <c r="F25" s="5"/>
      <c r="G25" s="4">
        <v>22.5</v>
      </c>
      <c r="H25" s="5"/>
      <c r="I25" s="4">
        <v>75616438</v>
      </c>
      <c r="J25" s="5"/>
      <c r="K25" s="4">
        <v>0</v>
      </c>
      <c r="L25" s="5"/>
      <c r="M25" s="4">
        <v>75616438</v>
      </c>
      <c r="N25" s="5"/>
      <c r="O25" s="4">
        <v>75616438</v>
      </c>
      <c r="P25" s="5"/>
      <c r="Q25" s="4">
        <v>0</v>
      </c>
      <c r="R25" s="5"/>
      <c r="S25" s="4">
        <v>75616438</v>
      </c>
    </row>
    <row r="26" spans="1:19">
      <c r="A26" s="2" t="s">
        <v>124</v>
      </c>
      <c r="C26" s="4">
        <v>30</v>
      </c>
      <c r="D26" s="5"/>
      <c r="E26" s="5" t="s">
        <v>177</v>
      </c>
      <c r="F26" s="5"/>
      <c r="G26" s="4">
        <v>22.5</v>
      </c>
      <c r="H26" s="5"/>
      <c r="I26" s="4">
        <v>156164382</v>
      </c>
      <c r="J26" s="5"/>
      <c r="K26" s="4">
        <v>0</v>
      </c>
      <c r="L26" s="5"/>
      <c r="M26" s="4">
        <v>156164382</v>
      </c>
      <c r="N26" s="5"/>
      <c r="O26" s="4">
        <v>156164382</v>
      </c>
      <c r="P26" s="5"/>
      <c r="Q26" s="4">
        <v>0</v>
      </c>
      <c r="R26" s="5"/>
      <c r="S26" s="4">
        <v>156164382</v>
      </c>
    </row>
    <row r="27" spans="1:19">
      <c r="A27" s="2" t="s">
        <v>124</v>
      </c>
      <c r="C27" s="4">
        <v>30</v>
      </c>
      <c r="D27" s="5"/>
      <c r="E27" s="5" t="s">
        <v>177</v>
      </c>
      <c r="F27" s="5"/>
      <c r="G27" s="4">
        <v>22.5</v>
      </c>
      <c r="H27" s="5"/>
      <c r="I27" s="4">
        <v>290958904</v>
      </c>
      <c r="J27" s="5"/>
      <c r="K27" s="4">
        <v>0</v>
      </c>
      <c r="L27" s="5"/>
      <c r="M27" s="4">
        <v>290958904</v>
      </c>
      <c r="N27" s="5"/>
      <c r="O27" s="4">
        <v>290958904</v>
      </c>
      <c r="P27" s="5"/>
      <c r="Q27" s="4">
        <v>0</v>
      </c>
      <c r="R27" s="5"/>
      <c r="S27" s="4">
        <v>290958904</v>
      </c>
    </row>
    <row r="28" spans="1:19">
      <c r="A28" s="2" t="s">
        <v>124</v>
      </c>
      <c r="C28" s="4">
        <v>30</v>
      </c>
      <c r="D28" s="5"/>
      <c r="E28" s="5" t="s">
        <v>177</v>
      </c>
      <c r="F28" s="5"/>
      <c r="G28" s="4">
        <v>22.5</v>
      </c>
      <c r="H28" s="5"/>
      <c r="I28" s="4">
        <v>608219178</v>
      </c>
      <c r="J28" s="5"/>
      <c r="K28" s="4">
        <v>0</v>
      </c>
      <c r="L28" s="5"/>
      <c r="M28" s="4">
        <v>608219178</v>
      </c>
      <c r="N28" s="5"/>
      <c r="O28" s="4">
        <v>608219178</v>
      </c>
      <c r="P28" s="5"/>
      <c r="Q28" s="4">
        <v>0</v>
      </c>
      <c r="R28" s="5"/>
      <c r="S28" s="4">
        <v>608219178</v>
      </c>
    </row>
    <row r="29" spans="1:19">
      <c r="A29" s="2" t="s">
        <v>33</v>
      </c>
      <c r="C29" s="2" t="s">
        <v>33</v>
      </c>
      <c r="E29" s="5"/>
      <c r="I29" s="6">
        <f>SUM(I8:I28)</f>
        <v>4143709941</v>
      </c>
      <c r="J29" s="5"/>
      <c r="K29" s="6">
        <f>SUM(K8:K28)</f>
        <v>0</v>
      </c>
      <c r="L29" s="5"/>
      <c r="M29" s="6">
        <f>SUM(M8:M28)</f>
        <v>4143709941</v>
      </c>
      <c r="N29" s="5"/>
      <c r="O29" s="6">
        <f>SUM(O8:O28)</f>
        <v>10840306979</v>
      </c>
      <c r="P29" s="5"/>
      <c r="Q29" s="6">
        <f>SUM(Q8:Q28)</f>
        <v>0</v>
      </c>
      <c r="R29" s="5"/>
      <c r="S29" s="6">
        <f>SUM(S8:S28)</f>
        <v>10840306979</v>
      </c>
    </row>
    <row r="30" spans="1:19">
      <c r="M30" s="3"/>
      <c r="N30" s="3"/>
      <c r="O30" s="3"/>
      <c r="P30" s="3"/>
      <c r="Q30" s="3"/>
      <c r="R30" s="3"/>
      <c r="S30" s="3"/>
    </row>
    <row r="33" spans="13:19">
      <c r="M33" s="3"/>
      <c r="N33" s="3"/>
      <c r="O33" s="3"/>
      <c r="P33" s="3"/>
      <c r="Q33" s="3"/>
      <c r="R33" s="3"/>
      <c r="S33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I9" sqref="I9"/>
    </sheetView>
  </sheetViews>
  <sheetFormatPr defaultRowHeight="24"/>
  <cols>
    <col min="1" max="1" width="16.710937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6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16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  <c r="R3" s="19" t="s">
        <v>135</v>
      </c>
      <c r="S3" s="19" t="s">
        <v>135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18" t="s">
        <v>3</v>
      </c>
      <c r="C6" s="18" t="s">
        <v>144</v>
      </c>
      <c r="D6" s="18" t="s">
        <v>144</v>
      </c>
      <c r="E6" s="18" t="s">
        <v>144</v>
      </c>
      <c r="F6" s="18" t="s">
        <v>144</v>
      </c>
      <c r="G6" s="18" t="s">
        <v>144</v>
      </c>
      <c r="I6" s="18" t="s">
        <v>137</v>
      </c>
      <c r="J6" s="18" t="s">
        <v>137</v>
      </c>
      <c r="K6" s="18" t="s">
        <v>137</v>
      </c>
      <c r="L6" s="18" t="s">
        <v>137</v>
      </c>
      <c r="M6" s="18" t="s">
        <v>137</v>
      </c>
      <c r="O6" s="18" t="s">
        <v>138</v>
      </c>
      <c r="P6" s="18" t="s">
        <v>138</v>
      </c>
      <c r="Q6" s="18" t="s">
        <v>138</v>
      </c>
      <c r="R6" s="18" t="s">
        <v>138</v>
      </c>
      <c r="S6" s="18" t="s">
        <v>138</v>
      </c>
    </row>
    <row r="7" spans="1:19" ht="24.75">
      <c r="A7" s="18" t="s">
        <v>3</v>
      </c>
      <c r="C7" s="18" t="s">
        <v>145</v>
      </c>
      <c r="E7" s="18" t="s">
        <v>146</v>
      </c>
      <c r="G7" s="18" t="s">
        <v>147</v>
      </c>
      <c r="I7" s="18" t="s">
        <v>148</v>
      </c>
      <c r="K7" s="18" t="s">
        <v>142</v>
      </c>
      <c r="M7" s="18" t="s">
        <v>149</v>
      </c>
      <c r="O7" s="18" t="s">
        <v>148</v>
      </c>
      <c r="Q7" s="18" t="s">
        <v>142</v>
      </c>
      <c r="S7" s="18" t="s">
        <v>149</v>
      </c>
    </row>
    <row r="8" spans="1:19">
      <c r="A8" s="2" t="s">
        <v>19</v>
      </c>
      <c r="C8" s="5" t="s">
        <v>150</v>
      </c>
      <c r="D8" s="5"/>
      <c r="E8" s="4">
        <v>95758755</v>
      </c>
      <c r="F8" s="5"/>
      <c r="G8" s="4">
        <v>200</v>
      </c>
      <c r="H8" s="5"/>
      <c r="I8" s="4">
        <v>0</v>
      </c>
      <c r="J8" s="5"/>
      <c r="K8" s="4">
        <v>0</v>
      </c>
      <c r="L8" s="5"/>
      <c r="M8" s="4">
        <v>0</v>
      </c>
      <c r="N8" s="5"/>
      <c r="O8" s="4">
        <v>19151751000</v>
      </c>
      <c r="P8" s="5"/>
      <c r="Q8" s="4">
        <v>0</v>
      </c>
      <c r="R8" s="5"/>
      <c r="S8" s="4">
        <v>19151751000</v>
      </c>
    </row>
    <row r="9" spans="1:19">
      <c r="A9" s="2" t="s">
        <v>27</v>
      </c>
      <c r="C9" s="5" t="s">
        <v>151</v>
      </c>
      <c r="D9" s="5"/>
      <c r="E9" s="4">
        <v>27680307</v>
      </c>
      <c r="F9" s="5"/>
      <c r="G9" s="4">
        <v>4332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119911089924</v>
      </c>
      <c r="P9" s="5"/>
      <c r="Q9" s="4">
        <v>0</v>
      </c>
      <c r="R9" s="5"/>
      <c r="S9" s="4">
        <v>119911089924</v>
      </c>
    </row>
    <row r="10" spans="1:19">
      <c r="A10" s="2" t="s">
        <v>33</v>
      </c>
      <c r="C10" s="5" t="s">
        <v>33</v>
      </c>
      <c r="D10" s="5"/>
      <c r="E10" s="5" t="s">
        <v>33</v>
      </c>
      <c r="F10" s="5"/>
      <c r="G10" s="5" t="s">
        <v>33</v>
      </c>
      <c r="H10" s="5"/>
      <c r="I10" s="6">
        <f>SUM(I8:I9)</f>
        <v>0</v>
      </c>
      <c r="J10" s="5"/>
      <c r="K10" s="6">
        <f>SUM(K8:K9)</f>
        <v>0</v>
      </c>
      <c r="L10" s="5"/>
      <c r="M10" s="6">
        <f>SUM(M8:M9)</f>
        <v>0</v>
      </c>
      <c r="N10" s="5"/>
      <c r="O10" s="6">
        <f>SUM(O8:O9)</f>
        <v>139062840924</v>
      </c>
      <c r="P10" s="5"/>
      <c r="Q10" s="6">
        <f>SUM(Q8:Q9)</f>
        <v>0</v>
      </c>
      <c r="R10" s="5"/>
      <c r="S10" s="6">
        <f>SUM(S8:S9)</f>
        <v>139062840924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topLeftCell="A9" workbookViewId="0">
      <selection activeCell="A24" sqref="A24:XFD24"/>
    </sheetView>
  </sheetViews>
  <sheetFormatPr defaultRowHeight="2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</row>
    <row r="4" spans="1:1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>
      <c r="A6" s="18" t="s">
        <v>3</v>
      </c>
      <c r="C6" s="18" t="s">
        <v>137</v>
      </c>
      <c r="D6" s="18" t="s">
        <v>137</v>
      </c>
      <c r="E6" s="18" t="s">
        <v>137</v>
      </c>
      <c r="F6" s="18" t="s">
        <v>137</v>
      </c>
      <c r="G6" s="18" t="s">
        <v>137</v>
      </c>
      <c r="H6" s="18" t="s">
        <v>137</v>
      </c>
      <c r="I6" s="18" t="s">
        <v>137</v>
      </c>
      <c r="K6" s="18" t="s">
        <v>138</v>
      </c>
      <c r="L6" s="18" t="s">
        <v>138</v>
      </c>
      <c r="M6" s="18" t="s">
        <v>138</v>
      </c>
      <c r="N6" s="18" t="s">
        <v>138</v>
      </c>
      <c r="O6" s="18" t="s">
        <v>138</v>
      </c>
      <c r="P6" s="18" t="s">
        <v>138</v>
      </c>
      <c r="Q6" s="18" t="s">
        <v>138</v>
      </c>
    </row>
    <row r="7" spans="1:17" ht="24.7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154</v>
      </c>
      <c r="K7" s="18" t="s">
        <v>7</v>
      </c>
      <c r="M7" s="18" t="s">
        <v>152</v>
      </c>
      <c r="O7" s="18" t="s">
        <v>153</v>
      </c>
      <c r="Q7" s="18" t="s">
        <v>154</v>
      </c>
    </row>
    <row r="8" spans="1:17">
      <c r="A8" s="2" t="s">
        <v>17</v>
      </c>
      <c r="C8" s="12">
        <v>30688386</v>
      </c>
      <c r="D8" s="12"/>
      <c r="E8" s="12">
        <v>1272283751475</v>
      </c>
      <c r="F8" s="12"/>
      <c r="G8" s="12">
        <v>1361504015898</v>
      </c>
      <c r="H8" s="12"/>
      <c r="I8" s="12">
        <f t="shared" ref="I8:I22" si="0">E8-G8</f>
        <v>-89220264423</v>
      </c>
      <c r="J8" s="12"/>
      <c r="K8" s="12">
        <v>30688386</v>
      </c>
      <c r="L8" s="12"/>
      <c r="M8" s="12">
        <v>1272283751475</v>
      </c>
      <c r="N8" s="12"/>
      <c r="O8" s="12">
        <v>1096586430364</v>
      </c>
      <c r="P8" s="12"/>
      <c r="Q8" s="12">
        <f t="shared" ref="Q8:Q22" si="1">M8-O8</f>
        <v>175697321111</v>
      </c>
    </row>
    <row r="9" spans="1:17">
      <c r="A9" s="2" t="s">
        <v>23</v>
      </c>
      <c r="C9" s="12">
        <v>70651398</v>
      </c>
      <c r="D9" s="12"/>
      <c r="E9" s="12">
        <v>999891738547</v>
      </c>
      <c r="F9" s="12"/>
      <c r="G9" s="12">
        <v>999938514534</v>
      </c>
      <c r="H9" s="12"/>
      <c r="I9" s="12">
        <f t="shared" si="0"/>
        <v>-46775987</v>
      </c>
      <c r="J9" s="12"/>
      <c r="K9" s="12">
        <v>70651398</v>
      </c>
      <c r="L9" s="12"/>
      <c r="M9" s="12">
        <v>999891738547</v>
      </c>
      <c r="N9" s="12"/>
      <c r="O9" s="12">
        <v>997972683442</v>
      </c>
      <c r="P9" s="12"/>
      <c r="Q9" s="12">
        <f t="shared" si="1"/>
        <v>1919055105</v>
      </c>
    </row>
    <row r="10" spans="1:17">
      <c r="A10" s="2" t="s">
        <v>25</v>
      </c>
      <c r="C10" s="12">
        <v>10835781</v>
      </c>
      <c r="D10" s="12"/>
      <c r="E10" s="12">
        <v>366776582248</v>
      </c>
      <c r="F10" s="12"/>
      <c r="G10" s="12">
        <v>366559548532</v>
      </c>
      <c r="H10" s="12"/>
      <c r="I10" s="12">
        <f t="shared" si="0"/>
        <v>217033716</v>
      </c>
      <c r="J10" s="12"/>
      <c r="K10" s="12">
        <v>10835781</v>
      </c>
      <c r="L10" s="12"/>
      <c r="M10" s="12">
        <v>366776582248</v>
      </c>
      <c r="N10" s="12"/>
      <c r="O10" s="12">
        <v>351319264730</v>
      </c>
      <c r="P10" s="12"/>
      <c r="Q10" s="12">
        <f t="shared" si="1"/>
        <v>15457317518</v>
      </c>
    </row>
    <row r="11" spans="1:17">
      <c r="A11" s="2" t="s">
        <v>27</v>
      </c>
      <c r="C11" s="12">
        <v>22109914</v>
      </c>
      <c r="D11" s="12"/>
      <c r="E11" s="12">
        <v>4198795643941</v>
      </c>
      <c r="F11" s="12"/>
      <c r="G11" s="12">
        <v>4300362227401</v>
      </c>
      <c r="H11" s="12"/>
      <c r="I11" s="12">
        <f t="shared" si="0"/>
        <v>-101566583460</v>
      </c>
      <c r="J11" s="12"/>
      <c r="K11" s="12">
        <v>22109914</v>
      </c>
      <c r="L11" s="12"/>
      <c r="M11" s="12">
        <v>4198795643941</v>
      </c>
      <c r="N11" s="12"/>
      <c r="O11" s="12">
        <v>2510668204000</v>
      </c>
      <c r="P11" s="12"/>
      <c r="Q11" s="12">
        <f t="shared" si="1"/>
        <v>1688127439941</v>
      </c>
    </row>
    <row r="12" spans="1:17">
      <c r="A12" s="2" t="s">
        <v>31</v>
      </c>
      <c r="C12" s="12">
        <v>14829809</v>
      </c>
      <c r="D12" s="12"/>
      <c r="E12" s="12">
        <v>145455790269</v>
      </c>
      <c r="F12" s="12"/>
      <c r="G12" s="12">
        <v>145977969714</v>
      </c>
      <c r="H12" s="12"/>
      <c r="I12" s="12">
        <f t="shared" si="0"/>
        <v>-522179445</v>
      </c>
      <c r="J12" s="12"/>
      <c r="K12" s="12">
        <v>14829809</v>
      </c>
      <c r="L12" s="12"/>
      <c r="M12" s="12">
        <v>145455790269</v>
      </c>
      <c r="N12" s="12"/>
      <c r="O12" s="12">
        <v>146130557204</v>
      </c>
      <c r="P12" s="12"/>
      <c r="Q12" s="12">
        <f t="shared" si="1"/>
        <v>-674766935</v>
      </c>
    </row>
    <row r="13" spans="1:17">
      <c r="A13" s="2" t="s">
        <v>15</v>
      </c>
      <c r="C13" s="12">
        <v>26842639</v>
      </c>
      <c r="D13" s="12"/>
      <c r="E13" s="12">
        <v>2298332399685</v>
      </c>
      <c r="F13" s="12"/>
      <c r="G13" s="12">
        <v>2193426498869</v>
      </c>
      <c r="H13" s="12"/>
      <c r="I13" s="12">
        <f t="shared" si="0"/>
        <v>104905900816</v>
      </c>
      <c r="J13" s="12"/>
      <c r="K13" s="12">
        <v>26842639</v>
      </c>
      <c r="L13" s="12"/>
      <c r="M13" s="12">
        <v>2298332399685</v>
      </c>
      <c r="N13" s="12"/>
      <c r="O13" s="12">
        <v>2132711959703</v>
      </c>
      <c r="P13" s="12"/>
      <c r="Q13" s="12">
        <f t="shared" si="1"/>
        <v>165620439982</v>
      </c>
    </row>
    <row r="14" spans="1:17">
      <c r="A14" s="2" t="s">
        <v>19</v>
      </c>
      <c r="C14" s="12">
        <v>145258629</v>
      </c>
      <c r="D14" s="12"/>
      <c r="E14" s="12">
        <v>507293072384</v>
      </c>
      <c r="F14" s="12"/>
      <c r="G14" s="12">
        <v>528566211326</v>
      </c>
      <c r="H14" s="12"/>
      <c r="I14" s="12">
        <f t="shared" si="0"/>
        <v>-21273138942</v>
      </c>
      <c r="J14" s="12"/>
      <c r="K14" s="12">
        <v>145258629</v>
      </c>
      <c r="L14" s="12"/>
      <c r="M14" s="12">
        <v>507293072384</v>
      </c>
      <c r="N14" s="12"/>
      <c r="O14" s="12">
        <v>514278157707</v>
      </c>
      <c r="P14" s="12"/>
      <c r="Q14" s="12">
        <f t="shared" si="1"/>
        <v>-6985085323</v>
      </c>
    </row>
    <row r="15" spans="1:17">
      <c r="A15" s="2" t="s">
        <v>29</v>
      </c>
      <c r="C15" s="12">
        <v>224907416</v>
      </c>
      <c r="D15" s="12"/>
      <c r="E15" s="12">
        <v>2423926125268</v>
      </c>
      <c r="F15" s="12"/>
      <c r="G15" s="12">
        <v>2442648248615</v>
      </c>
      <c r="H15" s="12"/>
      <c r="I15" s="12">
        <f t="shared" si="0"/>
        <v>-18722123347</v>
      </c>
      <c r="J15" s="12"/>
      <c r="K15" s="12">
        <v>224907416</v>
      </c>
      <c r="L15" s="12"/>
      <c r="M15" s="12">
        <v>2423926125268</v>
      </c>
      <c r="N15" s="12"/>
      <c r="O15" s="12">
        <v>2372954642169</v>
      </c>
      <c r="P15" s="12"/>
      <c r="Q15" s="12">
        <f t="shared" si="1"/>
        <v>50971483099</v>
      </c>
    </row>
    <row r="16" spans="1:17">
      <c r="A16" s="2" t="s">
        <v>21</v>
      </c>
      <c r="C16" s="12">
        <v>91777933</v>
      </c>
      <c r="D16" s="12"/>
      <c r="E16" s="12">
        <v>1366248861182</v>
      </c>
      <c r="F16" s="12"/>
      <c r="G16" s="12">
        <v>1416176555921</v>
      </c>
      <c r="H16" s="12"/>
      <c r="I16" s="12">
        <f t="shared" si="0"/>
        <v>-49927694739</v>
      </c>
      <c r="J16" s="12"/>
      <c r="K16" s="12">
        <v>91777933</v>
      </c>
      <c r="L16" s="12"/>
      <c r="M16" s="12">
        <v>1366248861182</v>
      </c>
      <c r="N16" s="12"/>
      <c r="O16" s="12">
        <v>1393894704408</v>
      </c>
      <c r="P16" s="12"/>
      <c r="Q16" s="12">
        <f t="shared" si="1"/>
        <v>-27645843226</v>
      </c>
    </row>
    <row r="17" spans="1:17">
      <c r="A17" s="2" t="s">
        <v>44</v>
      </c>
      <c r="C17" s="12">
        <v>33400</v>
      </c>
      <c r="D17" s="12"/>
      <c r="E17" s="12">
        <v>40080312690</v>
      </c>
      <c r="F17" s="12"/>
      <c r="G17" s="12">
        <v>40102307333</v>
      </c>
      <c r="H17" s="12"/>
      <c r="I17" s="12">
        <f t="shared" si="0"/>
        <v>-21994643</v>
      </c>
      <c r="J17" s="12"/>
      <c r="K17" s="12">
        <v>33400</v>
      </c>
      <c r="L17" s="12"/>
      <c r="M17" s="12">
        <v>40080312690</v>
      </c>
      <c r="N17" s="12"/>
      <c r="O17" s="12">
        <v>40109392000</v>
      </c>
      <c r="P17" s="12"/>
      <c r="Q17" s="12">
        <f t="shared" si="1"/>
        <v>-29079310</v>
      </c>
    </row>
    <row r="18" spans="1:17">
      <c r="A18" s="2" t="s">
        <v>49</v>
      </c>
      <c r="C18" s="12">
        <v>5000</v>
      </c>
      <c r="D18" s="12"/>
      <c r="E18" s="12">
        <v>4996375000</v>
      </c>
      <c r="F18" s="12"/>
      <c r="G18" s="12">
        <v>4996375000</v>
      </c>
      <c r="H18" s="12"/>
      <c r="I18" s="12">
        <f t="shared" si="0"/>
        <v>0</v>
      </c>
      <c r="J18" s="12"/>
      <c r="K18" s="12">
        <v>5000</v>
      </c>
      <c r="L18" s="12"/>
      <c r="M18" s="12">
        <v>4996375000</v>
      </c>
      <c r="N18" s="12"/>
      <c r="O18" s="12">
        <v>5000000000</v>
      </c>
      <c r="P18" s="12"/>
      <c r="Q18" s="12">
        <f t="shared" si="1"/>
        <v>-3625000</v>
      </c>
    </row>
    <row r="19" spans="1:17">
      <c r="A19" s="2" t="s">
        <v>53</v>
      </c>
      <c r="C19" s="12">
        <v>20000</v>
      </c>
      <c r="D19" s="12"/>
      <c r="E19" s="12">
        <v>18397332000</v>
      </c>
      <c r="F19" s="12"/>
      <c r="G19" s="12">
        <v>18397332000</v>
      </c>
      <c r="H19" s="12"/>
      <c r="I19" s="12">
        <f t="shared" si="0"/>
        <v>0</v>
      </c>
      <c r="J19" s="12"/>
      <c r="K19" s="12">
        <v>20000</v>
      </c>
      <c r="L19" s="12"/>
      <c r="M19" s="12">
        <v>18397332000</v>
      </c>
      <c r="N19" s="12"/>
      <c r="O19" s="12">
        <v>20000000000</v>
      </c>
      <c r="P19" s="12"/>
      <c r="Q19" s="12">
        <f t="shared" si="1"/>
        <v>-1602668000</v>
      </c>
    </row>
    <row r="20" spans="1:17">
      <c r="A20" s="2" t="s">
        <v>57</v>
      </c>
      <c r="C20" s="12">
        <v>436</v>
      </c>
      <c r="D20" s="12"/>
      <c r="E20" s="12">
        <v>1498665479</v>
      </c>
      <c r="F20" s="12"/>
      <c r="G20" s="12">
        <v>1536363284</v>
      </c>
      <c r="H20" s="12"/>
      <c r="I20" s="12">
        <f t="shared" si="0"/>
        <v>-37697805</v>
      </c>
      <c r="J20" s="12"/>
      <c r="K20" s="12">
        <v>436</v>
      </c>
      <c r="L20" s="12"/>
      <c r="M20" s="12">
        <v>1498665479</v>
      </c>
      <c r="N20" s="12"/>
      <c r="O20" s="12">
        <v>1536363284</v>
      </c>
      <c r="P20" s="12"/>
      <c r="Q20" s="12">
        <f t="shared" si="1"/>
        <v>-37697805</v>
      </c>
    </row>
    <row r="21" spans="1:17">
      <c r="A21" s="2" t="s">
        <v>64</v>
      </c>
      <c r="C21" s="12">
        <v>3924</v>
      </c>
      <c r="D21" s="12"/>
      <c r="E21" s="12">
        <v>13817244065</v>
      </c>
      <c r="F21" s="12"/>
      <c r="G21" s="12">
        <v>13497775200</v>
      </c>
      <c r="H21" s="12"/>
      <c r="I21" s="12">
        <f t="shared" si="0"/>
        <v>319468865</v>
      </c>
      <c r="J21" s="12"/>
      <c r="K21" s="12">
        <v>3924</v>
      </c>
      <c r="L21" s="12"/>
      <c r="M21" s="12">
        <v>13817244065</v>
      </c>
      <c r="N21" s="12"/>
      <c r="O21" s="12">
        <v>13497775200</v>
      </c>
      <c r="P21" s="12"/>
      <c r="Q21" s="12">
        <f t="shared" si="1"/>
        <v>319468865</v>
      </c>
    </row>
    <row r="22" spans="1:17">
      <c r="A22" s="2" t="s">
        <v>61</v>
      </c>
      <c r="C22" s="12">
        <v>5000</v>
      </c>
      <c r="D22" s="12"/>
      <c r="E22" s="12">
        <v>4996375000</v>
      </c>
      <c r="F22" s="12"/>
      <c r="G22" s="12">
        <v>5000000000</v>
      </c>
      <c r="H22" s="12"/>
      <c r="I22" s="12">
        <f t="shared" si="0"/>
        <v>-3625000</v>
      </c>
      <c r="J22" s="12"/>
      <c r="K22" s="12">
        <v>5000</v>
      </c>
      <c r="L22" s="12"/>
      <c r="M22" s="12">
        <v>4996375000</v>
      </c>
      <c r="N22" s="12"/>
      <c r="O22" s="12">
        <v>5000000000</v>
      </c>
      <c r="P22" s="12"/>
      <c r="Q22" s="12">
        <f t="shared" si="1"/>
        <v>-3625000</v>
      </c>
    </row>
    <row r="23" spans="1:17">
      <c r="A23" s="2" t="s">
        <v>33</v>
      </c>
      <c r="C23" s="12" t="s">
        <v>33</v>
      </c>
      <c r="D23" s="12"/>
      <c r="E23" s="13">
        <f>SUM(E8:E22)</f>
        <v>13662790269233</v>
      </c>
      <c r="F23" s="12"/>
      <c r="G23" s="13">
        <f>SUM(G8:G22)</f>
        <v>13838689943627</v>
      </c>
      <c r="H23" s="12"/>
      <c r="I23" s="13">
        <f>SUM(I8:I22)</f>
        <v>-175899674394</v>
      </c>
      <c r="J23" s="12"/>
      <c r="K23" s="12" t="s">
        <v>33</v>
      </c>
      <c r="L23" s="12"/>
      <c r="M23" s="13">
        <f>SUM(M8:M22)</f>
        <v>13662790269233</v>
      </c>
      <c r="N23" s="12"/>
      <c r="O23" s="13">
        <f>SUM(O8:O22)</f>
        <v>11601660134211</v>
      </c>
      <c r="P23" s="12"/>
      <c r="Q23" s="13">
        <f>SUM(Q8:Q22)</f>
        <v>2061130135022</v>
      </c>
    </row>
    <row r="24" spans="1:17">
      <c r="I24" s="17"/>
      <c r="J24" s="17"/>
      <c r="K24" s="17"/>
      <c r="L24" s="17"/>
      <c r="M24" s="17"/>
      <c r="N24" s="17"/>
      <c r="O24" s="17"/>
      <c r="P24" s="17"/>
      <c r="Q24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8"/>
  <sheetViews>
    <sheetView rightToLeft="1" workbookViewId="0">
      <selection activeCell="E11" sqref="E11"/>
    </sheetView>
  </sheetViews>
  <sheetFormatPr defaultRowHeight="24"/>
  <cols>
    <col min="1" max="1" width="32" style="2" bestFit="1" customWidth="1"/>
    <col min="2" max="2" width="1" style="2" customWidth="1"/>
    <col min="3" max="3" width="20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8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28" style="2" customWidth="1"/>
    <col min="18" max="18" width="1" style="2" customWidth="1"/>
    <col min="19" max="19" width="18.42578125" style="2" bestFit="1" customWidth="1"/>
    <col min="20" max="16384" width="9.140625" style="2"/>
  </cols>
  <sheetData>
    <row r="2" spans="1:1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</row>
    <row r="4" spans="1:1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>
      <c r="A6" s="18" t="s">
        <v>3</v>
      </c>
      <c r="C6" s="18" t="s">
        <v>137</v>
      </c>
      <c r="D6" s="18" t="s">
        <v>137</v>
      </c>
      <c r="E6" s="18" t="s">
        <v>137</v>
      </c>
      <c r="F6" s="18" t="s">
        <v>137</v>
      </c>
      <c r="G6" s="18" t="s">
        <v>137</v>
      </c>
      <c r="H6" s="18" t="s">
        <v>137</v>
      </c>
      <c r="I6" s="18" t="s">
        <v>137</v>
      </c>
      <c r="K6" s="18" t="s">
        <v>138</v>
      </c>
      <c r="L6" s="18" t="s">
        <v>138</v>
      </c>
      <c r="M6" s="18" t="s">
        <v>138</v>
      </c>
      <c r="N6" s="18" t="s">
        <v>138</v>
      </c>
      <c r="O6" s="18" t="s">
        <v>138</v>
      </c>
      <c r="P6" s="18" t="s">
        <v>138</v>
      </c>
      <c r="Q6" s="18" t="s">
        <v>138</v>
      </c>
    </row>
    <row r="7" spans="1:17" ht="24.7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155</v>
      </c>
      <c r="K7" s="18" t="s">
        <v>7</v>
      </c>
      <c r="M7" s="18" t="s">
        <v>152</v>
      </c>
      <c r="O7" s="18" t="s">
        <v>153</v>
      </c>
      <c r="Q7" s="18" t="s">
        <v>155</v>
      </c>
    </row>
    <row r="8" spans="1:17">
      <c r="A8" s="2" t="s">
        <v>27</v>
      </c>
      <c r="C8" s="12">
        <v>322860</v>
      </c>
      <c r="D8" s="12"/>
      <c r="E8" s="12">
        <v>61258584246</v>
      </c>
      <c r="F8" s="12"/>
      <c r="G8" s="12">
        <v>34869477142</v>
      </c>
      <c r="H8" s="12"/>
      <c r="I8" s="12">
        <f>E8-G8</f>
        <v>26389107104</v>
      </c>
      <c r="J8" s="12"/>
      <c r="K8" s="12">
        <v>32474533</v>
      </c>
      <c r="L8" s="12"/>
      <c r="M8" s="12">
        <v>4329610761598</v>
      </c>
      <c r="N8" s="12"/>
      <c r="O8" s="12">
        <v>2961433799428</v>
      </c>
      <c r="P8" s="12"/>
      <c r="Q8" s="12">
        <f>M8-O8</f>
        <v>1368176962170</v>
      </c>
    </row>
    <row r="9" spans="1:17">
      <c r="A9" s="2" t="s">
        <v>31</v>
      </c>
      <c r="C9" s="12">
        <v>114107423</v>
      </c>
      <c r="D9" s="12"/>
      <c r="E9" s="12">
        <v>1145272853160</v>
      </c>
      <c r="F9" s="12"/>
      <c r="G9" s="12">
        <v>1147704944490</v>
      </c>
      <c r="H9" s="12"/>
      <c r="I9" s="12">
        <f t="shared" ref="I9:I23" si="0">E9-G9</f>
        <v>-2432091330</v>
      </c>
      <c r="J9" s="12"/>
      <c r="K9" s="12">
        <v>114107423</v>
      </c>
      <c r="L9" s="12"/>
      <c r="M9" s="12">
        <v>1145272853160</v>
      </c>
      <c r="N9" s="12"/>
      <c r="O9" s="12">
        <v>1147704944490</v>
      </c>
      <c r="P9" s="12"/>
      <c r="Q9" s="12">
        <f t="shared" ref="Q9:Q23" si="1">M9-O9</f>
        <v>-2432091330</v>
      </c>
    </row>
    <row r="10" spans="1:17">
      <c r="A10" s="2" t="s">
        <v>17</v>
      </c>
      <c r="C10" s="12">
        <v>6675300</v>
      </c>
      <c r="D10" s="12"/>
      <c r="E10" s="12">
        <v>279977748969</v>
      </c>
      <c r="F10" s="12"/>
      <c r="G10" s="12">
        <v>234405886188</v>
      </c>
      <c r="H10" s="12"/>
      <c r="I10" s="12">
        <f t="shared" si="0"/>
        <v>45571862781</v>
      </c>
      <c r="J10" s="12"/>
      <c r="K10" s="12">
        <v>46435264</v>
      </c>
      <c r="L10" s="12"/>
      <c r="M10" s="12">
        <v>4010994675931</v>
      </c>
      <c r="N10" s="12"/>
      <c r="O10" s="12">
        <v>4151387364206</v>
      </c>
      <c r="P10" s="12"/>
      <c r="Q10" s="12">
        <f t="shared" si="1"/>
        <v>-140392688275</v>
      </c>
    </row>
    <row r="11" spans="1:17">
      <c r="A11" s="2" t="s">
        <v>23</v>
      </c>
      <c r="C11" s="12">
        <v>1145614090</v>
      </c>
      <c r="D11" s="12"/>
      <c r="E11" s="12">
        <v>16050164028609</v>
      </c>
      <c r="F11" s="12"/>
      <c r="G11" s="12">
        <v>16031852037194</v>
      </c>
      <c r="H11" s="12"/>
      <c r="I11" s="12">
        <f t="shared" si="0"/>
        <v>18311991415</v>
      </c>
      <c r="J11" s="12"/>
      <c r="K11" s="12">
        <v>5945189272</v>
      </c>
      <c r="L11" s="12"/>
      <c r="M11" s="12">
        <v>78942733036558</v>
      </c>
      <c r="N11" s="12"/>
      <c r="O11" s="12">
        <v>78781519827819</v>
      </c>
      <c r="P11" s="12"/>
      <c r="Q11" s="12">
        <f t="shared" si="1"/>
        <v>161213208739</v>
      </c>
    </row>
    <row r="12" spans="1:17">
      <c r="A12" s="2" t="s">
        <v>15</v>
      </c>
      <c r="C12" s="12">
        <v>12002614</v>
      </c>
      <c r="D12" s="12"/>
      <c r="E12" s="12">
        <v>1031653593478</v>
      </c>
      <c r="F12" s="12"/>
      <c r="G12" s="12">
        <v>938031819264</v>
      </c>
      <c r="H12" s="12"/>
      <c r="I12" s="12">
        <f t="shared" si="0"/>
        <v>93621774214</v>
      </c>
      <c r="J12" s="12"/>
      <c r="K12" s="12">
        <v>363860970</v>
      </c>
      <c r="L12" s="12"/>
      <c r="M12" s="12">
        <v>26125221562233</v>
      </c>
      <c r="N12" s="12"/>
      <c r="O12" s="12">
        <v>25848022805826</v>
      </c>
      <c r="P12" s="12"/>
      <c r="Q12" s="12">
        <f t="shared" si="1"/>
        <v>277198756407</v>
      </c>
    </row>
    <row r="13" spans="1:17">
      <c r="A13" s="2" t="s">
        <v>29</v>
      </c>
      <c r="C13" s="12">
        <v>20249548</v>
      </c>
      <c r="D13" s="12"/>
      <c r="E13" s="12">
        <v>220386863121</v>
      </c>
      <c r="F13" s="12"/>
      <c r="G13" s="12">
        <v>213397872711</v>
      </c>
      <c r="H13" s="12"/>
      <c r="I13" s="12">
        <f t="shared" si="0"/>
        <v>6988990410</v>
      </c>
      <c r="J13" s="12"/>
      <c r="K13" s="12">
        <v>391578649</v>
      </c>
      <c r="L13" s="12"/>
      <c r="M13" s="12">
        <v>4074211874877</v>
      </c>
      <c r="N13" s="12"/>
      <c r="O13" s="12">
        <v>4015747230777</v>
      </c>
      <c r="P13" s="12"/>
      <c r="Q13" s="12">
        <f t="shared" si="1"/>
        <v>58464644100</v>
      </c>
    </row>
    <row r="14" spans="1:17">
      <c r="A14" s="2" t="s">
        <v>19</v>
      </c>
      <c r="C14" s="12">
        <v>65997</v>
      </c>
      <c r="D14" s="12"/>
      <c r="E14" s="12">
        <v>238278787</v>
      </c>
      <c r="F14" s="12"/>
      <c r="G14" s="12">
        <v>233667181</v>
      </c>
      <c r="H14" s="12"/>
      <c r="I14" s="12">
        <f t="shared" si="0"/>
        <v>4611606</v>
      </c>
      <c r="J14" s="12"/>
      <c r="K14" s="12">
        <v>23102914</v>
      </c>
      <c r="L14" s="12"/>
      <c r="M14" s="12">
        <v>114306600420</v>
      </c>
      <c r="N14" s="12"/>
      <c r="O14" s="12">
        <v>111208312067</v>
      </c>
      <c r="P14" s="12"/>
      <c r="Q14" s="12">
        <f t="shared" si="1"/>
        <v>3098288353</v>
      </c>
    </row>
    <row r="15" spans="1:17">
      <c r="A15" s="2" t="s">
        <v>21</v>
      </c>
      <c r="C15" s="12">
        <v>29736982</v>
      </c>
      <c r="D15" s="12"/>
      <c r="E15" s="12">
        <v>453092442520</v>
      </c>
      <c r="F15" s="12"/>
      <c r="G15" s="12">
        <v>452124474752</v>
      </c>
      <c r="H15" s="12"/>
      <c r="I15" s="12">
        <f t="shared" si="0"/>
        <v>967967768</v>
      </c>
      <c r="J15" s="12"/>
      <c r="K15" s="12">
        <v>229346220</v>
      </c>
      <c r="L15" s="12"/>
      <c r="M15" s="12">
        <v>3417888082394</v>
      </c>
      <c r="N15" s="12"/>
      <c r="O15" s="12">
        <v>3412399453231</v>
      </c>
      <c r="P15" s="12"/>
      <c r="Q15" s="12">
        <f t="shared" si="1"/>
        <v>5488629163</v>
      </c>
    </row>
    <row r="16" spans="1:17">
      <c r="A16" s="2" t="s">
        <v>25</v>
      </c>
      <c r="C16" s="12">
        <v>9741522</v>
      </c>
      <c r="D16" s="12"/>
      <c r="E16" s="12">
        <v>325000257318</v>
      </c>
      <c r="F16" s="12"/>
      <c r="G16" s="12">
        <v>315841040569</v>
      </c>
      <c r="H16" s="12"/>
      <c r="I16" s="12">
        <f t="shared" si="0"/>
        <v>9159216749</v>
      </c>
      <c r="J16" s="12"/>
      <c r="K16" s="12">
        <v>31191108</v>
      </c>
      <c r="L16" s="12"/>
      <c r="M16" s="12">
        <v>1028000749838</v>
      </c>
      <c r="N16" s="12"/>
      <c r="O16" s="12">
        <v>1003425468199</v>
      </c>
      <c r="P16" s="12"/>
      <c r="Q16" s="12">
        <f t="shared" si="1"/>
        <v>24575281639</v>
      </c>
    </row>
    <row r="17" spans="1:19">
      <c r="A17" s="2" t="s">
        <v>156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2211384</v>
      </c>
      <c r="L17" s="12"/>
      <c r="M17" s="12">
        <v>61976411958</v>
      </c>
      <c r="N17" s="12"/>
      <c r="O17" s="12">
        <v>59997249746</v>
      </c>
      <c r="P17" s="12"/>
      <c r="Q17" s="12">
        <f t="shared" si="1"/>
        <v>1979162212</v>
      </c>
    </row>
    <row r="18" spans="1:19">
      <c r="A18" s="2" t="s">
        <v>157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13495472</v>
      </c>
      <c r="L18" s="12"/>
      <c r="M18" s="12">
        <v>203766757934</v>
      </c>
      <c r="N18" s="12"/>
      <c r="O18" s="12">
        <v>199999901554</v>
      </c>
      <c r="P18" s="12"/>
      <c r="Q18" s="12">
        <f t="shared" si="1"/>
        <v>3766856380</v>
      </c>
    </row>
    <row r="19" spans="1:19">
      <c r="A19" s="2" t="s">
        <v>158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37727693</v>
      </c>
      <c r="L19" s="12"/>
      <c r="M19" s="12">
        <v>569214443750</v>
      </c>
      <c r="N19" s="12"/>
      <c r="O19" s="12">
        <v>557000909967</v>
      </c>
      <c r="P19" s="12"/>
      <c r="Q19" s="12">
        <f>M19-O19</f>
        <v>12213533783</v>
      </c>
    </row>
    <row r="20" spans="1:19">
      <c r="A20" s="2" t="s">
        <v>159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272</v>
      </c>
      <c r="L20" s="12"/>
      <c r="M20" s="12">
        <v>4950128</v>
      </c>
      <c r="N20" s="12"/>
      <c r="O20" s="12">
        <v>4947680</v>
      </c>
      <c r="P20" s="12"/>
      <c r="Q20" s="12">
        <f t="shared" si="1"/>
        <v>2448</v>
      </c>
    </row>
    <row r="21" spans="1:19">
      <c r="A21" s="2" t="s">
        <v>160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17954700</v>
      </c>
      <c r="L21" s="12"/>
      <c r="M21" s="12">
        <v>351555831247</v>
      </c>
      <c r="N21" s="12"/>
      <c r="O21" s="12">
        <v>339999082711</v>
      </c>
      <c r="P21" s="12"/>
      <c r="Q21" s="12">
        <f t="shared" si="1"/>
        <v>11556748536</v>
      </c>
    </row>
    <row r="22" spans="1:19">
      <c r="A22" s="2" t="s">
        <v>57</v>
      </c>
      <c r="C22" s="12">
        <v>436</v>
      </c>
      <c r="D22" s="12"/>
      <c r="E22" s="12">
        <v>1536363284</v>
      </c>
      <c r="F22" s="12"/>
      <c r="G22" s="12">
        <v>1499752800</v>
      </c>
      <c r="H22" s="12"/>
      <c r="I22" s="12">
        <f t="shared" si="0"/>
        <v>36610484</v>
      </c>
      <c r="J22" s="12"/>
      <c r="K22" s="12">
        <v>436</v>
      </c>
      <c r="L22" s="12"/>
      <c r="M22" s="12">
        <v>1536363284</v>
      </c>
      <c r="N22" s="12"/>
      <c r="O22" s="12">
        <v>1499752800</v>
      </c>
      <c r="P22" s="12"/>
      <c r="Q22" s="12">
        <f>M22-O22</f>
        <v>36610484</v>
      </c>
    </row>
    <row r="23" spans="1:19">
      <c r="A23" s="2" t="s">
        <v>53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10000</v>
      </c>
      <c r="L23" s="12"/>
      <c r="M23" s="12">
        <v>9345889250</v>
      </c>
      <c r="N23" s="12"/>
      <c r="O23" s="12">
        <v>10000000000</v>
      </c>
      <c r="P23" s="12"/>
      <c r="Q23" s="12">
        <f t="shared" si="1"/>
        <v>-654110750</v>
      </c>
    </row>
    <row r="24" spans="1:19">
      <c r="A24" s="2" t="s">
        <v>33</v>
      </c>
      <c r="C24" s="12" t="s">
        <v>33</v>
      </c>
      <c r="D24" s="12"/>
      <c r="E24" s="13">
        <f>SUM(E8:E23)</f>
        <v>19568581013492</v>
      </c>
      <c r="F24" s="12"/>
      <c r="G24" s="13">
        <f>SUM(G8:G23)</f>
        <v>19369960972291</v>
      </c>
      <c r="H24" s="12"/>
      <c r="I24" s="13">
        <f>SUM(I8:I23)</f>
        <v>198620041201</v>
      </c>
      <c r="J24" s="12"/>
      <c r="K24" s="12" t="s">
        <v>33</v>
      </c>
      <c r="L24" s="12"/>
      <c r="M24" s="13">
        <f>SUM(M8:M23)</f>
        <v>124385640844560</v>
      </c>
      <c r="N24" s="12"/>
      <c r="O24" s="13">
        <f>SUM(O8:O23)</f>
        <v>122601351050501</v>
      </c>
      <c r="P24" s="12"/>
      <c r="Q24" s="13">
        <f>SUM(Q8:Q23)</f>
        <v>1784289794059</v>
      </c>
      <c r="S24" s="3"/>
    </row>
    <row r="25" spans="1:19">
      <c r="Q25" s="17"/>
      <c r="S25" s="3"/>
    </row>
    <row r="26" spans="1:19">
      <c r="G26" s="3"/>
      <c r="S26" s="3"/>
    </row>
    <row r="27" spans="1:19">
      <c r="G27" s="3"/>
      <c r="S27" s="3"/>
    </row>
    <row r="28" spans="1:19">
      <c r="G2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tabSelected="1" topLeftCell="A20" workbookViewId="0">
      <selection activeCell="C22" sqref="C22"/>
    </sheetView>
  </sheetViews>
  <sheetFormatPr defaultRowHeight="2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  <c r="R3" s="19" t="s">
        <v>135</v>
      </c>
      <c r="S3" s="19" t="s">
        <v>135</v>
      </c>
      <c r="T3" s="19" t="s">
        <v>135</v>
      </c>
      <c r="U3" s="19" t="s">
        <v>135</v>
      </c>
    </row>
    <row r="4" spans="1:21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6" spans="1:21" ht="24.75">
      <c r="A6" s="18" t="s">
        <v>3</v>
      </c>
      <c r="C6" s="18" t="s">
        <v>137</v>
      </c>
      <c r="D6" s="18" t="s">
        <v>137</v>
      </c>
      <c r="E6" s="18" t="s">
        <v>137</v>
      </c>
      <c r="F6" s="18" t="s">
        <v>137</v>
      </c>
      <c r="G6" s="18" t="s">
        <v>137</v>
      </c>
      <c r="H6" s="18" t="s">
        <v>137</v>
      </c>
      <c r="I6" s="18" t="s">
        <v>137</v>
      </c>
      <c r="J6" s="18" t="s">
        <v>137</v>
      </c>
      <c r="K6" s="18" t="s">
        <v>137</v>
      </c>
      <c r="M6" s="18" t="s">
        <v>138</v>
      </c>
      <c r="N6" s="18" t="s">
        <v>138</v>
      </c>
      <c r="O6" s="18" t="s">
        <v>138</v>
      </c>
      <c r="P6" s="18" t="s">
        <v>138</v>
      </c>
      <c r="Q6" s="18" t="s">
        <v>138</v>
      </c>
      <c r="R6" s="18" t="s">
        <v>138</v>
      </c>
      <c r="S6" s="18" t="s">
        <v>138</v>
      </c>
      <c r="T6" s="18" t="s">
        <v>138</v>
      </c>
      <c r="U6" s="18" t="s">
        <v>138</v>
      </c>
    </row>
    <row r="7" spans="1:21" ht="24.75">
      <c r="A7" s="18" t="s">
        <v>3</v>
      </c>
      <c r="C7" s="18" t="s">
        <v>161</v>
      </c>
      <c r="E7" s="18" t="s">
        <v>162</v>
      </c>
      <c r="G7" s="18" t="s">
        <v>163</v>
      </c>
      <c r="I7" s="18" t="s">
        <v>73</v>
      </c>
      <c r="K7" s="18" t="s">
        <v>164</v>
      </c>
      <c r="M7" s="18" t="s">
        <v>161</v>
      </c>
      <c r="O7" s="18" t="s">
        <v>162</v>
      </c>
      <c r="Q7" s="18" t="s">
        <v>163</v>
      </c>
      <c r="S7" s="18" t="s">
        <v>73</v>
      </c>
      <c r="U7" s="18" t="s">
        <v>164</v>
      </c>
    </row>
    <row r="8" spans="1:21">
      <c r="A8" s="2" t="s">
        <v>27</v>
      </c>
      <c r="C8" s="12">
        <v>0</v>
      </c>
      <c r="D8" s="12"/>
      <c r="E8" s="12">
        <v>-101566583459</v>
      </c>
      <c r="F8" s="12"/>
      <c r="G8" s="12">
        <v>26389107104</v>
      </c>
      <c r="H8" s="12"/>
      <c r="I8" s="12">
        <f>C8+E8+G8</f>
        <v>-75177476355</v>
      </c>
      <c r="J8" s="5"/>
      <c r="K8" s="14">
        <f>I8/$I$28</f>
        <v>-3.3088143775847096</v>
      </c>
      <c r="L8" s="5"/>
      <c r="M8" s="12">
        <v>119911089924</v>
      </c>
      <c r="N8" s="12"/>
      <c r="O8" s="12">
        <v>1688127439941</v>
      </c>
      <c r="P8" s="12"/>
      <c r="Q8" s="12">
        <v>1368176962170</v>
      </c>
      <c r="R8" s="5"/>
      <c r="S8" s="12">
        <f>M8+O8+Q8</f>
        <v>3176215492035</v>
      </c>
      <c r="T8" s="5"/>
      <c r="U8" s="14">
        <f>S8/$S$28</f>
        <v>0.79714624842787674</v>
      </c>
    </row>
    <row r="9" spans="1:21">
      <c r="A9" s="2" t="s">
        <v>31</v>
      </c>
      <c r="C9" s="12">
        <v>0</v>
      </c>
      <c r="D9" s="12"/>
      <c r="E9" s="12">
        <v>-522179444</v>
      </c>
      <c r="F9" s="12"/>
      <c r="G9" s="12">
        <v>-2432091330</v>
      </c>
      <c r="H9" s="12"/>
      <c r="I9" s="12">
        <f t="shared" ref="I9:I27" si="0">C9+E9+G9</f>
        <v>-2954270774</v>
      </c>
      <c r="J9" s="5"/>
      <c r="K9" s="14">
        <f t="shared" ref="K9:K27" si="1">I9/$I$28</f>
        <v>-0.13002742425310704</v>
      </c>
      <c r="L9" s="5"/>
      <c r="M9" s="12">
        <v>0</v>
      </c>
      <c r="N9" s="12"/>
      <c r="O9" s="12">
        <v>-674766934</v>
      </c>
      <c r="P9" s="12"/>
      <c r="Q9" s="12">
        <v>-2432091330</v>
      </c>
      <c r="R9" s="5"/>
      <c r="S9" s="12">
        <f t="shared" ref="S9:S26" si="2">M9+O9+Q9</f>
        <v>-3106858264</v>
      </c>
      <c r="T9" s="5"/>
      <c r="U9" s="14">
        <f t="shared" ref="U9:U27" si="3">S9/$S$28</f>
        <v>-7.7973941495952344E-4</v>
      </c>
    </row>
    <row r="10" spans="1:21">
      <c r="A10" s="2" t="s">
        <v>17</v>
      </c>
      <c r="C10" s="12">
        <v>0</v>
      </c>
      <c r="D10" s="12"/>
      <c r="E10" s="12">
        <v>-89220264422</v>
      </c>
      <c r="F10" s="12"/>
      <c r="G10" s="12">
        <v>45571862781</v>
      </c>
      <c r="H10" s="12"/>
      <c r="I10" s="12">
        <f t="shared" si="0"/>
        <v>-43648401641</v>
      </c>
      <c r="J10" s="5"/>
      <c r="K10" s="14">
        <f t="shared" si="1"/>
        <v>-1.9211134226738014</v>
      </c>
      <c r="L10" s="5"/>
      <c r="M10" s="12">
        <v>0</v>
      </c>
      <c r="N10" s="12"/>
      <c r="O10" s="12">
        <v>175697321111</v>
      </c>
      <c r="P10" s="12"/>
      <c r="Q10" s="12">
        <v>-140392688275</v>
      </c>
      <c r="R10" s="5"/>
      <c r="S10" s="12">
        <f t="shared" si="2"/>
        <v>35304632836</v>
      </c>
      <c r="T10" s="5"/>
      <c r="U10" s="14">
        <f t="shared" si="3"/>
        <v>8.8605309330916492E-3</v>
      </c>
    </row>
    <row r="11" spans="1:21">
      <c r="A11" s="2" t="s">
        <v>23</v>
      </c>
      <c r="C11" s="12">
        <v>0</v>
      </c>
      <c r="D11" s="12"/>
      <c r="E11" s="12">
        <v>-46775986</v>
      </c>
      <c r="F11" s="12"/>
      <c r="G11" s="12">
        <v>18311991415</v>
      </c>
      <c r="H11" s="12"/>
      <c r="I11" s="12">
        <f t="shared" si="0"/>
        <v>18265215429</v>
      </c>
      <c r="J11" s="5"/>
      <c r="K11" s="14">
        <f t="shared" si="1"/>
        <v>0.80391375650557739</v>
      </c>
      <c r="L11" s="5"/>
      <c r="M11" s="12">
        <v>0</v>
      </c>
      <c r="N11" s="12"/>
      <c r="O11" s="12">
        <v>1919055105</v>
      </c>
      <c r="P11" s="12"/>
      <c r="Q11" s="12">
        <v>161213208739</v>
      </c>
      <c r="R11" s="5"/>
      <c r="S11" s="12">
        <f t="shared" si="2"/>
        <v>163132263844</v>
      </c>
      <c r="T11" s="5"/>
      <c r="U11" s="14">
        <f t="shared" si="3"/>
        <v>4.0941892150231404E-2</v>
      </c>
    </row>
    <row r="12" spans="1:21">
      <c r="A12" s="2" t="s">
        <v>15</v>
      </c>
      <c r="C12" s="12">
        <v>0</v>
      </c>
      <c r="D12" s="12"/>
      <c r="E12" s="12">
        <v>104905900816</v>
      </c>
      <c r="F12" s="12"/>
      <c r="G12" s="12">
        <v>93621774214</v>
      </c>
      <c r="H12" s="12"/>
      <c r="I12" s="12">
        <f t="shared" si="0"/>
        <v>198527675030</v>
      </c>
      <c r="J12" s="5"/>
      <c r="K12" s="14">
        <f t="shared" si="1"/>
        <v>8.7378727956467195</v>
      </c>
      <c r="L12" s="5"/>
      <c r="M12" s="12">
        <v>0</v>
      </c>
      <c r="N12" s="12"/>
      <c r="O12" s="12">
        <v>165620439982</v>
      </c>
      <c r="P12" s="12"/>
      <c r="Q12" s="12">
        <v>277198756407</v>
      </c>
      <c r="R12" s="5"/>
      <c r="S12" s="12">
        <f t="shared" si="2"/>
        <v>442819196389</v>
      </c>
      <c r="T12" s="5"/>
      <c r="U12" s="14">
        <f t="shared" si="3"/>
        <v>0.11113592954210323</v>
      </c>
    </row>
    <row r="13" spans="1:21">
      <c r="A13" s="2" t="s">
        <v>29</v>
      </c>
      <c r="C13" s="12">
        <v>0</v>
      </c>
      <c r="D13" s="12"/>
      <c r="E13" s="12">
        <v>-18722123346</v>
      </c>
      <c r="F13" s="12"/>
      <c r="G13" s="12">
        <v>6988990410</v>
      </c>
      <c r="H13" s="12"/>
      <c r="I13" s="12">
        <f t="shared" si="0"/>
        <v>-11733132936</v>
      </c>
      <c r="J13" s="5"/>
      <c r="K13" s="14">
        <f t="shared" si="1"/>
        <v>-0.5164147672292464</v>
      </c>
      <c r="L13" s="5"/>
      <c r="M13" s="12">
        <v>0</v>
      </c>
      <c r="N13" s="12"/>
      <c r="O13" s="12">
        <v>50971483099</v>
      </c>
      <c r="P13" s="12"/>
      <c r="Q13" s="12">
        <v>58464644100</v>
      </c>
      <c r="R13" s="5"/>
      <c r="S13" s="12">
        <f t="shared" si="2"/>
        <v>109436127199</v>
      </c>
      <c r="T13" s="5"/>
      <c r="U13" s="14">
        <f t="shared" si="3"/>
        <v>2.7465579227203604E-2</v>
      </c>
    </row>
    <row r="14" spans="1:21">
      <c r="A14" s="2" t="s">
        <v>19</v>
      </c>
      <c r="C14" s="12">
        <v>0</v>
      </c>
      <c r="D14" s="12"/>
      <c r="E14" s="12">
        <v>-21273138941</v>
      </c>
      <c r="F14" s="12"/>
      <c r="G14" s="12">
        <v>4611606</v>
      </c>
      <c r="H14" s="12"/>
      <c r="I14" s="12">
        <f t="shared" si="0"/>
        <v>-21268527335</v>
      </c>
      <c r="J14" s="5"/>
      <c r="K14" s="14">
        <f t="shared" si="1"/>
        <v>-0.93609964643912802</v>
      </c>
      <c r="L14" s="5"/>
      <c r="M14" s="12">
        <v>19151751000</v>
      </c>
      <c r="N14" s="12"/>
      <c r="O14" s="12">
        <v>-6985085322</v>
      </c>
      <c r="P14" s="12"/>
      <c r="Q14" s="12">
        <v>3098288353</v>
      </c>
      <c r="R14" s="5"/>
      <c r="S14" s="12">
        <f t="shared" si="2"/>
        <v>15264954031</v>
      </c>
      <c r="T14" s="5"/>
      <c r="U14" s="14">
        <f t="shared" si="3"/>
        <v>3.831100524744105E-3</v>
      </c>
    </row>
    <row r="15" spans="1:21">
      <c r="A15" s="2" t="s">
        <v>21</v>
      </c>
      <c r="C15" s="12">
        <v>0</v>
      </c>
      <c r="D15" s="12"/>
      <c r="E15" s="12">
        <v>-49927694738</v>
      </c>
      <c r="F15" s="12"/>
      <c r="G15" s="12">
        <v>967967768</v>
      </c>
      <c r="H15" s="12"/>
      <c r="I15" s="12">
        <f t="shared" si="0"/>
        <v>-48959726970</v>
      </c>
      <c r="J15" s="5"/>
      <c r="K15" s="14">
        <f t="shared" si="1"/>
        <v>-2.1548827704188218</v>
      </c>
      <c r="L15" s="5"/>
      <c r="M15" s="12">
        <v>0</v>
      </c>
      <c r="N15" s="12"/>
      <c r="O15" s="12">
        <v>-27645843225</v>
      </c>
      <c r="P15" s="12"/>
      <c r="Q15" s="12">
        <v>5488629163</v>
      </c>
      <c r="R15" s="5"/>
      <c r="S15" s="12">
        <f t="shared" si="2"/>
        <v>-22157214062</v>
      </c>
      <c r="T15" s="5"/>
      <c r="U15" s="14">
        <f t="shared" si="3"/>
        <v>-5.5608758629347001E-3</v>
      </c>
    </row>
    <row r="16" spans="1:21">
      <c r="A16" s="2" t="s">
        <v>25</v>
      </c>
      <c r="C16" s="12">
        <v>0</v>
      </c>
      <c r="D16" s="12"/>
      <c r="E16" s="12">
        <v>217033714</v>
      </c>
      <c r="F16" s="12"/>
      <c r="G16" s="12">
        <v>9159216749</v>
      </c>
      <c r="H16" s="12"/>
      <c r="I16" s="12">
        <f t="shared" si="0"/>
        <v>9376250463</v>
      </c>
      <c r="J16" s="5"/>
      <c r="K16" s="14">
        <f t="shared" si="1"/>
        <v>0.4126804176467449</v>
      </c>
      <c r="L16" s="5"/>
      <c r="M16" s="12">
        <v>0</v>
      </c>
      <c r="N16" s="12"/>
      <c r="O16" s="12">
        <v>15457317518</v>
      </c>
      <c r="P16" s="12"/>
      <c r="Q16" s="12">
        <v>24575281639</v>
      </c>
      <c r="R16" s="5"/>
      <c r="S16" s="12">
        <f t="shared" si="2"/>
        <v>40032599157</v>
      </c>
      <c r="T16" s="5"/>
      <c r="U16" s="14">
        <f t="shared" si="3"/>
        <v>1.0047125679238354E-2</v>
      </c>
    </row>
    <row r="17" spans="1:21">
      <c r="A17" s="2" t="s">
        <v>156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5"/>
      <c r="K17" s="14">
        <f t="shared" si="1"/>
        <v>0</v>
      </c>
      <c r="L17" s="5"/>
      <c r="M17" s="12">
        <v>0</v>
      </c>
      <c r="N17" s="12"/>
      <c r="O17" s="12">
        <v>0</v>
      </c>
      <c r="P17" s="12"/>
      <c r="Q17" s="12">
        <v>1979162212</v>
      </c>
      <c r="R17" s="5"/>
      <c r="S17" s="12">
        <f t="shared" si="2"/>
        <v>1979162212</v>
      </c>
      <c r="T17" s="5"/>
      <c r="U17" s="14">
        <f t="shared" si="3"/>
        <v>4.9671747281705941E-4</v>
      </c>
    </row>
    <row r="18" spans="1:21">
      <c r="A18" s="2" t="s">
        <v>157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5"/>
      <c r="K18" s="14">
        <f t="shared" si="1"/>
        <v>0</v>
      </c>
      <c r="L18" s="5"/>
      <c r="M18" s="12">
        <v>0</v>
      </c>
      <c r="N18" s="12"/>
      <c r="O18" s="12">
        <v>0</v>
      </c>
      <c r="P18" s="12"/>
      <c r="Q18" s="12">
        <v>3766856380</v>
      </c>
      <c r="R18" s="5"/>
      <c r="S18" s="12">
        <f t="shared" si="2"/>
        <v>3766856380</v>
      </c>
      <c r="T18" s="5"/>
      <c r="U18" s="14">
        <f t="shared" si="3"/>
        <v>9.4538152062212909E-4</v>
      </c>
    </row>
    <row r="19" spans="1:21">
      <c r="A19" s="2" t="s">
        <v>158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5"/>
      <c r="K19" s="14">
        <f t="shared" si="1"/>
        <v>0</v>
      </c>
      <c r="L19" s="5"/>
      <c r="M19" s="12">
        <v>0</v>
      </c>
      <c r="N19" s="12"/>
      <c r="O19" s="12">
        <v>0</v>
      </c>
      <c r="P19" s="12"/>
      <c r="Q19" s="12">
        <v>12213533783</v>
      </c>
      <c r="R19" s="5"/>
      <c r="S19" s="12">
        <f t="shared" si="2"/>
        <v>12213533783</v>
      </c>
      <c r="T19" s="5"/>
      <c r="U19" s="14">
        <f t="shared" si="3"/>
        <v>3.0652745884466892E-3</v>
      </c>
    </row>
    <row r="20" spans="1:21">
      <c r="A20" s="2" t="s">
        <v>159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5"/>
      <c r="K20" s="14">
        <f t="shared" si="1"/>
        <v>0</v>
      </c>
      <c r="L20" s="5"/>
      <c r="M20" s="12">
        <v>0</v>
      </c>
      <c r="N20" s="12"/>
      <c r="O20" s="12">
        <v>0</v>
      </c>
      <c r="P20" s="12"/>
      <c r="Q20" s="12">
        <v>2448</v>
      </c>
      <c r="R20" s="5"/>
      <c r="S20" s="12">
        <f t="shared" si="2"/>
        <v>2448</v>
      </c>
      <c r="T20" s="5"/>
      <c r="U20" s="14">
        <f t="shared" si="3"/>
        <v>6.1438338206113718E-10</v>
      </c>
    </row>
    <row r="21" spans="1:21">
      <c r="A21" s="2" t="s">
        <v>160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5"/>
      <c r="K21" s="14">
        <f t="shared" si="1"/>
        <v>0</v>
      </c>
      <c r="L21" s="5"/>
      <c r="M21" s="12">
        <v>0</v>
      </c>
      <c r="N21" s="12"/>
      <c r="O21" s="12">
        <v>0</v>
      </c>
      <c r="P21" s="12"/>
      <c r="Q21" s="12">
        <v>11556748536</v>
      </c>
      <c r="R21" s="5"/>
      <c r="S21" s="12">
        <f t="shared" si="2"/>
        <v>11556748536</v>
      </c>
      <c r="T21" s="5"/>
      <c r="U21" s="14">
        <f t="shared" si="3"/>
        <v>2.9004388280954967E-3</v>
      </c>
    </row>
    <row r="22" spans="1:21">
      <c r="A22" s="2" t="s">
        <v>57</v>
      </c>
      <c r="C22" s="12">
        <v>0</v>
      </c>
      <c r="D22" s="12"/>
      <c r="E22" s="12">
        <v>-37697805</v>
      </c>
      <c r="F22" s="12"/>
      <c r="G22" s="12">
        <v>36610484</v>
      </c>
      <c r="H22" s="12"/>
      <c r="I22" s="12">
        <f t="shared" si="0"/>
        <v>-1087321</v>
      </c>
      <c r="J22" s="5"/>
      <c r="K22" s="14">
        <f t="shared" si="1"/>
        <v>-4.7856665750000278E-5</v>
      </c>
      <c r="L22" s="5"/>
      <c r="M22" s="12">
        <v>0</v>
      </c>
      <c r="N22" s="12"/>
      <c r="O22" s="12">
        <v>-37697805</v>
      </c>
      <c r="P22" s="12"/>
      <c r="Q22" s="12">
        <v>36610484</v>
      </c>
      <c r="R22" s="5"/>
      <c r="S22" s="12">
        <f t="shared" si="2"/>
        <v>-1087321</v>
      </c>
      <c r="T22" s="5"/>
      <c r="U22" s="14">
        <f>S22/$S$28</f>
        <v>-2.728888698390922E-7</v>
      </c>
    </row>
    <row r="23" spans="1:21">
      <c r="A23" s="2" t="s">
        <v>64</v>
      </c>
      <c r="C23" s="12">
        <v>0</v>
      </c>
      <c r="D23" s="12"/>
      <c r="E23" s="12">
        <v>319468860</v>
      </c>
      <c r="F23" s="12"/>
      <c r="G23" s="12">
        <v>0</v>
      </c>
      <c r="H23" s="12"/>
      <c r="I23" s="12">
        <f t="shared" si="0"/>
        <v>319468860</v>
      </c>
      <c r="J23" s="5"/>
      <c r="K23" s="14">
        <f t="shared" si="1"/>
        <v>1.4060902392719015E-2</v>
      </c>
      <c r="L23" s="5"/>
      <c r="M23" s="12">
        <v>0</v>
      </c>
      <c r="N23" s="12"/>
      <c r="O23" s="12">
        <v>319468862</v>
      </c>
      <c r="P23" s="12"/>
      <c r="Q23" s="12">
        <v>0</v>
      </c>
      <c r="R23" s="5"/>
      <c r="S23" s="12">
        <f t="shared" si="2"/>
        <v>319468862</v>
      </c>
      <c r="T23" s="5"/>
      <c r="U23" s="14">
        <f t="shared" si="3"/>
        <v>8.0178251592639995E-5</v>
      </c>
    </row>
    <row r="24" spans="1:21">
      <c r="A24" s="2" t="s">
        <v>61</v>
      </c>
      <c r="C24" s="12">
        <v>0</v>
      </c>
      <c r="D24" s="12"/>
      <c r="E24" s="12">
        <v>-3625000</v>
      </c>
      <c r="F24" s="12"/>
      <c r="G24" s="12">
        <v>0</v>
      </c>
      <c r="H24" s="12"/>
      <c r="I24" s="12">
        <f t="shared" si="0"/>
        <v>-3625000</v>
      </c>
      <c r="J24" s="5"/>
      <c r="K24" s="14">
        <f t="shared" si="1"/>
        <v>-1.5954848047977643E-4</v>
      </c>
      <c r="L24" s="5"/>
      <c r="M24" s="12">
        <v>0</v>
      </c>
      <c r="N24" s="12"/>
      <c r="O24" s="12">
        <v>-3625000</v>
      </c>
      <c r="P24" s="12"/>
      <c r="Q24" s="12">
        <v>0</v>
      </c>
      <c r="R24" s="5"/>
      <c r="S24" s="12">
        <f t="shared" si="2"/>
        <v>-3625000</v>
      </c>
      <c r="T24" s="5"/>
      <c r="U24" s="14">
        <f t="shared" si="3"/>
        <v>-9.0977931371389798E-7</v>
      </c>
    </row>
    <row r="25" spans="1:21">
      <c r="A25" s="2" t="s">
        <v>53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5"/>
      <c r="K25" s="14">
        <f t="shared" si="1"/>
        <v>0</v>
      </c>
      <c r="L25" s="5"/>
      <c r="M25" s="12">
        <v>0</v>
      </c>
      <c r="N25" s="12"/>
      <c r="O25" s="12">
        <v>-1602668000</v>
      </c>
      <c r="P25" s="12"/>
      <c r="Q25" s="12">
        <v>-654110750</v>
      </c>
      <c r="R25" s="5"/>
      <c r="S25" s="12">
        <f t="shared" si="2"/>
        <v>-2256778750</v>
      </c>
      <c r="T25" s="5"/>
      <c r="U25" s="14">
        <f t="shared" si="3"/>
        <v>-5.6639189582871955E-4</v>
      </c>
    </row>
    <row r="26" spans="1:21">
      <c r="A26" s="2" t="s">
        <v>44</v>
      </c>
      <c r="C26" s="12">
        <v>0</v>
      </c>
      <c r="D26" s="12"/>
      <c r="E26" s="12">
        <v>-21994643</v>
      </c>
      <c r="F26" s="12"/>
      <c r="G26" s="12">
        <v>0</v>
      </c>
      <c r="H26" s="12"/>
      <c r="I26" s="12">
        <f t="shared" si="0"/>
        <v>-21994643</v>
      </c>
      <c r="J26" s="5"/>
      <c r="K26" s="14">
        <f t="shared" si="1"/>
        <v>-9.680584467159039E-4</v>
      </c>
      <c r="L26" s="5"/>
      <c r="M26" s="12">
        <v>0</v>
      </c>
      <c r="N26" s="12"/>
      <c r="O26" s="12">
        <v>-29079310</v>
      </c>
      <c r="P26" s="12"/>
      <c r="Q26" s="12">
        <v>0</v>
      </c>
      <c r="R26" s="5"/>
      <c r="S26" s="12">
        <f t="shared" si="2"/>
        <v>-29079310</v>
      </c>
      <c r="T26" s="5"/>
      <c r="U26" s="14">
        <f t="shared" si="3"/>
        <v>-7.2981392262272245E-6</v>
      </c>
    </row>
    <row r="27" spans="1:21" ht="24.75" thickBot="1">
      <c r="A27" s="2" t="s">
        <v>49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5"/>
      <c r="K27" s="14">
        <f t="shared" si="1"/>
        <v>0</v>
      </c>
      <c r="L27" s="5"/>
      <c r="M27" s="12">
        <v>0</v>
      </c>
      <c r="N27" s="12"/>
      <c r="O27" s="12">
        <v>-3625000</v>
      </c>
      <c r="P27" s="12"/>
      <c r="Q27" s="12">
        <v>0</v>
      </c>
      <c r="R27" s="5"/>
      <c r="S27" s="12">
        <f>M27+O27+Q27</f>
        <v>-3625000</v>
      </c>
      <c r="T27" s="5"/>
      <c r="U27" s="14">
        <f t="shared" si="3"/>
        <v>-9.0977931371389798E-7</v>
      </c>
    </row>
    <row r="28" spans="1:21" ht="24.75" thickBot="1">
      <c r="C28" s="6">
        <f>SUM(C8:C27)</f>
        <v>0</v>
      </c>
      <c r="D28" s="5"/>
      <c r="E28" s="13">
        <f>SUM(E8:E27)</f>
        <v>-175899674394</v>
      </c>
      <c r="F28" s="5"/>
      <c r="G28" s="6">
        <f>SUM(G8:G27)</f>
        <v>198620041201</v>
      </c>
      <c r="H28" s="5"/>
      <c r="I28" s="6">
        <f>SUM(I8:I27)</f>
        <v>22720366807</v>
      </c>
      <c r="J28" s="5"/>
      <c r="K28" s="15">
        <f>SUM(K8:K27)</f>
        <v>1.0000000000000016</v>
      </c>
      <c r="L28" s="5"/>
      <c r="M28" s="6">
        <f>SUM(M8:M27)</f>
        <v>139062840924</v>
      </c>
      <c r="N28" s="5"/>
      <c r="O28" s="6">
        <f>SUM(O8:O27)</f>
        <v>2061130135022</v>
      </c>
      <c r="P28" s="5"/>
      <c r="Q28" s="6">
        <f>SUM(Q8:Q27)</f>
        <v>1784289794059</v>
      </c>
      <c r="R28" s="5"/>
      <c r="S28" s="6">
        <f>SUM(S8:S27)</f>
        <v>3984482770005</v>
      </c>
      <c r="T28" s="5"/>
      <c r="U28" s="16">
        <f>SUM(U8:U27)</f>
        <v>1.0000000000000002</v>
      </c>
    </row>
    <row r="29" spans="1:21" ht="24.75" thickTop="1">
      <c r="E29" s="3"/>
      <c r="G29" s="3"/>
      <c r="K29" s="9"/>
      <c r="M29" s="3"/>
      <c r="O29" s="3"/>
      <c r="Q29" s="3"/>
    </row>
    <row r="30" spans="1:21">
      <c r="K30" s="9"/>
    </row>
    <row r="31" spans="1:21">
      <c r="K31" s="9"/>
    </row>
    <row r="32" spans="1:21">
      <c r="K32" s="9"/>
    </row>
    <row r="33" spans="11:11">
      <c r="K33" s="9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21"/>
  <sheetViews>
    <sheetView rightToLeft="1" workbookViewId="0">
      <selection activeCell="C15" sqref="C15:E16"/>
    </sheetView>
  </sheetViews>
  <sheetFormatPr defaultRowHeight="24"/>
  <cols>
    <col min="1" max="1" width="31.710937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18" style="25" customWidth="1"/>
    <col min="8" max="8" width="1" style="2" customWidth="1"/>
    <col min="9" max="9" width="19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0" style="2" customWidth="1"/>
    <col min="16" max="16" width="1" style="2" customWidth="1"/>
    <col min="17" max="17" width="21" style="2" customWidth="1"/>
    <col min="18" max="18" width="1" style="2" customWidth="1"/>
    <col min="19" max="19" width="9.140625" style="2" customWidth="1"/>
    <col min="20" max="20" width="32" style="2" bestFit="1" customWidth="1"/>
    <col min="21" max="21" width="22.85546875" style="26" bestFit="1" customWidth="1"/>
    <col min="22" max="16384" width="9.140625" style="2"/>
  </cols>
  <sheetData>
    <row r="2" spans="1:21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21" ht="24.75">
      <c r="A3" s="19" t="s">
        <v>135</v>
      </c>
      <c r="B3" s="19" t="s">
        <v>135</v>
      </c>
      <c r="C3" s="19" t="s">
        <v>135</v>
      </c>
      <c r="D3" s="19" t="s">
        <v>135</v>
      </c>
      <c r="E3" s="19" t="s">
        <v>135</v>
      </c>
      <c r="F3" s="19" t="s">
        <v>135</v>
      </c>
      <c r="G3" s="19" t="s">
        <v>135</v>
      </c>
      <c r="H3" s="19" t="s">
        <v>135</v>
      </c>
      <c r="I3" s="19" t="s">
        <v>135</v>
      </c>
      <c r="J3" s="19" t="s">
        <v>135</v>
      </c>
      <c r="K3" s="19" t="s">
        <v>135</v>
      </c>
      <c r="L3" s="19" t="s">
        <v>135</v>
      </c>
      <c r="M3" s="19" t="s">
        <v>135</v>
      </c>
      <c r="N3" s="19" t="s">
        <v>135</v>
      </c>
      <c r="O3" s="19" t="s">
        <v>135</v>
      </c>
      <c r="P3" s="19" t="s">
        <v>135</v>
      </c>
      <c r="Q3" s="19" t="s">
        <v>135</v>
      </c>
    </row>
    <row r="4" spans="1:21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21" ht="24.75">
      <c r="A6" s="18" t="s">
        <v>139</v>
      </c>
      <c r="C6" s="18" t="s">
        <v>137</v>
      </c>
      <c r="D6" s="18" t="s">
        <v>137</v>
      </c>
      <c r="E6" s="18" t="s">
        <v>137</v>
      </c>
      <c r="F6" s="18" t="s">
        <v>137</v>
      </c>
      <c r="G6" s="18" t="s">
        <v>137</v>
      </c>
      <c r="H6" s="18" t="s">
        <v>137</v>
      </c>
      <c r="I6" s="18" t="s">
        <v>137</v>
      </c>
      <c r="K6" s="18" t="s">
        <v>138</v>
      </c>
      <c r="L6" s="18" t="s">
        <v>138</v>
      </c>
      <c r="M6" s="18" t="s">
        <v>138</v>
      </c>
      <c r="N6" s="18" t="s">
        <v>138</v>
      </c>
      <c r="O6" s="18" t="s">
        <v>138</v>
      </c>
      <c r="P6" s="18" t="s">
        <v>138</v>
      </c>
      <c r="Q6" s="18" t="s">
        <v>138</v>
      </c>
      <c r="T6" s="25"/>
      <c r="U6" s="27"/>
    </row>
    <row r="7" spans="1:21" ht="24.75">
      <c r="A7" s="18" t="s">
        <v>139</v>
      </c>
      <c r="C7" s="18" t="s">
        <v>165</v>
      </c>
      <c r="E7" s="18" t="s">
        <v>162</v>
      </c>
      <c r="G7" s="21" t="s">
        <v>163</v>
      </c>
      <c r="I7" s="18" t="s">
        <v>166</v>
      </c>
      <c r="K7" s="18" t="s">
        <v>165</v>
      </c>
      <c r="M7" s="18" t="s">
        <v>162</v>
      </c>
      <c r="O7" s="18" t="s">
        <v>163</v>
      </c>
      <c r="Q7" s="18" t="s">
        <v>166</v>
      </c>
      <c r="T7" s="25"/>
      <c r="U7" s="27"/>
    </row>
    <row r="8" spans="1:21">
      <c r="A8" s="2" t="s">
        <v>57</v>
      </c>
      <c r="C8" s="12">
        <v>0</v>
      </c>
      <c r="D8" s="12"/>
      <c r="E8" s="12">
        <v>-37697804</v>
      </c>
      <c r="F8" s="12"/>
      <c r="G8" s="22">
        <v>36610484</v>
      </c>
      <c r="H8" s="12"/>
      <c r="I8" s="12">
        <f>C8+E8+G8</f>
        <v>-1087320</v>
      </c>
      <c r="J8" s="12"/>
      <c r="K8" s="12">
        <v>0</v>
      </c>
      <c r="L8" s="12"/>
      <c r="M8" s="12">
        <v>-37697804</v>
      </c>
      <c r="N8" s="12"/>
      <c r="O8" s="12">
        <v>36610484</v>
      </c>
      <c r="P8" s="12"/>
      <c r="Q8" s="12">
        <f>K8+M8+O8</f>
        <v>-1087320</v>
      </c>
      <c r="T8" s="25"/>
      <c r="U8" s="27"/>
    </row>
    <row r="9" spans="1:21">
      <c r="A9" s="2" t="s">
        <v>53</v>
      </c>
      <c r="C9" s="12">
        <v>382478991</v>
      </c>
      <c r="D9" s="12"/>
      <c r="E9" s="12">
        <v>0</v>
      </c>
      <c r="F9" s="12"/>
      <c r="G9" s="22">
        <v>0</v>
      </c>
      <c r="H9" s="12"/>
      <c r="I9" s="12">
        <f t="shared" ref="I9:I13" si="0">C9+E9+G9</f>
        <v>382478991</v>
      </c>
      <c r="J9" s="12"/>
      <c r="K9" s="12">
        <v>987275709</v>
      </c>
      <c r="L9" s="12"/>
      <c r="M9" s="12">
        <v>-1602668000</v>
      </c>
      <c r="N9" s="12"/>
      <c r="O9" s="12">
        <v>-654110750</v>
      </c>
      <c r="P9" s="12"/>
      <c r="Q9" s="12">
        <f t="shared" ref="Q9:Q12" si="1">K9+M9+O9</f>
        <v>-1269503041</v>
      </c>
      <c r="T9" s="25"/>
      <c r="U9" s="27"/>
    </row>
    <row r="10" spans="1:21">
      <c r="A10" s="2" t="s">
        <v>61</v>
      </c>
      <c r="C10" s="12">
        <v>35902940</v>
      </c>
      <c r="D10" s="12"/>
      <c r="E10" s="12">
        <v>-3625000</v>
      </c>
      <c r="F10" s="12"/>
      <c r="G10" s="22">
        <v>0</v>
      </c>
      <c r="H10" s="12"/>
      <c r="I10" s="12">
        <f t="shared" si="0"/>
        <v>32277940</v>
      </c>
      <c r="J10" s="12"/>
      <c r="K10" s="12">
        <v>35902940</v>
      </c>
      <c r="L10" s="12"/>
      <c r="M10" s="12">
        <v>-3625000</v>
      </c>
      <c r="N10" s="12"/>
      <c r="O10" s="12">
        <v>0</v>
      </c>
      <c r="P10" s="12"/>
      <c r="Q10" s="12">
        <f t="shared" si="1"/>
        <v>32277940</v>
      </c>
      <c r="T10" s="25"/>
      <c r="U10" s="27"/>
    </row>
    <row r="11" spans="1:21">
      <c r="A11" s="2" t="s">
        <v>49</v>
      </c>
      <c r="C11" s="12">
        <v>97329613</v>
      </c>
      <c r="D11" s="12"/>
      <c r="E11" s="12">
        <v>0</v>
      </c>
      <c r="F11" s="12"/>
      <c r="G11" s="22">
        <v>0</v>
      </c>
      <c r="H11" s="12"/>
      <c r="I11" s="12">
        <f t="shared" si="0"/>
        <v>97329613</v>
      </c>
      <c r="J11" s="12"/>
      <c r="K11" s="12">
        <v>260324191</v>
      </c>
      <c r="L11" s="12"/>
      <c r="M11" s="12">
        <v>-3625000</v>
      </c>
      <c r="N11" s="12"/>
      <c r="O11" s="12">
        <v>0</v>
      </c>
      <c r="P11" s="12"/>
      <c r="Q11" s="12">
        <f t="shared" si="1"/>
        <v>256699191</v>
      </c>
      <c r="T11" s="25"/>
      <c r="U11" s="27"/>
    </row>
    <row r="12" spans="1:21">
      <c r="A12" s="2" t="s">
        <v>44</v>
      </c>
      <c r="C12" s="12">
        <v>0</v>
      </c>
      <c r="D12" s="12"/>
      <c r="E12" s="12">
        <v>-21994642</v>
      </c>
      <c r="F12" s="12"/>
      <c r="G12" s="22">
        <v>0</v>
      </c>
      <c r="H12" s="12"/>
      <c r="I12" s="12">
        <f>C12+E12+G12</f>
        <v>-21994642</v>
      </c>
      <c r="J12" s="12"/>
      <c r="K12" s="12">
        <v>0</v>
      </c>
      <c r="L12" s="12"/>
      <c r="M12" s="12">
        <v>-29079309</v>
      </c>
      <c r="N12" s="12"/>
      <c r="O12" s="12">
        <v>0</v>
      </c>
      <c r="P12" s="12"/>
      <c r="Q12" s="12">
        <f t="shared" si="1"/>
        <v>-29079309</v>
      </c>
      <c r="T12" s="25"/>
      <c r="U12" s="27"/>
    </row>
    <row r="13" spans="1:21">
      <c r="A13" s="2" t="s">
        <v>64</v>
      </c>
      <c r="C13" s="12">
        <v>0</v>
      </c>
      <c r="D13" s="12"/>
      <c r="E13" s="12">
        <v>319468865</v>
      </c>
      <c r="F13" s="12"/>
      <c r="G13" s="22">
        <v>0</v>
      </c>
      <c r="H13" s="12"/>
      <c r="I13" s="12">
        <f t="shared" si="0"/>
        <v>319468865</v>
      </c>
      <c r="J13" s="12"/>
      <c r="K13" s="12">
        <v>0</v>
      </c>
      <c r="L13" s="12"/>
      <c r="M13" s="12">
        <v>319468865</v>
      </c>
      <c r="N13" s="12"/>
      <c r="O13" s="12">
        <v>0</v>
      </c>
      <c r="P13" s="12"/>
      <c r="Q13" s="12">
        <f>K13+M13+O13</f>
        <v>319468865</v>
      </c>
      <c r="T13" s="25"/>
      <c r="U13" s="27"/>
    </row>
    <row r="14" spans="1:21">
      <c r="A14" s="2" t="s">
        <v>33</v>
      </c>
      <c r="C14" s="13">
        <f>SUM(C8:C13)</f>
        <v>515711544</v>
      </c>
      <c r="D14" s="12"/>
      <c r="E14" s="13">
        <f>SUM(E8:E13)</f>
        <v>256151419</v>
      </c>
      <c r="F14" s="12"/>
      <c r="G14" s="23">
        <f>SUM(G8:G13)</f>
        <v>36610484</v>
      </c>
      <c r="H14" s="12"/>
      <c r="I14" s="13">
        <f>SUM(I8:I13)</f>
        <v>808473447</v>
      </c>
      <c r="J14" s="12"/>
      <c r="K14" s="13">
        <f>SUM(K8:K13)</f>
        <v>1283502840</v>
      </c>
      <c r="L14" s="12"/>
      <c r="M14" s="13">
        <f>SUM(M8:M13)</f>
        <v>-1357226248</v>
      </c>
      <c r="N14" s="12"/>
      <c r="O14" s="13">
        <f>SUM(O8:O13)</f>
        <v>-617500266</v>
      </c>
      <c r="P14" s="12"/>
      <c r="Q14" s="13">
        <f>SUM(Q8:Q13)</f>
        <v>-691223674</v>
      </c>
      <c r="T14" s="25"/>
      <c r="U14" s="27"/>
    </row>
    <row r="15" spans="1:21">
      <c r="C15" s="17"/>
      <c r="E15" s="17"/>
      <c r="G15" s="24"/>
      <c r="T15" s="25"/>
      <c r="U15" s="27"/>
    </row>
    <row r="16" spans="1:21">
      <c r="T16" s="25"/>
      <c r="U16" s="27"/>
    </row>
    <row r="17" spans="20:21">
      <c r="T17" s="25"/>
      <c r="U17" s="27"/>
    </row>
    <row r="18" spans="20:21">
      <c r="T18" s="25"/>
      <c r="U18" s="27"/>
    </row>
    <row r="19" spans="20:21">
      <c r="T19" s="25"/>
      <c r="U19" s="27"/>
    </row>
    <row r="20" spans="20:21">
      <c r="T20" s="25"/>
      <c r="U20" s="27"/>
    </row>
    <row r="21" spans="20:21">
      <c r="T21" s="25"/>
      <c r="U21" s="2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2024-02-27T10:41:07Z</dcterms:modified>
</cp:coreProperties>
</file>