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BDC15FF9-4AF5-4990-995E-23F51AD8759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0" i="15"/>
  <c r="C9" i="15"/>
  <c r="C8" i="15"/>
  <c r="C7" i="15"/>
  <c r="K33" i="13"/>
  <c r="G33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8" i="13"/>
  <c r="Q9" i="12"/>
  <c r="Q10" i="12"/>
  <c r="Q11" i="12"/>
  <c r="Q12" i="12"/>
  <c r="Q13" i="12"/>
  <c r="Q14" i="12"/>
  <c r="Q8" i="12"/>
  <c r="I9" i="12"/>
  <c r="I10" i="12"/>
  <c r="I11" i="12"/>
  <c r="I12" i="12"/>
  <c r="I13" i="12"/>
  <c r="I14" i="12"/>
  <c r="I8" i="12"/>
  <c r="S31" i="11"/>
  <c r="U32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8" i="11"/>
  <c r="S32" i="11"/>
  <c r="Q32" i="11"/>
  <c r="O32" i="11"/>
  <c r="S30" i="11"/>
  <c r="S29" i="11"/>
  <c r="S28" i="11"/>
  <c r="S27" i="11"/>
  <c r="S26" i="11"/>
  <c r="S25" i="11"/>
  <c r="S24" i="11"/>
  <c r="S23" i="11"/>
  <c r="M32" i="11"/>
  <c r="K32" i="11"/>
  <c r="I32" i="11"/>
  <c r="G32" i="11"/>
  <c r="E32" i="11"/>
  <c r="C32" i="11"/>
  <c r="I25" i="11"/>
  <c r="I28" i="11"/>
  <c r="I29" i="11"/>
  <c r="I30" i="11"/>
  <c r="I31" i="11"/>
  <c r="I27" i="11"/>
  <c r="S15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6" i="11"/>
  <c r="S9" i="11"/>
  <c r="S10" i="11"/>
  <c r="S11" i="11"/>
  <c r="S12" i="11"/>
  <c r="S13" i="11"/>
  <c r="S14" i="11"/>
  <c r="S16" i="11"/>
  <c r="S17" i="11"/>
  <c r="S18" i="11"/>
  <c r="S19" i="11"/>
  <c r="S20" i="11"/>
  <c r="S21" i="11"/>
  <c r="S22" i="11"/>
  <c r="S8" i="11"/>
  <c r="I9" i="11"/>
  <c r="I10" i="11"/>
  <c r="I8" i="11"/>
  <c r="I24" i="10"/>
  <c r="Q23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8" i="9"/>
  <c r="I9" i="9"/>
  <c r="I10" i="9"/>
  <c r="I11" i="9"/>
  <c r="I12" i="9"/>
  <c r="I25" i="9" s="1"/>
  <c r="I13" i="9"/>
  <c r="I14" i="9"/>
  <c r="I15" i="9"/>
  <c r="I16" i="9"/>
  <c r="I17" i="9"/>
  <c r="I18" i="9"/>
  <c r="I19" i="9"/>
  <c r="I20" i="9"/>
  <c r="I21" i="9"/>
  <c r="I22" i="9"/>
  <c r="I23" i="9"/>
  <c r="I24" i="9"/>
  <c r="I8" i="9"/>
  <c r="S36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8" i="7"/>
  <c r="I36" i="7"/>
  <c r="K36" i="7"/>
  <c r="M36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8" i="7"/>
  <c r="Y19" i="1"/>
  <c r="E9" i="14"/>
  <c r="C9" i="14"/>
  <c r="I33" i="13"/>
  <c r="E33" i="13"/>
  <c r="O15" i="12"/>
  <c r="M15" i="12"/>
  <c r="K15" i="12"/>
  <c r="I15" i="12"/>
  <c r="G15" i="12"/>
  <c r="E15" i="12"/>
  <c r="C15" i="12"/>
  <c r="O24" i="10"/>
  <c r="M24" i="10"/>
  <c r="G24" i="10"/>
  <c r="E24" i="10"/>
  <c r="O25" i="9"/>
  <c r="M25" i="9"/>
  <c r="G25" i="9"/>
  <c r="E25" i="9"/>
  <c r="S10" i="8"/>
  <c r="Q10" i="8"/>
  <c r="O10" i="8"/>
  <c r="M10" i="8"/>
  <c r="K10" i="8"/>
  <c r="I10" i="8"/>
  <c r="Q36" i="7"/>
  <c r="O36" i="7"/>
  <c r="Q37" i="6"/>
  <c r="O37" i="6"/>
  <c r="M37" i="6"/>
  <c r="K37" i="6"/>
  <c r="AI16" i="3"/>
  <c r="AG16" i="3"/>
  <c r="AA16" i="3"/>
  <c r="W16" i="3"/>
  <c r="S16" i="3"/>
  <c r="Q16" i="3"/>
  <c r="W19" i="1"/>
  <c r="U19" i="1"/>
  <c r="O19" i="1"/>
  <c r="K19" i="1"/>
  <c r="G19" i="1"/>
  <c r="E19" i="1"/>
  <c r="C11" i="15" l="1"/>
  <c r="Q15" i="12"/>
  <c r="K25" i="11"/>
  <c r="K28" i="11"/>
  <c r="K29" i="11"/>
  <c r="K30" i="11"/>
  <c r="K31" i="11"/>
  <c r="K27" i="11"/>
  <c r="K21" i="11"/>
  <c r="Q24" i="10"/>
  <c r="Q25" i="9"/>
  <c r="K10" i="11" l="1"/>
  <c r="K18" i="11"/>
  <c r="K13" i="11"/>
  <c r="K22" i="11"/>
  <c r="K23" i="11"/>
  <c r="K14" i="11"/>
  <c r="K8" i="11"/>
  <c r="K12" i="11"/>
  <c r="K16" i="11"/>
  <c r="K24" i="11"/>
  <c r="K17" i="11"/>
  <c r="K9" i="11"/>
  <c r="K26" i="11"/>
  <c r="K20" i="11"/>
  <c r="K11" i="11"/>
  <c r="K19" i="11"/>
  <c r="K15" i="11"/>
</calcChain>
</file>

<file path=xl/sharedStrings.xml><?xml version="1.0" encoding="utf-8"?>
<sst xmlns="http://schemas.openxmlformats.org/spreadsheetml/2006/main" count="1394" uniqueCount="191">
  <si>
    <t>صندوق سرمایه‌گذاری اختصاصی بازارگردانی مفید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</si>
  <si>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</si>
  <si>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</si>
  <si>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</si>
  <si>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</si>
  <si>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</si>
  <si>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</si>
  <si>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</si>
  <si>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</si>
  <si>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</si>
  <si>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</si>
  <si>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</si>
  <si>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</si>
  <si>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</si>
  <si>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</si>
  <si>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طلای عیار مفید</t>
  </si>
  <si>
    <t>صندوق س.توسعه اندوخته آینده-س</t>
  </si>
  <si>
    <t>بانک خاورمیانه</t>
  </si>
  <si>
    <t>صندوق س شاخصی آرام مفید</t>
  </si>
  <si>
    <t>صندوق س. آوند مفید-د</t>
  </si>
  <si>
    <t>صندوق اندیشه ورزان صباتامین -د</t>
  </si>
  <si>
    <t>نیان الکترونیک</t>
  </si>
  <si>
    <t>صندوق س صنایع مفید- بخشی</t>
  </si>
  <si>
    <t>صندوق س صنایع مفید2-بخشی</t>
  </si>
  <si>
    <t>صندوق س صنایع مفید3- بخشی</t>
  </si>
  <si>
    <t>0.62%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</si>
  <si>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</si>
  <si>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</si>
  <si>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</si>
  <si>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</si>
  <si>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</si>
  <si>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</si>
  <si>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</si>
  <si>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</si>
  <si>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</si>
  <si>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</si>
  <si>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آهن اسفنجی فولاد شادگان</t>
  </si>
  <si>
    <t>بله</t>
  </si>
  <si>
    <t>1402/08/29</t>
  </si>
  <si>
    <t>1403/08/29</t>
  </si>
  <si>
    <t>0.25%</t>
  </si>
  <si>
    <t>سلف شیرفرادما سولیکو کاله</t>
  </si>
  <si>
    <t>1402/11/08</t>
  </si>
  <si>
    <t>1404/05/08</t>
  </si>
  <si>
    <t>0.09%</t>
  </si>
  <si>
    <t>سلف شیر فرادما کاله</t>
  </si>
  <si>
    <t>0.01%</t>
  </si>
  <si>
    <t>سلف موازی پلی اتیلن سبک فیلم</t>
  </si>
  <si>
    <t>1402/12/15</t>
  </si>
  <si>
    <t>1404/12/15</t>
  </si>
  <si>
    <t>3.33%</t>
  </si>
  <si>
    <t>صکوک مرابحه دعبید69-3ماهه23%</t>
  </si>
  <si>
    <t>1402/09/07</t>
  </si>
  <si>
    <t>1406/09/07</t>
  </si>
  <si>
    <t>0.03%</t>
  </si>
  <si>
    <t>مرابحه شهر فرش-مفید060921</t>
  </si>
  <si>
    <t>1402/09/21</t>
  </si>
  <si>
    <t>1406/09/21</t>
  </si>
  <si>
    <t>0.11%</t>
  </si>
  <si>
    <t>مرابحه اورند پیشرو-مفید051118</t>
  </si>
  <si>
    <t>1402/11/18</t>
  </si>
  <si>
    <t>1405/11/18</t>
  </si>
  <si>
    <t>3.86%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</si>
  <si>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</si>
  <si>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</si>
  <si>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</si>
  <si>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</si>
  <si>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</si>
  <si>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</si>
  <si>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</si>
  <si>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</si>
  <si>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</si>
  <si>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</si>
  <si>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</si>
  <si>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</si>
  <si>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</si>
  <si>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0.00%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</si>
  <si>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</si>
  <si>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</si>
  <si>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</si>
  <si>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</si>
  <si>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</si>
  <si>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</si>
  <si>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</si>
  <si>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</si>
  <si>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</si>
  <si>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207-8100-18822188-5</t>
  </si>
  <si>
    <t>1401/04/21</t>
  </si>
  <si>
    <t>بانک خاورمیانه آفریقا</t>
  </si>
  <si>
    <t>100910810707074861</t>
  </si>
  <si>
    <t>1401/08/07</t>
  </si>
  <si>
    <t>0.33%</t>
  </si>
  <si>
    <t>100910810707074862</t>
  </si>
  <si>
    <t>3.65%</t>
  </si>
  <si>
    <t>100910810707074863</t>
  </si>
  <si>
    <t>0.50%</t>
  </si>
  <si>
    <t>100910810707074864</t>
  </si>
  <si>
    <t>0.52%</t>
  </si>
  <si>
    <t>100910810707075208</t>
  </si>
  <si>
    <t>1402/03/13</t>
  </si>
  <si>
    <t>1009-10-810-707075307</t>
  </si>
  <si>
    <t>1402/04/17</t>
  </si>
  <si>
    <t>207.110.18822188.1</t>
  </si>
  <si>
    <t>حساب جاری</t>
  </si>
  <si>
    <t>1402/08/24</t>
  </si>
  <si>
    <t>100910810707075574</t>
  </si>
  <si>
    <t>0.10%</t>
  </si>
  <si>
    <t>100910810707075592</t>
  </si>
  <si>
    <t>1402/09/11</t>
  </si>
  <si>
    <t>0.05%</t>
  </si>
  <si>
    <t>100910810707075627</t>
  </si>
  <si>
    <t>1402/09/20</t>
  </si>
  <si>
    <t>0.02%</t>
  </si>
  <si>
    <t>100910810707075652</t>
  </si>
  <si>
    <t>1402/10/18</t>
  </si>
  <si>
    <t>0.81%</t>
  </si>
  <si>
    <t>100910810707075661</t>
  </si>
  <si>
    <t>100910810707075754</t>
  </si>
  <si>
    <t>1402/11/23</t>
  </si>
  <si>
    <t>0.15%</t>
  </si>
  <si>
    <t>100910810707075785</t>
  </si>
  <si>
    <t>1402/11/28</t>
  </si>
  <si>
    <t>بانک اقتصاد نوین حافظ</t>
  </si>
  <si>
    <t>10685072611861</t>
  </si>
  <si>
    <t>1402/11/29</t>
  </si>
  <si>
    <t>0.13%</t>
  </si>
  <si>
    <t>بانک اقتصاد نوین اقدسیه</t>
  </si>
  <si>
    <t>21628372611861</t>
  </si>
  <si>
    <t>سپرده بلند مدت</t>
  </si>
  <si>
    <t>0.29%</t>
  </si>
  <si>
    <t>21628372611862</t>
  </si>
  <si>
    <t>0.59%</t>
  </si>
  <si>
    <t>21628382611863</t>
  </si>
  <si>
    <t>1.11%</t>
  </si>
  <si>
    <t>21628382611864</t>
  </si>
  <si>
    <t>2.31%</t>
  </si>
  <si>
    <t>100910810707075805</t>
  </si>
  <si>
    <t>1402/12/16</t>
  </si>
  <si>
    <t>0.06%</t>
  </si>
  <si>
    <t>21628372611865</t>
  </si>
  <si>
    <t>0.94%</t>
  </si>
  <si>
    <t>21628372611866</t>
  </si>
  <si>
    <t>100910810707075678</t>
  </si>
  <si>
    <t>1403/01/19</t>
  </si>
  <si>
    <t>1.25%</t>
  </si>
  <si>
    <t>13.70%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</si>
  <si>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</si>
  <si>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</si>
  <si>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</si>
  <si>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</si>
  <si>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</si>
  <si>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</si>
  <si>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</si>
  <si>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</si>
  <si>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</si>
  <si>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</si>
  <si>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</si>
  <si>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</si>
  <si>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</si>
  <si>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</si>
  <si>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</si>
  <si>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1402/04/31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</si>
  <si>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</si>
  <si>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</si>
  <si>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</si>
  <si>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</si>
  <si>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</si>
  <si>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صندوق س سپر سرمایه بیدار- ثابت</t>
  </si>
  <si>
    <t>صندوق س. نوع دوم کارا -د</t>
  </si>
  <si>
    <t>صندوق س با درآمد ثابت تصمیم</t>
  </si>
  <si>
    <t>صندوق س. اهرمی مفید-س</t>
  </si>
  <si>
    <t>صندوق س. ثبات ویستا -د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</si>
  <si>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</si>
  <si>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</si>
  <si>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</si>
  <si>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</si>
  <si>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</si>
  <si>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</si>
  <si>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</si>
  <si>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</si>
  <si>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</si>
  <si>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</si>
  <si>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</si>
  <si>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</si>
  <si>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</si>
  <si>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</si>
  <si>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</si>
  <si>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1403/01/01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</si>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</sst>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43" fontId="3" fillId="0" borderId="0" xfId="1" applyFont="1" applyAlignment="1">
      <alignment horizontal="center"/>
    </xf>
    <xf numFmtId="37" fontId="3" fillId="0" borderId="0" xfId="1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7" fontId="3" fillId="0" borderId="0" xfId="0" applyNumberFormat="1" applyFont="1"/>
    <xf numFmtId="10" fontId="3" fillId="0" borderId="2" xfId="2" applyNumberFormat="1" applyFont="1" applyBorder="1" applyAlignment="1">
      <alignment horizontal="center"/>
    </xf>
    <xf numFmtId="10" fontId="3" fillId="0" borderId="3" xfId="2" applyNumberFormat="1" applyFont="1" applyBorder="1" applyAlignment="1">
      <alignment horizontal="center"/>
    </xf>
    <xf numFmtId="10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2"/>
  <sheetViews>
    <sheetView rightToLeft="1" topLeftCell="F1" workbookViewId="0">
      <selection activeCell="Y22" sqref="Y22"/>
    </sheetView>
  </sheetViews>
  <sheetFormatPr defaultRowHeight="24"/>
  <cols>
    <col min="1" max="1" width="32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6" style="3" customWidth="1"/>
    <col min="8" max="8" width="1" style="3" customWidth="1"/>
    <col min="9" max="9" width="19" style="3" customWidth="1"/>
    <col min="10" max="10" width="1" style="3" customWidth="1"/>
    <col min="11" max="11" width="24" style="3" customWidth="1"/>
    <col min="12" max="12" width="1" style="3" customWidth="1"/>
    <col min="13" max="13" width="20" style="3" customWidth="1"/>
    <col min="14" max="14" width="1" style="3" customWidth="1"/>
    <col min="15" max="15" width="24" style="3" customWidth="1"/>
    <col min="16" max="16" width="1" style="3" customWidth="1"/>
    <col min="17" max="17" width="19" style="3" customWidth="1"/>
    <col min="18" max="18" width="1" style="3" customWidth="1"/>
    <col min="19" max="19" width="16" style="3" customWidth="1"/>
    <col min="20" max="20" width="1" style="3" customWidth="1"/>
    <col min="21" max="21" width="23" style="3" customWidth="1"/>
    <col min="22" max="22" width="1" style="3" customWidth="1"/>
    <col min="23" max="23" width="26" style="3" customWidth="1"/>
    <col min="24" max="24" width="1" style="3" customWidth="1"/>
    <col min="25" max="25" width="32" style="3" customWidth="1"/>
    <col min="26" max="26" width="1" style="3" customWidth="1"/>
    <col min="27" max="27" width="9.140625" style="3" customWidth="1"/>
    <col min="28" max="16384" width="9.140625" style="3"/>
  </cols>
  <sheetData>
    <row r="2" spans="1:2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spans="1:25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</row>
    <row r="4" spans="1:2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</row>
    <row r="6" spans="1:25" ht="24.75">
      <c r="A6" s="2" t="s">
        <v>3</v>
      </c>
      <c r="C6" s="2" t="s">
        <v>187</v>
      </c>
      <c r="D6" s="2" t="s">
        <v>4</v>
      </c>
      <c r="E6" s="2" t="s">
        <v>4</v>
      </c>
      <c r="F6" s="2" t="s">
        <v>4</v>
      </c>
      <c r="G6" s="2" t="s">
        <v>4</v>
      </c>
      <c r="I6" s="2" t="s">
        <v>5</v>
      </c>
      <c r="J6" s="2" t="s">
        <v>5</v>
      </c>
      <c r="K6" s="2" t="s">
        <v>5</v>
      </c>
      <c r="L6" s="2" t="s">
        <v>5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  <c r="T6" s="2" t="s">
        <v>6</v>
      </c>
      <c r="U6" s="2" t="s">
        <v>6</v>
      </c>
      <c r="V6" s="2" t="s">
        <v>6</v>
      </c>
      <c r="W6" s="2" t="s">
        <v>6</v>
      </c>
      <c r="X6" s="2" t="s">
        <v>6</v>
      </c>
      <c r="Y6" s="2" t="s">
        <v>6</v>
      </c>
    </row>
    <row r="7" spans="1:25" ht="24.75">
      <c r="A7" s="2" t="s">
        <v>3</v>
      </c>
      <c r="C7" s="2" t="s">
        <v>7</v>
      </c>
      <c r="E7" s="2" t="s">
        <v>8</v>
      </c>
      <c r="G7" s="2" t="s">
        <v>9</v>
      </c>
      <c r="I7" s="2" t="s">
        <v>10</v>
      </c>
      <c r="J7" s="2" t="s">
        <v>10</v>
      </c>
      <c r="K7" s="2" t="s">
        <v>10</v>
      </c>
      <c r="M7" s="2" t="s">
        <v>11</v>
      </c>
      <c r="N7" s="2" t="s">
        <v>11</v>
      </c>
      <c r="O7" s="2" t="s">
        <v>11</v>
      </c>
      <c r="Q7" s="2" t="s">
        <v>7</v>
      </c>
      <c r="S7" s="2" t="s">
        <v>12</v>
      </c>
      <c r="U7" s="2" t="s">
        <v>8</v>
      </c>
      <c r="W7" s="2" t="s">
        <v>9</v>
      </c>
      <c r="Y7" s="2" t="s">
        <v>13</v>
      </c>
    </row>
    <row r="8" spans="1:25" ht="24.75">
      <c r="A8" s="2" t="s">
        <v>3</v>
      </c>
      <c r="C8" s="2" t="s">
        <v>7</v>
      </c>
      <c r="E8" s="2" t="s">
        <v>8</v>
      </c>
      <c r="G8" s="2" t="s">
        <v>9</v>
      </c>
      <c r="I8" s="2" t="s">
        <v>7</v>
      </c>
      <c r="K8" s="2" t="s">
        <v>8</v>
      </c>
      <c r="M8" s="2" t="s">
        <v>7</v>
      </c>
      <c r="O8" s="2" t="s">
        <v>14</v>
      </c>
      <c r="Q8" s="2" t="s">
        <v>7</v>
      </c>
      <c r="S8" s="2" t="s">
        <v>12</v>
      </c>
      <c r="U8" s="2" t="s">
        <v>8</v>
      </c>
      <c r="W8" s="2" t="s">
        <v>9</v>
      </c>
      <c r="Y8" s="2" t="s">
        <v>13</v>
      </c>
    </row>
    <row r="9" spans="1:25">
      <c r="A9" s="3" t="s">
        <v>15</v>
      </c>
      <c r="C9" s="10">
        <v>13420351</v>
      </c>
      <c r="D9" s="10"/>
      <c r="E9" s="10">
        <v>1136355818985</v>
      </c>
      <c r="F9" s="10"/>
      <c r="G9" s="10">
        <v>1245149926132.8799</v>
      </c>
      <c r="H9" s="10"/>
      <c r="I9" s="10">
        <v>40562028</v>
      </c>
      <c r="J9" s="10"/>
      <c r="K9" s="10">
        <v>4066297822209</v>
      </c>
      <c r="L9" s="10"/>
      <c r="M9" s="10">
        <v>-33037840</v>
      </c>
      <c r="N9" s="10"/>
      <c r="O9" s="10">
        <v>3399610212264</v>
      </c>
      <c r="P9" s="10"/>
      <c r="Q9" s="10">
        <v>20944539</v>
      </c>
      <c r="R9" s="10"/>
      <c r="S9" s="10">
        <v>112539</v>
      </c>
      <c r="T9" s="10"/>
      <c r="U9" s="10">
        <v>2111531917048</v>
      </c>
      <c r="V9" s="10"/>
      <c r="W9" s="10">
        <v>2356511775927.1099</v>
      </c>
      <c r="X9" s="8"/>
      <c r="Y9" s="13">
        <v>0.14723476292813778</v>
      </c>
    </row>
    <row r="10" spans="1:25">
      <c r="A10" s="3" t="s">
        <v>16</v>
      </c>
      <c r="C10" s="10">
        <v>31137650</v>
      </c>
      <c r="D10" s="10"/>
      <c r="E10" s="10">
        <v>1232517165161</v>
      </c>
      <c r="F10" s="10"/>
      <c r="G10" s="10">
        <v>1385078427177.9099</v>
      </c>
      <c r="H10" s="10"/>
      <c r="I10" s="10">
        <v>17937881</v>
      </c>
      <c r="J10" s="10"/>
      <c r="K10" s="10">
        <v>799284509033</v>
      </c>
      <c r="L10" s="10"/>
      <c r="M10" s="10">
        <v>-17672172</v>
      </c>
      <c r="N10" s="10"/>
      <c r="O10" s="10">
        <v>793735809586</v>
      </c>
      <c r="P10" s="10"/>
      <c r="Q10" s="10">
        <v>31403359</v>
      </c>
      <c r="R10" s="10"/>
      <c r="S10" s="10">
        <v>44190</v>
      </c>
      <c r="T10" s="10"/>
      <c r="U10" s="10">
        <v>1307781487837</v>
      </c>
      <c r="V10" s="10"/>
      <c r="W10" s="10">
        <v>1387384852031.8799</v>
      </c>
      <c r="X10" s="8"/>
      <c r="Y10" s="13">
        <v>8.6683750900687945E-2</v>
      </c>
    </row>
    <row r="11" spans="1:25">
      <c r="A11" s="3" t="s">
        <v>17</v>
      </c>
      <c r="C11" s="10">
        <v>145439512</v>
      </c>
      <c r="D11" s="10"/>
      <c r="E11" s="10">
        <v>435295903770</v>
      </c>
      <c r="F11" s="10"/>
      <c r="G11" s="10">
        <v>494845169990.84601</v>
      </c>
      <c r="H11" s="10"/>
      <c r="I11" s="10">
        <v>4106150</v>
      </c>
      <c r="J11" s="10"/>
      <c r="K11" s="10">
        <v>13981096420</v>
      </c>
      <c r="L11" s="10"/>
      <c r="M11" s="10">
        <v>0</v>
      </c>
      <c r="N11" s="10"/>
      <c r="O11" s="10">
        <v>0</v>
      </c>
      <c r="P11" s="10"/>
      <c r="Q11" s="10">
        <v>149545662</v>
      </c>
      <c r="R11" s="10"/>
      <c r="S11" s="10">
        <v>3427</v>
      </c>
      <c r="T11" s="10"/>
      <c r="U11" s="10">
        <v>449277000190</v>
      </c>
      <c r="V11" s="10"/>
      <c r="W11" s="10">
        <v>512103489006.40802</v>
      </c>
      <c r="X11" s="8"/>
      <c r="Y11" s="13">
        <v>3.1996205819453928E-2</v>
      </c>
    </row>
    <row r="12" spans="1:25">
      <c r="A12" s="3" t="s">
        <v>18</v>
      </c>
      <c r="C12" s="10">
        <v>91475439</v>
      </c>
      <c r="D12" s="10"/>
      <c r="E12" s="10">
        <v>1394277410805</v>
      </c>
      <c r="F12" s="10"/>
      <c r="G12" s="10">
        <v>1440395988935.99</v>
      </c>
      <c r="H12" s="10"/>
      <c r="I12" s="10">
        <v>25881816</v>
      </c>
      <c r="J12" s="10"/>
      <c r="K12" s="10">
        <v>409844437032</v>
      </c>
      <c r="L12" s="10"/>
      <c r="M12" s="10">
        <v>-25524931</v>
      </c>
      <c r="N12" s="10"/>
      <c r="O12" s="10">
        <v>407298895241</v>
      </c>
      <c r="P12" s="10"/>
      <c r="Q12" s="10">
        <v>91832324</v>
      </c>
      <c r="R12" s="10"/>
      <c r="S12" s="10">
        <v>15760</v>
      </c>
      <c r="T12" s="10"/>
      <c r="U12" s="10">
        <v>1412494289321</v>
      </c>
      <c r="V12" s="10"/>
      <c r="W12" s="10">
        <v>1446933697851.27</v>
      </c>
      <c r="X12" s="8"/>
      <c r="Y12" s="13">
        <v>9.0404360441632303E-2</v>
      </c>
    </row>
    <row r="13" spans="1:25">
      <c r="A13" s="3" t="s">
        <v>19</v>
      </c>
      <c r="C13" s="10">
        <v>27604907</v>
      </c>
      <c r="D13" s="10"/>
      <c r="E13" s="10">
        <v>397950622265</v>
      </c>
      <c r="F13" s="10"/>
      <c r="G13" s="10">
        <v>399124382587.36298</v>
      </c>
      <c r="H13" s="10"/>
      <c r="I13" s="10">
        <v>869171183</v>
      </c>
      <c r="J13" s="10"/>
      <c r="K13" s="10">
        <v>12715593087321</v>
      </c>
      <c r="L13" s="10"/>
      <c r="M13" s="10">
        <v>-838572897</v>
      </c>
      <c r="N13" s="10"/>
      <c r="O13" s="10">
        <v>12280443311510</v>
      </c>
      <c r="P13" s="10"/>
      <c r="Q13" s="10">
        <v>58203193</v>
      </c>
      <c r="R13" s="10"/>
      <c r="S13" s="10">
        <v>14761</v>
      </c>
      <c r="T13" s="10"/>
      <c r="U13" s="10">
        <v>857614020771</v>
      </c>
      <c r="V13" s="10"/>
      <c r="W13" s="10">
        <v>859105114223.05505</v>
      </c>
      <c r="X13" s="8"/>
      <c r="Y13" s="13">
        <v>5.3676853693301795E-2</v>
      </c>
    </row>
    <row r="14" spans="1:25">
      <c r="A14" s="3" t="s">
        <v>20</v>
      </c>
      <c r="C14" s="10">
        <v>5877220</v>
      </c>
      <c r="D14" s="10"/>
      <c r="E14" s="10">
        <v>195252792444</v>
      </c>
      <c r="F14" s="10"/>
      <c r="G14" s="10">
        <v>203119771640.54901</v>
      </c>
      <c r="H14" s="10"/>
      <c r="I14" s="10">
        <v>0</v>
      </c>
      <c r="J14" s="10"/>
      <c r="K14" s="10">
        <v>0</v>
      </c>
      <c r="L14" s="10"/>
      <c r="M14" s="10">
        <v>-3955114</v>
      </c>
      <c r="N14" s="10"/>
      <c r="O14" s="10">
        <v>138500183628</v>
      </c>
      <c r="P14" s="10"/>
      <c r="Q14" s="10">
        <v>1922106</v>
      </c>
      <c r="R14" s="10"/>
      <c r="S14" s="10">
        <v>35261</v>
      </c>
      <c r="T14" s="10"/>
      <c r="U14" s="10">
        <v>63856136722</v>
      </c>
      <c r="V14" s="10"/>
      <c r="W14" s="10">
        <v>67762671782.312599</v>
      </c>
      <c r="X14" s="8"/>
      <c r="Y14" s="13">
        <v>4.2338090635345126E-3</v>
      </c>
    </row>
    <row r="15" spans="1:25">
      <c r="A15" s="3" t="s">
        <v>21</v>
      </c>
      <c r="C15" s="10">
        <v>89479457</v>
      </c>
      <c r="D15" s="10"/>
      <c r="E15" s="10">
        <v>1921101579658</v>
      </c>
      <c r="F15" s="10"/>
      <c r="G15" s="10">
        <v>3013970656120.8301</v>
      </c>
      <c r="H15" s="10"/>
      <c r="I15" s="10">
        <v>3969118</v>
      </c>
      <c r="J15" s="10"/>
      <c r="K15" s="10">
        <v>146748031195</v>
      </c>
      <c r="L15" s="10"/>
      <c r="M15" s="10">
        <v>0</v>
      </c>
      <c r="N15" s="10"/>
      <c r="O15" s="10">
        <v>0</v>
      </c>
      <c r="P15" s="10"/>
      <c r="Q15" s="10">
        <v>93448575</v>
      </c>
      <c r="R15" s="10"/>
      <c r="S15" s="10">
        <v>35500</v>
      </c>
      <c r="T15" s="10"/>
      <c r="U15" s="10">
        <v>2067849610853</v>
      </c>
      <c r="V15" s="10"/>
      <c r="W15" s="10">
        <v>3314903169946.5</v>
      </c>
      <c r="X15" s="8"/>
      <c r="Y15" s="13">
        <v>0.20711501947185773</v>
      </c>
    </row>
    <row r="16" spans="1:25">
      <c r="A16" s="3" t="s">
        <v>22</v>
      </c>
      <c r="C16" s="10">
        <v>224407540</v>
      </c>
      <c r="D16" s="10"/>
      <c r="E16" s="10">
        <v>2385759653727</v>
      </c>
      <c r="F16" s="10"/>
      <c r="G16" s="10">
        <v>2575586712042.1899</v>
      </c>
      <c r="H16" s="10"/>
      <c r="I16" s="10">
        <v>17873239</v>
      </c>
      <c r="J16" s="10"/>
      <c r="K16" s="10">
        <v>206938517164</v>
      </c>
      <c r="L16" s="10"/>
      <c r="M16" s="10">
        <v>-17633658</v>
      </c>
      <c r="N16" s="10"/>
      <c r="O16" s="10">
        <v>207061785995</v>
      </c>
      <c r="P16" s="10"/>
      <c r="Q16" s="10">
        <v>224647121</v>
      </c>
      <c r="R16" s="10"/>
      <c r="S16" s="10">
        <v>11590</v>
      </c>
      <c r="T16" s="10"/>
      <c r="U16" s="10">
        <v>2404503011214</v>
      </c>
      <c r="V16" s="10"/>
      <c r="W16" s="10">
        <v>2603041763108.5601</v>
      </c>
      <c r="X16" s="8"/>
      <c r="Y16" s="13">
        <v>0.16263794681549912</v>
      </c>
    </row>
    <row r="17" spans="1:25">
      <c r="A17" s="3" t="s">
        <v>23</v>
      </c>
      <c r="C17" s="10">
        <v>15054818</v>
      </c>
      <c r="D17" s="10"/>
      <c r="E17" s="10">
        <v>166660720906</v>
      </c>
      <c r="F17" s="10"/>
      <c r="G17" s="10">
        <v>173827031065.905</v>
      </c>
      <c r="H17" s="10"/>
      <c r="I17" s="10">
        <v>60409075</v>
      </c>
      <c r="J17" s="10"/>
      <c r="K17" s="10">
        <v>646349578081</v>
      </c>
      <c r="L17" s="10"/>
      <c r="M17" s="10">
        <v>-61684654</v>
      </c>
      <c r="N17" s="10"/>
      <c r="O17" s="10">
        <v>673659965191</v>
      </c>
      <c r="P17" s="10"/>
      <c r="Q17" s="10">
        <v>13779239</v>
      </c>
      <c r="R17" s="10"/>
      <c r="S17" s="10">
        <v>10090</v>
      </c>
      <c r="T17" s="10"/>
      <c r="U17" s="10">
        <v>141181002752</v>
      </c>
      <c r="V17" s="10"/>
      <c r="W17" s="10">
        <v>138867420390.707</v>
      </c>
      <c r="X17" s="8"/>
      <c r="Y17" s="13">
        <v>8.6764309555057446E-3</v>
      </c>
    </row>
    <row r="18" spans="1:25">
      <c r="A18" s="3" t="s">
        <v>24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v>10000000</v>
      </c>
      <c r="J18" s="10"/>
      <c r="K18" s="10">
        <v>100023200000</v>
      </c>
      <c r="L18" s="10"/>
      <c r="M18" s="10">
        <v>0</v>
      </c>
      <c r="N18" s="10"/>
      <c r="O18" s="10">
        <v>0</v>
      </c>
      <c r="P18" s="10"/>
      <c r="Q18" s="10">
        <v>10000000</v>
      </c>
      <c r="R18" s="10"/>
      <c r="S18" s="10">
        <v>10000</v>
      </c>
      <c r="T18" s="10"/>
      <c r="U18" s="10">
        <v>100023200000</v>
      </c>
      <c r="V18" s="10"/>
      <c r="W18" s="10">
        <v>99976250000</v>
      </c>
      <c r="X18" s="8"/>
      <c r="Y18" s="13">
        <v>6.2465121615626271E-3</v>
      </c>
    </row>
    <row r="19" spans="1:25">
      <c r="A19" s="3" t="s">
        <v>26</v>
      </c>
      <c r="C19" s="10" t="s">
        <v>26</v>
      </c>
      <c r="D19" s="10"/>
      <c r="E19" s="11">
        <f>SUM(E9:E18)</f>
        <v>9265171667721</v>
      </c>
      <c r="F19" s="10"/>
      <c r="G19" s="11">
        <f>SUM(G9:G18)</f>
        <v>10931098065694.463</v>
      </c>
      <c r="H19" s="10"/>
      <c r="I19" s="10" t="s">
        <v>26</v>
      </c>
      <c r="J19" s="10"/>
      <c r="K19" s="11">
        <f>SUM(K9:K18)</f>
        <v>19105060278455</v>
      </c>
      <c r="L19" s="10"/>
      <c r="M19" s="10" t="s">
        <v>26</v>
      </c>
      <c r="N19" s="10"/>
      <c r="O19" s="11">
        <f>SUM(O9:O18)</f>
        <v>17900310163415</v>
      </c>
      <c r="P19" s="10"/>
      <c r="Q19" s="10" t="s">
        <v>26</v>
      </c>
      <c r="R19" s="10"/>
      <c r="S19" s="10" t="s">
        <v>26</v>
      </c>
      <c r="T19" s="10"/>
      <c r="U19" s="11">
        <f>SUM(U9:U18)</f>
        <v>10916111676708</v>
      </c>
      <c r="V19" s="10"/>
      <c r="W19" s="11">
        <f>SUM(W9:W18)</f>
        <v>12786590204267.803</v>
      </c>
      <c r="X19" s="8"/>
      <c r="Y19" s="14">
        <f>SUM(Y9:Y18)</f>
        <v>0.79890565225117338</v>
      </c>
    </row>
    <row r="22" spans="1:25">
      <c r="Y22" s="5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34"/>
  <sheetViews>
    <sheetView rightToLeft="1" topLeftCell="A20" workbookViewId="0">
      <selection activeCell="I6" sqref="I6:K6"/>
    </sheetView>
  </sheetViews>
  <sheetFormatPr defaultRowHeight="24"/>
  <cols>
    <col min="1" max="1" width="22" style="3" customWidth="1"/>
    <col min="2" max="2" width="1" style="3" customWidth="1"/>
    <col min="3" max="3" width="31" style="3" customWidth="1"/>
    <col min="4" max="4" width="1" style="3" customWidth="1"/>
    <col min="5" max="5" width="34" style="3" customWidth="1"/>
    <col min="6" max="6" width="1" style="3" customWidth="1"/>
    <col min="7" max="7" width="30" style="3" customWidth="1"/>
    <col min="8" max="8" width="1" style="3" customWidth="1"/>
    <col min="9" max="9" width="34" style="3" customWidth="1"/>
    <col min="10" max="10" width="1" style="3" customWidth="1"/>
    <col min="11" max="11" width="30" style="3" customWidth="1"/>
    <col min="12" max="12" width="1" style="3" customWidth="1"/>
    <col min="13" max="13" width="9.140625" style="3" customWidth="1"/>
    <col min="14" max="16384" width="9.140625" style="3"/>
  </cols>
  <sheetData>
    <row r="2" spans="1:13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</row>
    <row r="3" spans="1:13" ht="24.7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  <c r="H3" s="1" t="s">
        <v>146</v>
      </c>
      <c r="I3" s="1" t="s">
        <v>146</v>
      </c>
      <c r="J3" s="1" t="s">
        <v>146</v>
      </c>
      <c r="K3" s="1" t="s">
        <v>146</v>
      </c>
    </row>
    <row r="4" spans="1:13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</row>
    <row r="6" spans="1:13" ht="24.75">
      <c r="A6" s="2" t="s">
        <v>178</v>
      </c>
      <c r="B6" s="2" t="s">
        <v>178</v>
      </c>
      <c r="C6" s="2" t="s">
        <v>178</v>
      </c>
      <c r="E6" s="2" t="s">
        <v>148</v>
      </c>
      <c r="F6" s="2" t="s">
        <v>148</v>
      </c>
      <c r="G6" s="2" t="s">
        <v>148</v>
      </c>
      <c r="I6" s="2" t="s">
        <v>149</v>
      </c>
      <c r="J6" s="2" t="s">
        <v>149</v>
      </c>
      <c r="K6" s="2" t="s">
        <v>149</v>
      </c>
    </row>
    <row r="7" spans="1:13" ht="24.75">
      <c r="A7" s="2" t="s">
        <v>179</v>
      </c>
      <c r="C7" s="2" t="s">
        <v>66</v>
      </c>
      <c r="E7" s="2" t="s">
        <v>180</v>
      </c>
      <c r="G7" s="2" t="s">
        <v>181</v>
      </c>
      <c r="I7" s="2" t="s">
        <v>180</v>
      </c>
      <c r="K7" s="2" t="s">
        <v>181</v>
      </c>
    </row>
    <row r="8" spans="1:13">
      <c r="A8" s="3" t="s">
        <v>72</v>
      </c>
      <c r="C8" s="8" t="s">
        <v>73</v>
      </c>
      <c r="D8" s="8"/>
      <c r="E8" s="7">
        <v>0</v>
      </c>
      <c r="F8" s="8"/>
      <c r="G8" s="13">
        <f>E8/$E$33</f>
        <v>0</v>
      </c>
      <c r="H8" s="8"/>
      <c r="I8" s="7">
        <v>6759</v>
      </c>
      <c r="J8" s="8"/>
      <c r="K8" s="13">
        <f>I8/$I$33</f>
        <v>9.6163886460006028E-8</v>
      </c>
      <c r="L8" s="8"/>
      <c r="M8" s="8"/>
    </row>
    <row r="9" spans="1:13">
      <c r="A9" s="3" t="s">
        <v>77</v>
      </c>
      <c r="C9" s="8" t="s">
        <v>78</v>
      </c>
      <c r="D9" s="8"/>
      <c r="E9" s="7">
        <v>35998</v>
      </c>
      <c r="F9" s="8"/>
      <c r="G9" s="13">
        <f t="shared" ref="G9:G32" si="0">E9/$E$33</f>
        <v>1.2917410660058011E-6</v>
      </c>
      <c r="H9" s="8"/>
      <c r="I9" s="7">
        <v>399244</v>
      </c>
      <c r="J9" s="8"/>
      <c r="K9" s="13">
        <f t="shared" ref="K9:K32" si="1">I9/$I$33</f>
        <v>5.680256648296885E-6</v>
      </c>
      <c r="L9" s="8"/>
      <c r="M9" s="8"/>
    </row>
    <row r="10" spans="1:13">
      <c r="A10" s="3" t="s">
        <v>77</v>
      </c>
      <c r="C10" s="8" t="s">
        <v>83</v>
      </c>
      <c r="D10" s="8"/>
      <c r="E10" s="7">
        <v>40185</v>
      </c>
      <c r="F10" s="8"/>
      <c r="G10" s="13">
        <f t="shared" si="0"/>
        <v>1.4419860752664902E-6</v>
      </c>
      <c r="H10" s="8"/>
      <c r="I10" s="7">
        <v>433786</v>
      </c>
      <c r="J10" s="8"/>
      <c r="K10" s="13">
        <f t="shared" si="1"/>
        <v>6.1717040467436265E-6</v>
      </c>
      <c r="L10" s="8"/>
      <c r="M10" s="8"/>
    </row>
    <row r="11" spans="1:13">
      <c r="A11" s="3" t="s">
        <v>77</v>
      </c>
      <c r="C11" s="8" t="s">
        <v>85</v>
      </c>
      <c r="D11" s="8"/>
      <c r="E11" s="7">
        <v>44472</v>
      </c>
      <c r="F11" s="8"/>
      <c r="G11" s="13">
        <f t="shared" si="0"/>
        <v>1.5958194535088055E-6</v>
      </c>
      <c r="H11" s="8"/>
      <c r="I11" s="7">
        <v>456182</v>
      </c>
      <c r="J11" s="8"/>
      <c r="K11" s="13">
        <f t="shared" si="1"/>
        <v>6.4903438457017999E-6</v>
      </c>
      <c r="L11" s="8"/>
      <c r="M11" s="8"/>
    </row>
    <row r="12" spans="1:13">
      <c r="A12" s="3" t="s">
        <v>77</v>
      </c>
      <c r="C12" s="8" t="s">
        <v>86</v>
      </c>
      <c r="D12" s="8"/>
      <c r="E12" s="7">
        <v>43314</v>
      </c>
      <c r="F12" s="8"/>
      <c r="G12" s="13">
        <f t="shared" si="0"/>
        <v>1.5542661407015742E-6</v>
      </c>
      <c r="H12" s="8"/>
      <c r="I12" s="7">
        <v>444155</v>
      </c>
      <c r="J12" s="8"/>
      <c r="K12" s="13">
        <f t="shared" si="1"/>
        <v>6.3192293224802447E-6</v>
      </c>
      <c r="L12" s="8"/>
      <c r="M12" s="8"/>
    </row>
    <row r="13" spans="1:13">
      <c r="A13" s="3" t="s">
        <v>88</v>
      </c>
      <c r="C13" s="8" t="s">
        <v>89</v>
      </c>
      <c r="D13" s="8"/>
      <c r="E13" s="7">
        <v>59493871</v>
      </c>
      <c r="F13" s="8"/>
      <c r="G13" s="13">
        <f t="shared" si="0"/>
        <v>2.1348596129327074E-3</v>
      </c>
      <c r="H13" s="8"/>
      <c r="I13" s="7">
        <v>608954022</v>
      </c>
      <c r="J13" s="8"/>
      <c r="K13" s="13">
        <f t="shared" si="1"/>
        <v>8.6639126247924272E-3</v>
      </c>
      <c r="L13" s="8"/>
      <c r="M13" s="8"/>
    </row>
    <row r="14" spans="1:13">
      <c r="A14" s="3" t="s">
        <v>88</v>
      </c>
      <c r="C14" s="8" t="s">
        <v>92</v>
      </c>
      <c r="D14" s="8"/>
      <c r="E14" s="7">
        <v>469962910</v>
      </c>
      <c r="F14" s="8"/>
      <c r="G14" s="13">
        <f t="shared" si="0"/>
        <v>1.6864003287587876E-2</v>
      </c>
      <c r="H14" s="8"/>
      <c r="I14" s="7">
        <v>5558835136</v>
      </c>
      <c r="J14" s="8"/>
      <c r="K14" s="13">
        <f t="shared" si="1"/>
        <v>7.9088502865541671E-2</v>
      </c>
      <c r="L14" s="8"/>
      <c r="M14" s="8"/>
    </row>
    <row r="15" spans="1:13">
      <c r="A15" s="3" t="s">
        <v>88</v>
      </c>
      <c r="C15" s="8" t="s">
        <v>94</v>
      </c>
      <c r="D15" s="8"/>
      <c r="E15" s="7">
        <v>1422522049</v>
      </c>
      <c r="F15" s="8"/>
      <c r="G15" s="13">
        <f t="shared" si="0"/>
        <v>5.1045339963109511E-2</v>
      </c>
      <c r="H15" s="8"/>
      <c r="I15" s="7">
        <v>4280239552</v>
      </c>
      <c r="J15" s="8"/>
      <c r="K15" s="13">
        <f t="shared" si="1"/>
        <v>6.0897243719508068E-2</v>
      </c>
      <c r="L15" s="8"/>
      <c r="M15" s="8"/>
    </row>
    <row r="16" spans="1:13">
      <c r="A16" s="3" t="s">
        <v>88</v>
      </c>
      <c r="C16" s="8" t="s">
        <v>96</v>
      </c>
      <c r="D16" s="8"/>
      <c r="E16" s="7">
        <v>1094043703</v>
      </c>
      <c r="F16" s="8"/>
      <c r="G16" s="13">
        <f t="shared" si="0"/>
        <v>3.9258324883886711E-2</v>
      </c>
      <c r="H16" s="8"/>
      <c r="I16" s="7">
        <v>3571451398</v>
      </c>
      <c r="J16" s="8"/>
      <c r="K16" s="13">
        <f t="shared" si="1"/>
        <v>5.0812937821379169E-2</v>
      </c>
      <c r="L16" s="8"/>
      <c r="M16" s="8"/>
    </row>
    <row r="17" spans="1:13">
      <c r="A17" s="3" t="s">
        <v>88</v>
      </c>
      <c r="C17" s="8" t="s">
        <v>98</v>
      </c>
      <c r="D17" s="8"/>
      <c r="E17" s="7">
        <v>620221301</v>
      </c>
      <c r="F17" s="8"/>
      <c r="G17" s="13">
        <f t="shared" si="0"/>
        <v>2.2255828782522493E-2</v>
      </c>
      <c r="H17" s="8"/>
      <c r="I17" s="7">
        <v>760236040</v>
      </c>
      <c r="J17" s="8"/>
      <c r="K17" s="13">
        <f t="shared" si="1"/>
        <v>1.0816282324806125E-2</v>
      </c>
      <c r="L17" s="8"/>
      <c r="M17" s="8"/>
    </row>
    <row r="18" spans="1:13">
      <c r="A18" s="3" t="s">
        <v>88</v>
      </c>
      <c r="C18" s="8" t="s">
        <v>100</v>
      </c>
      <c r="D18" s="8"/>
      <c r="E18" s="7">
        <v>160319010</v>
      </c>
      <c r="F18" s="8"/>
      <c r="G18" s="13">
        <f t="shared" si="0"/>
        <v>5.7528376264902124E-3</v>
      </c>
      <c r="H18" s="8"/>
      <c r="I18" s="7">
        <v>744230160</v>
      </c>
      <c r="J18" s="8"/>
      <c r="K18" s="13">
        <f t="shared" si="1"/>
        <v>1.0588558160430851E-2</v>
      </c>
      <c r="L18" s="8"/>
      <c r="M18" s="8"/>
    </row>
    <row r="19" spans="1:13">
      <c r="A19" s="3" t="s">
        <v>88</v>
      </c>
      <c r="C19" s="8" t="s">
        <v>105</v>
      </c>
      <c r="D19" s="8"/>
      <c r="E19" s="7">
        <v>108081075</v>
      </c>
      <c r="F19" s="8"/>
      <c r="G19" s="13">
        <f t="shared" si="0"/>
        <v>3.8783477703081539E-3</v>
      </c>
      <c r="H19" s="8"/>
      <c r="I19" s="7">
        <v>5380869238</v>
      </c>
      <c r="J19" s="8"/>
      <c r="K19" s="13">
        <f t="shared" si="1"/>
        <v>7.6556487418134506E-2</v>
      </c>
      <c r="L19" s="8"/>
      <c r="M19" s="8"/>
    </row>
    <row r="20" spans="1:13">
      <c r="A20" s="3" t="s">
        <v>88</v>
      </c>
      <c r="C20" s="8" t="s">
        <v>107</v>
      </c>
      <c r="D20" s="8"/>
      <c r="E20" s="7">
        <v>52542225</v>
      </c>
      <c r="F20" s="8"/>
      <c r="G20" s="13">
        <f t="shared" si="0"/>
        <v>1.8854089041562489E-3</v>
      </c>
      <c r="H20" s="8"/>
      <c r="I20" s="7">
        <v>2465253136</v>
      </c>
      <c r="J20" s="8"/>
      <c r="K20" s="13">
        <f t="shared" si="1"/>
        <v>3.5074467031436275E-2</v>
      </c>
      <c r="L20" s="8"/>
      <c r="M20" s="8"/>
    </row>
    <row r="21" spans="1:13">
      <c r="A21" s="3" t="s">
        <v>88</v>
      </c>
      <c r="C21" s="8" t="s">
        <v>110</v>
      </c>
      <c r="D21" s="8"/>
      <c r="E21" s="7">
        <v>31699867</v>
      </c>
      <c r="F21" s="8"/>
      <c r="G21" s="13">
        <f t="shared" si="0"/>
        <v>1.1375081946447612E-3</v>
      </c>
      <c r="H21" s="8"/>
      <c r="I21" s="7">
        <v>839263003</v>
      </c>
      <c r="J21" s="8"/>
      <c r="K21" s="13">
        <f t="shared" si="1"/>
        <v>1.1940640942532282E-2</v>
      </c>
      <c r="L21" s="8"/>
      <c r="M21" s="8"/>
    </row>
    <row r="22" spans="1:13">
      <c r="A22" s="3" t="s">
        <v>88</v>
      </c>
      <c r="C22" s="8" t="s">
        <v>113</v>
      </c>
      <c r="D22" s="8"/>
      <c r="E22" s="7">
        <v>509900302</v>
      </c>
      <c r="F22" s="8"/>
      <c r="G22" s="13">
        <f t="shared" si="0"/>
        <v>1.8297104274186338E-2</v>
      </c>
      <c r="H22" s="8"/>
      <c r="I22" s="7">
        <v>1290682869</v>
      </c>
      <c r="J22" s="8"/>
      <c r="K22" s="13">
        <f t="shared" si="1"/>
        <v>1.8363231376001009E-2</v>
      </c>
      <c r="L22" s="8"/>
      <c r="M22" s="8"/>
    </row>
    <row r="23" spans="1:13">
      <c r="A23" s="3" t="s">
        <v>88</v>
      </c>
      <c r="C23" s="8" t="s">
        <v>116</v>
      </c>
      <c r="D23" s="8"/>
      <c r="E23" s="7">
        <v>1029349222</v>
      </c>
      <c r="F23" s="8"/>
      <c r="G23" s="13">
        <f t="shared" si="0"/>
        <v>3.6936848194858658E-2</v>
      </c>
      <c r="H23" s="8"/>
      <c r="I23" s="7">
        <v>2620500245</v>
      </c>
      <c r="J23" s="8"/>
      <c r="K23" s="13">
        <f t="shared" si="1"/>
        <v>3.7283250189169698E-2</v>
      </c>
      <c r="L23" s="8"/>
      <c r="M23" s="8"/>
    </row>
    <row r="24" spans="1:13">
      <c r="A24" s="3" t="s">
        <v>88</v>
      </c>
      <c r="C24" s="8" t="s">
        <v>117</v>
      </c>
      <c r="D24" s="8"/>
      <c r="E24" s="7">
        <v>186533749</v>
      </c>
      <c r="F24" s="8"/>
      <c r="G24" s="13">
        <f t="shared" si="0"/>
        <v>6.6935191893804803E-3</v>
      </c>
      <c r="H24" s="8"/>
      <c r="I24" s="7">
        <v>653572910</v>
      </c>
      <c r="J24" s="8"/>
      <c r="K24" s="13">
        <f t="shared" si="1"/>
        <v>9.298729266248815E-3</v>
      </c>
      <c r="L24" s="8"/>
      <c r="M24" s="8"/>
    </row>
    <row r="25" spans="1:13">
      <c r="A25" s="3" t="s">
        <v>88</v>
      </c>
      <c r="C25" s="8" t="s">
        <v>120</v>
      </c>
      <c r="D25" s="8"/>
      <c r="E25" s="7">
        <v>184527532</v>
      </c>
      <c r="F25" s="8"/>
      <c r="G25" s="13">
        <f t="shared" si="0"/>
        <v>6.6215287208483678E-3</v>
      </c>
      <c r="H25" s="8"/>
      <c r="I25" s="7">
        <v>184527532</v>
      </c>
      <c r="J25" s="8"/>
      <c r="K25" s="13">
        <f t="shared" si="1"/>
        <v>2.6253713028544351E-3</v>
      </c>
      <c r="L25" s="8"/>
      <c r="M25" s="8"/>
    </row>
    <row r="26" spans="1:13">
      <c r="A26" s="3" t="s">
        <v>126</v>
      </c>
      <c r="C26" s="8" t="s">
        <v>127</v>
      </c>
      <c r="D26" s="8"/>
      <c r="E26" s="7">
        <v>1169426619</v>
      </c>
      <c r="F26" s="8"/>
      <c r="G26" s="13">
        <f t="shared" si="0"/>
        <v>4.196334205907605E-2</v>
      </c>
      <c r="H26" s="8"/>
      <c r="I26" s="7">
        <v>2341481408</v>
      </c>
      <c r="J26" s="8"/>
      <c r="K26" s="13">
        <f t="shared" si="1"/>
        <v>3.3313500853251521E-2</v>
      </c>
      <c r="L26" s="8"/>
      <c r="M26" s="8"/>
    </row>
    <row r="27" spans="1:13">
      <c r="A27" s="3" t="s">
        <v>126</v>
      </c>
      <c r="C27" s="8" t="s">
        <v>130</v>
      </c>
      <c r="D27" s="8"/>
      <c r="E27" s="7">
        <v>2415214470</v>
      </c>
      <c r="F27" s="8"/>
      <c r="G27" s="13">
        <f t="shared" si="0"/>
        <v>8.6666806881227729E-2</v>
      </c>
      <c r="H27" s="8"/>
      <c r="I27" s="7">
        <v>4835762391</v>
      </c>
      <c r="J27" s="8"/>
      <c r="K27" s="13">
        <f t="shared" si="1"/>
        <v>6.880096249677338E-2</v>
      </c>
      <c r="L27" s="8"/>
      <c r="M27" s="8"/>
    </row>
    <row r="28" spans="1:13">
      <c r="A28" s="3" t="s">
        <v>126</v>
      </c>
      <c r="C28" s="8" t="s">
        <v>132</v>
      </c>
      <c r="D28" s="8"/>
      <c r="E28" s="7">
        <v>4499925889</v>
      </c>
      <c r="F28" s="8"/>
      <c r="G28" s="13">
        <f t="shared" si="0"/>
        <v>0.16147394479704322</v>
      </c>
      <c r="H28" s="8"/>
      <c r="I28" s="7">
        <v>9009788901</v>
      </c>
      <c r="J28" s="8"/>
      <c r="K28" s="13">
        <f t="shared" si="1"/>
        <v>0.12818705679899192</v>
      </c>
      <c r="L28" s="8"/>
      <c r="M28" s="8"/>
    </row>
    <row r="29" spans="1:13">
      <c r="A29" s="3" t="s">
        <v>126</v>
      </c>
      <c r="C29" s="8" t="s">
        <v>134</v>
      </c>
      <c r="D29" s="8"/>
      <c r="E29" s="7">
        <v>9406624735</v>
      </c>
      <c r="F29" s="8"/>
      <c r="G29" s="13">
        <f t="shared" si="0"/>
        <v>0.33754440420871812</v>
      </c>
      <c r="H29" s="8"/>
      <c r="I29" s="7">
        <v>18834021994</v>
      </c>
      <c r="J29" s="8"/>
      <c r="K29" s="13">
        <f t="shared" si="1"/>
        <v>0.26796164412135998</v>
      </c>
      <c r="L29" s="8"/>
      <c r="M29" s="8"/>
    </row>
    <row r="30" spans="1:13">
      <c r="A30" s="3" t="s">
        <v>88</v>
      </c>
      <c r="C30" s="8" t="s">
        <v>136</v>
      </c>
      <c r="D30" s="8"/>
      <c r="E30" s="7">
        <v>353092009</v>
      </c>
      <c r="F30" s="8"/>
      <c r="G30" s="13">
        <f t="shared" si="0"/>
        <v>1.2670244127556806E-2</v>
      </c>
      <c r="H30" s="8"/>
      <c r="I30" s="7">
        <v>353092009</v>
      </c>
      <c r="J30" s="8"/>
      <c r="K30" s="13">
        <f t="shared" si="1"/>
        <v>5.0236277353767457E-3</v>
      </c>
      <c r="L30" s="8"/>
      <c r="M30" s="8"/>
    </row>
    <row r="31" spans="1:13">
      <c r="A31" s="3" t="s">
        <v>126</v>
      </c>
      <c r="C31" s="8" t="s">
        <v>139</v>
      </c>
      <c r="D31" s="8"/>
      <c r="E31" s="7">
        <v>3700955822</v>
      </c>
      <c r="F31" s="8"/>
      <c r="G31" s="13">
        <f t="shared" si="0"/>
        <v>0.1328039507403371</v>
      </c>
      <c r="H31" s="8"/>
      <c r="I31" s="7">
        <v>5380572250</v>
      </c>
      <c r="J31" s="8"/>
      <c r="K31" s="13">
        <f t="shared" si="1"/>
        <v>7.6552262011963176E-2</v>
      </c>
      <c r="L31" s="8"/>
      <c r="M31" s="8"/>
    </row>
    <row r="32" spans="1:13" ht="24.75" thickBot="1">
      <c r="A32" s="3" t="s">
        <v>126</v>
      </c>
      <c r="C32" s="8" t="s">
        <v>141</v>
      </c>
      <c r="D32" s="8"/>
      <c r="E32" s="7">
        <v>393213854</v>
      </c>
      <c r="F32" s="8"/>
      <c r="G32" s="13">
        <f t="shared" si="0"/>
        <v>1.4109963968392949E-2</v>
      </c>
      <c r="H32" s="8"/>
      <c r="I32" s="7">
        <v>571186446</v>
      </c>
      <c r="J32" s="8"/>
      <c r="K32" s="13">
        <f t="shared" si="1"/>
        <v>8.1265732416982341E-3</v>
      </c>
      <c r="L32" s="8"/>
      <c r="M32" s="8"/>
    </row>
    <row r="33" spans="1:13" ht="24.75" thickBot="1">
      <c r="A33" s="3" t="s">
        <v>26</v>
      </c>
      <c r="C33" s="8" t="s">
        <v>26</v>
      </c>
      <c r="D33" s="8"/>
      <c r="E33" s="9">
        <f>SUM(E8:E32)</f>
        <v>27867814183</v>
      </c>
      <c r="F33" s="8"/>
      <c r="G33" s="19">
        <f>SUM(G8:G32)</f>
        <v>1</v>
      </c>
      <c r="H33" s="8"/>
      <c r="I33" s="9">
        <f>SUM(I8:I32)</f>
        <v>70286260766</v>
      </c>
      <c r="J33" s="8"/>
      <c r="K33" s="19">
        <f>SUM(K8:K32)</f>
        <v>1</v>
      </c>
      <c r="L33" s="8"/>
      <c r="M33" s="8"/>
    </row>
    <row r="34" spans="1:13" ht="24.7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3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A14" sqref="A14"/>
    </sheetView>
  </sheetViews>
  <sheetFormatPr defaultRowHeight="24"/>
  <cols>
    <col min="1" max="1" width="31" style="3" bestFit="1" customWidth="1"/>
    <col min="2" max="2" width="1" style="3" customWidth="1"/>
    <col min="3" max="3" width="18" style="3" customWidth="1"/>
    <col min="4" max="4" width="1" style="3" customWidth="1"/>
    <col min="5" max="5" width="19" style="3" customWidth="1"/>
    <col min="6" max="6" width="1" style="3" customWidth="1"/>
    <col min="7" max="7" width="9.140625" style="3" customWidth="1"/>
    <col min="8" max="16384" width="9.140625" style="3"/>
  </cols>
  <sheetData>
    <row r="2" spans="1:5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</row>
    <row r="3" spans="1:5" ht="24.7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</row>
    <row r="4" spans="1:5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</row>
    <row r="5" spans="1:5" ht="24.75">
      <c r="C5" s="4"/>
      <c r="D5" s="4"/>
      <c r="E5" s="4" t="s">
        <v>189</v>
      </c>
    </row>
    <row r="6" spans="1:5" ht="24.75">
      <c r="A6" s="2" t="s">
        <v>182</v>
      </c>
      <c r="C6" s="2" t="s">
        <v>148</v>
      </c>
      <c r="D6" s="4"/>
      <c r="E6" s="22" t="s">
        <v>190</v>
      </c>
    </row>
    <row r="7" spans="1:5" ht="24.75">
      <c r="A7" s="2" t="s">
        <v>182</v>
      </c>
      <c r="C7" s="2" t="s">
        <v>69</v>
      </c>
      <c r="E7" s="2" t="s">
        <v>69</v>
      </c>
    </row>
    <row r="8" spans="1:5">
      <c r="A8" s="3" t="s">
        <v>183</v>
      </c>
      <c r="C8" s="5">
        <v>10545650</v>
      </c>
      <c r="E8" s="5">
        <v>465852361</v>
      </c>
    </row>
    <row r="9" spans="1:5">
      <c r="A9" s="3" t="s">
        <v>26</v>
      </c>
      <c r="C9" s="6">
        <f>SUM(C8:C8)</f>
        <v>10545650</v>
      </c>
      <c r="E9" s="6">
        <f>SUM(E8:E8)</f>
        <v>465852361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21" sqref="G21"/>
    </sheetView>
  </sheetViews>
  <sheetFormatPr defaultRowHeight="24"/>
  <cols>
    <col min="1" max="1" width="31.42578125" style="3" bestFit="1" customWidth="1"/>
    <col min="2" max="2" width="1" style="3" customWidth="1"/>
    <col min="3" max="3" width="22" style="3" customWidth="1"/>
    <col min="4" max="4" width="1" style="3" customWidth="1"/>
    <col min="5" max="5" width="23" style="3" customWidth="1"/>
    <col min="6" max="6" width="1" style="3" customWidth="1"/>
    <col min="7" max="7" width="32" style="3" customWidth="1"/>
    <col min="8" max="8" width="1" style="3" customWidth="1"/>
    <col min="9" max="9" width="9.140625" style="3" customWidth="1"/>
    <col min="10" max="16384" width="9.140625" style="3"/>
  </cols>
  <sheetData>
    <row r="2" spans="1: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</row>
    <row r="3" spans="1:7" ht="24.7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</row>
    <row r="4" spans="1: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</row>
    <row r="6" spans="1:7" ht="24.75">
      <c r="A6" s="2" t="s">
        <v>150</v>
      </c>
      <c r="C6" s="2" t="s">
        <v>69</v>
      </c>
      <c r="E6" s="2" t="s">
        <v>175</v>
      </c>
      <c r="G6" s="2" t="s">
        <v>13</v>
      </c>
    </row>
    <row r="7" spans="1:7">
      <c r="A7" s="3" t="s">
        <v>184</v>
      </c>
      <c r="C7" s="7">
        <f>'سرمایه‌گذاری در سهام'!I32</f>
        <v>674197613316</v>
      </c>
      <c r="E7" s="13">
        <f>C7/$C$11</f>
        <v>0.92852341165082231</v>
      </c>
      <c r="G7" s="13">
        <v>4.2123840320825112E-2</v>
      </c>
    </row>
    <row r="8" spans="1:7">
      <c r="A8" s="3" t="s">
        <v>185</v>
      </c>
      <c r="C8" s="7">
        <f>'سرمایه‌گذاری در اوراق بهادار'!I15</f>
        <v>24031087523</v>
      </c>
      <c r="E8" s="13">
        <f t="shared" ref="E8:E10" si="0">C8/$C$11</f>
        <v>3.3096271674395633E-2</v>
      </c>
      <c r="G8" s="13">
        <v>1.5014614017628727E-3</v>
      </c>
    </row>
    <row r="9" spans="1:7">
      <c r="A9" s="3" t="s">
        <v>186</v>
      </c>
      <c r="C9" s="7">
        <f>'درآمد سپرده بانکی'!E33</f>
        <v>27867814183</v>
      </c>
      <c r="E9" s="13">
        <f t="shared" si="0"/>
        <v>3.8380316674782047E-2</v>
      </c>
      <c r="G9" s="13">
        <v>1.7411799323366996E-3</v>
      </c>
    </row>
    <row r="10" spans="1:7">
      <c r="A10" s="3" t="s">
        <v>182</v>
      </c>
      <c r="C10" s="7">
        <f>'سایر درآمدها'!C9</f>
        <v>10545650</v>
      </c>
      <c r="E10" s="13">
        <f t="shared" si="0"/>
        <v>1.4523757905215228E-5</v>
      </c>
      <c r="G10" s="13">
        <v>6.5889179656751392E-7</v>
      </c>
    </row>
    <row r="11" spans="1:7">
      <c r="A11" s="3" t="s">
        <v>26</v>
      </c>
      <c r="C11" s="9">
        <f>SUM(C7:C9)</f>
        <v>726096515022</v>
      </c>
      <c r="E11" s="14">
        <f>SUM(E7:E10)</f>
        <v>1.0000145237579052</v>
      </c>
      <c r="G11" s="14">
        <f>SUM(G7:G10)</f>
        <v>4.5367140546721252E-2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18"/>
  <sheetViews>
    <sheetView rightToLeft="1" topLeftCell="L1" workbookViewId="0">
      <selection activeCell="AK13" sqref="AK13"/>
    </sheetView>
  </sheetViews>
  <sheetFormatPr defaultRowHeight="24"/>
  <cols>
    <col min="1" max="1" width="31.7109375" style="3" bestFit="1" customWidth="1"/>
    <col min="2" max="2" width="1" style="3" customWidth="1"/>
    <col min="3" max="3" width="25" style="3" customWidth="1"/>
    <col min="4" max="4" width="1" style="3" customWidth="1"/>
    <col min="5" max="5" width="22" style="3" customWidth="1"/>
    <col min="6" max="6" width="1" style="3" customWidth="1"/>
    <col min="7" max="7" width="20" style="3" customWidth="1"/>
    <col min="8" max="8" width="1" style="3" customWidth="1"/>
    <col min="9" max="9" width="20" style="3" customWidth="1"/>
    <col min="10" max="10" width="1" style="3" customWidth="1"/>
    <col min="11" max="11" width="15" style="3" customWidth="1"/>
    <col min="12" max="12" width="1" style="3" customWidth="1"/>
    <col min="13" max="13" width="15" style="3" customWidth="1"/>
    <col min="14" max="14" width="1" style="3" customWidth="1"/>
    <col min="15" max="15" width="16" style="3" customWidth="1"/>
    <col min="16" max="16" width="1" style="3" customWidth="1"/>
    <col min="17" max="17" width="22" style="3" customWidth="1"/>
    <col min="18" max="18" width="1" style="3" customWidth="1"/>
    <col min="19" max="19" width="22" style="3" customWidth="1"/>
    <col min="20" max="20" width="1" style="3" customWidth="1"/>
    <col min="21" max="21" width="11" style="3" customWidth="1"/>
    <col min="22" max="22" width="1" style="3" customWidth="1"/>
    <col min="23" max="23" width="18" style="3" customWidth="1"/>
    <col min="24" max="24" width="1" style="3" customWidth="1"/>
    <col min="25" max="25" width="11" style="3" customWidth="1"/>
    <col min="26" max="26" width="1" style="3" customWidth="1"/>
    <col min="27" max="27" width="14" style="3" customWidth="1"/>
    <col min="28" max="28" width="1" style="3" customWidth="1"/>
    <col min="29" max="29" width="16" style="3" customWidth="1"/>
    <col min="30" max="30" width="1" style="3" customWidth="1"/>
    <col min="31" max="31" width="23" style="3" customWidth="1"/>
    <col min="32" max="32" width="1" style="3" customWidth="1"/>
    <col min="33" max="33" width="22" style="3" customWidth="1"/>
    <col min="34" max="34" width="1" style="3" customWidth="1"/>
    <col min="35" max="35" width="22" style="3" customWidth="1"/>
    <col min="36" max="36" width="1" style="3" customWidth="1"/>
    <col min="37" max="37" width="32" style="3" customWidth="1"/>
    <col min="38" max="38" width="1" style="3" customWidth="1"/>
    <col min="39" max="39" width="9.140625" style="3" customWidth="1"/>
    <col min="40" max="16384" width="9.140625" style="3"/>
  </cols>
  <sheetData>
    <row r="2" spans="1:38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</row>
    <row r="3" spans="1:38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  <c r="T3" s="1" t="s">
        <v>1</v>
      </c>
      <c r="U3" s="1" t="s">
        <v>1</v>
      </c>
      <c r="V3" s="1" t="s">
        <v>1</v>
      </c>
      <c r="W3" s="1" t="s">
        <v>1</v>
      </c>
      <c r="X3" s="1" t="s">
        <v>1</v>
      </c>
      <c r="Y3" s="1" t="s">
        <v>1</v>
      </c>
      <c r="Z3" s="1" t="s">
        <v>1</v>
      </c>
      <c r="AA3" s="1" t="s">
        <v>1</v>
      </c>
      <c r="AB3" s="1" t="s">
        <v>1</v>
      </c>
      <c r="AC3" s="1" t="s">
        <v>1</v>
      </c>
      <c r="AD3" s="1" t="s">
        <v>1</v>
      </c>
      <c r="AE3" s="1" t="s">
        <v>1</v>
      </c>
      <c r="AF3" s="1" t="s">
        <v>1</v>
      </c>
      <c r="AG3" s="1" t="s">
        <v>1</v>
      </c>
      <c r="AH3" s="1" t="s">
        <v>1</v>
      </c>
      <c r="AI3" s="1" t="s">
        <v>1</v>
      </c>
      <c r="AJ3" s="1" t="s">
        <v>1</v>
      </c>
      <c r="AK3" s="1" t="s">
        <v>1</v>
      </c>
    </row>
    <row r="4" spans="1:38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  <c r="V4" s="1" t="s">
        <v>2</v>
      </c>
      <c r="W4" s="1" t="s">
        <v>2</v>
      </c>
      <c r="X4" s="1" t="s">
        <v>2</v>
      </c>
      <c r="Y4" s="1" t="s">
        <v>2</v>
      </c>
      <c r="Z4" s="1" t="s">
        <v>2</v>
      </c>
      <c r="AA4" s="1" t="s">
        <v>2</v>
      </c>
      <c r="AB4" s="1" t="s">
        <v>2</v>
      </c>
      <c r="AC4" s="1" t="s">
        <v>2</v>
      </c>
      <c r="AD4" s="1" t="s">
        <v>2</v>
      </c>
      <c r="AE4" s="1" t="s">
        <v>2</v>
      </c>
      <c r="AF4" s="1" t="s">
        <v>2</v>
      </c>
      <c r="AG4" s="1" t="s">
        <v>2</v>
      </c>
      <c r="AH4" s="1" t="s">
        <v>2</v>
      </c>
      <c r="AI4" s="1" t="s">
        <v>2</v>
      </c>
      <c r="AJ4" s="1" t="s">
        <v>2</v>
      </c>
      <c r="AK4" s="1" t="s">
        <v>2</v>
      </c>
    </row>
    <row r="6" spans="1:38" ht="24.75">
      <c r="A6" s="2" t="s">
        <v>28</v>
      </c>
      <c r="B6" s="2" t="s">
        <v>28</v>
      </c>
      <c r="C6" s="2" t="s">
        <v>28</v>
      </c>
      <c r="D6" s="2" t="s">
        <v>28</v>
      </c>
      <c r="E6" s="2" t="s">
        <v>28</v>
      </c>
      <c r="F6" s="2" t="s">
        <v>28</v>
      </c>
      <c r="G6" s="2" t="s">
        <v>28</v>
      </c>
      <c r="H6" s="2" t="s">
        <v>28</v>
      </c>
      <c r="I6" s="2" t="s">
        <v>28</v>
      </c>
      <c r="J6" s="2" t="s">
        <v>28</v>
      </c>
      <c r="K6" s="2" t="s">
        <v>28</v>
      </c>
      <c r="L6" s="2" t="s">
        <v>28</v>
      </c>
      <c r="M6" s="2" t="s">
        <v>28</v>
      </c>
      <c r="O6" s="2" t="s">
        <v>187</v>
      </c>
      <c r="P6" s="2" t="s">
        <v>4</v>
      </c>
      <c r="Q6" s="2" t="s">
        <v>4</v>
      </c>
      <c r="R6" s="2" t="s">
        <v>4</v>
      </c>
      <c r="S6" s="2" t="s">
        <v>4</v>
      </c>
      <c r="U6" s="2" t="s">
        <v>5</v>
      </c>
      <c r="V6" s="2" t="s">
        <v>5</v>
      </c>
      <c r="W6" s="2" t="s">
        <v>5</v>
      </c>
      <c r="X6" s="2" t="s">
        <v>5</v>
      </c>
      <c r="Y6" s="2" t="s">
        <v>5</v>
      </c>
      <c r="Z6" s="2" t="s">
        <v>5</v>
      </c>
      <c r="AA6" s="2" t="s">
        <v>5</v>
      </c>
      <c r="AC6" s="2" t="s">
        <v>6</v>
      </c>
      <c r="AD6" s="2" t="s">
        <v>6</v>
      </c>
      <c r="AE6" s="2" t="s">
        <v>6</v>
      </c>
      <c r="AF6" s="2" t="s">
        <v>6</v>
      </c>
      <c r="AG6" s="2" t="s">
        <v>6</v>
      </c>
      <c r="AH6" s="2" t="s">
        <v>6</v>
      </c>
      <c r="AI6" s="2" t="s">
        <v>6</v>
      </c>
      <c r="AJ6" s="2" t="s">
        <v>6</v>
      </c>
      <c r="AK6" s="2" t="s">
        <v>6</v>
      </c>
    </row>
    <row r="7" spans="1:38" ht="24.75">
      <c r="A7" s="2" t="s">
        <v>29</v>
      </c>
      <c r="C7" s="2" t="s">
        <v>30</v>
      </c>
      <c r="E7" s="2" t="s">
        <v>31</v>
      </c>
      <c r="G7" s="2" t="s">
        <v>32</v>
      </c>
      <c r="I7" s="2" t="s">
        <v>33</v>
      </c>
      <c r="K7" s="2" t="s">
        <v>34</v>
      </c>
      <c r="M7" s="2" t="s">
        <v>27</v>
      </c>
      <c r="O7" s="2" t="s">
        <v>7</v>
      </c>
      <c r="Q7" s="2" t="s">
        <v>8</v>
      </c>
      <c r="S7" s="2" t="s">
        <v>9</v>
      </c>
      <c r="U7" s="2" t="s">
        <v>10</v>
      </c>
      <c r="V7" s="2" t="s">
        <v>10</v>
      </c>
      <c r="W7" s="2" t="s">
        <v>10</v>
      </c>
      <c r="Y7" s="2" t="s">
        <v>11</v>
      </c>
      <c r="Z7" s="2" t="s">
        <v>11</v>
      </c>
      <c r="AA7" s="2" t="s">
        <v>11</v>
      </c>
      <c r="AC7" s="2" t="s">
        <v>7</v>
      </c>
      <c r="AE7" s="2" t="s">
        <v>35</v>
      </c>
      <c r="AG7" s="2" t="s">
        <v>8</v>
      </c>
      <c r="AI7" s="2" t="s">
        <v>9</v>
      </c>
      <c r="AK7" s="2" t="s">
        <v>13</v>
      </c>
    </row>
    <row r="8" spans="1:38" ht="24.75">
      <c r="A8" s="2" t="s">
        <v>29</v>
      </c>
      <c r="C8" s="2" t="s">
        <v>30</v>
      </c>
      <c r="E8" s="2" t="s">
        <v>31</v>
      </c>
      <c r="G8" s="2" t="s">
        <v>32</v>
      </c>
      <c r="I8" s="2" t="s">
        <v>33</v>
      </c>
      <c r="K8" s="2" t="s">
        <v>34</v>
      </c>
      <c r="M8" s="2" t="s">
        <v>27</v>
      </c>
      <c r="O8" s="2" t="s">
        <v>7</v>
      </c>
      <c r="Q8" s="2" t="s">
        <v>8</v>
      </c>
      <c r="S8" s="2" t="s">
        <v>9</v>
      </c>
      <c r="U8" s="2" t="s">
        <v>7</v>
      </c>
      <c r="W8" s="2" t="s">
        <v>8</v>
      </c>
      <c r="Y8" s="2" t="s">
        <v>7</v>
      </c>
      <c r="AA8" s="2" t="s">
        <v>14</v>
      </c>
      <c r="AC8" s="2" t="s">
        <v>7</v>
      </c>
      <c r="AE8" s="2" t="s">
        <v>35</v>
      </c>
      <c r="AG8" s="2" t="s">
        <v>8</v>
      </c>
      <c r="AI8" s="2" t="s">
        <v>9</v>
      </c>
      <c r="AK8" s="2" t="s">
        <v>13</v>
      </c>
    </row>
    <row r="9" spans="1:38">
      <c r="A9" s="3" t="s">
        <v>36</v>
      </c>
      <c r="C9" s="8" t="s">
        <v>37</v>
      </c>
      <c r="D9" s="8"/>
      <c r="E9" s="8" t="s">
        <v>37</v>
      </c>
      <c r="F9" s="8"/>
      <c r="G9" s="8" t="s">
        <v>38</v>
      </c>
      <c r="H9" s="8"/>
      <c r="I9" s="8" t="s">
        <v>39</v>
      </c>
      <c r="J9" s="8"/>
      <c r="K9" s="7">
        <v>0</v>
      </c>
      <c r="L9" s="8"/>
      <c r="M9" s="7">
        <v>0</v>
      </c>
      <c r="N9" s="8"/>
      <c r="O9" s="7">
        <v>33400</v>
      </c>
      <c r="P9" s="8"/>
      <c r="Q9" s="7">
        <v>40109392000</v>
      </c>
      <c r="R9" s="8"/>
      <c r="S9" s="7">
        <v>40080312690</v>
      </c>
      <c r="T9" s="8"/>
      <c r="U9" s="7">
        <v>0</v>
      </c>
      <c r="V9" s="8"/>
      <c r="W9" s="7">
        <v>0</v>
      </c>
      <c r="X9" s="8"/>
      <c r="Y9" s="7">
        <v>0</v>
      </c>
      <c r="Z9" s="8"/>
      <c r="AA9" s="7">
        <v>0</v>
      </c>
      <c r="AB9" s="8"/>
      <c r="AC9" s="7">
        <v>33400</v>
      </c>
      <c r="AD9" s="8"/>
      <c r="AE9" s="7">
        <v>1200880</v>
      </c>
      <c r="AF9" s="8"/>
      <c r="AG9" s="7">
        <v>40109392000</v>
      </c>
      <c r="AH9" s="8"/>
      <c r="AI9" s="7">
        <v>40080312690</v>
      </c>
      <c r="AJ9" s="8"/>
      <c r="AK9" s="8" t="s">
        <v>40</v>
      </c>
      <c r="AL9" s="8"/>
    </row>
    <row r="10" spans="1:38">
      <c r="A10" s="3" t="s">
        <v>41</v>
      </c>
      <c r="C10" s="8" t="s">
        <v>37</v>
      </c>
      <c r="D10" s="8"/>
      <c r="E10" s="8" t="s">
        <v>37</v>
      </c>
      <c r="F10" s="8"/>
      <c r="G10" s="8" t="s">
        <v>42</v>
      </c>
      <c r="H10" s="8"/>
      <c r="I10" s="8" t="s">
        <v>43</v>
      </c>
      <c r="J10" s="8"/>
      <c r="K10" s="7">
        <v>40.5</v>
      </c>
      <c r="L10" s="8"/>
      <c r="M10" s="7">
        <v>40.5</v>
      </c>
      <c r="N10" s="8"/>
      <c r="O10" s="7">
        <v>3924</v>
      </c>
      <c r="P10" s="8"/>
      <c r="Q10" s="7">
        <v>13497775200</v>
      </c>
      <c r="R10" s="8"/>
      <c r="S10" s="7">
        <v>14251261694</v>
      </c>
      <c r="T10" s="8"/>
      <c r="U10" s="7">
        <v>0</v>
      </c>
      <c r="V10" s="8"/>
      <c r="W10" s="7">
        <v>0</v>
      </c>
      <c r="X10" s="8"/>
      <c r="Y10" s="7">
        <v>0</v>
      </c>
      <c r="Z10" s="8"/>
      <c r="AA10" s="7">
        <v>0</v>
      </c>
      <c r="AB10" s="8"/>
      <c r="AC10" s="7">
        <v>3924</v>
      </c>
      <c r="AD10" s="8"/>
      <c r="AE10" s="7">
        <v>3752774</v>
      </c>
      <c r="AF10" s="8"/>
      <c r="AG10" s="7">
        <v>13497775200</v>
      </c>
      <c r="AH10" s="8"/>
      <c r="AI10" s="7">
        <v>14715211573</v>
      </c>
      <c r="AJ10" s="8"/>
      <c r="AK10" s="8" t="s">
        <v>44</v>
      </c>
      <c r="AL10" s="8"/>
    </row>
    <row r="11" spans="1:38">
      <c r="A11" s="3" t="s">
        <v>45</v>
      </c>
      <c r="C11" s="8" t="s">
        <v>37</v>
      </c>
      <c r="D11" s="8"/>
      <c r="E11" s="8" t="s">
        <v>37</v>
      </c>
      <c r="F11" s="8"/>
      <c r="G11" s="8" t="s">
        <v>42</v>
      </c>
      <c r="H11" s="8"/>
      <c r="I11" s="8" t="s">
        <v>43</v>
      </c>
      <c r="J11" s="8"/>
      <c r="K11" s="7">
        <v>40.5</v>
      </c>
      <c r="L11" s="8"/>
      <c r="M11" s="7">
        <v>40.5</v>
      </c>
      <c r="N11" s="8"/>
      <c r="O11" s="7">
        <v>436</v>
      </c>
      <c r="P11" s="8"/>
      <c r="Q11" s="7">
        <v>1536363284</v>
      </c>
      <c r="R11" s="8"/>
      <c r="S11" s="7">
        <v>1583473521</v>
      </c>
      <c r="T11" s="8"/>
      <c r="U11" s="7">
        <v>0</v>
      </c>
      <c r="V11" s="8"/>
      <c r="W11" s="7">
        <v>0</v>
      </c>
      <c r="X11" s="8"/>
      <c r="Y11" s="7">
        <v>0</v>
      </c>
      <c r="Z11" s="8"/>
      <c r="AA11" s="7">
        <v>0</v>
      </c>
      <c r="AB11" s="8"/>
      <c r="AC11" s="7">
        <v>436</v>
      </c>
      <c r="AD11" s="8"/>
      <c r="AE11" s="7">
        <v>3752774</v>
      </c>
      <c r="AF11" s="8"/>
      <c r="AG11" s="7">
        <v>1536363284</v>
      </c>
      <c r="AH11" s="8"/>
      <c r="AI11" s="7">
        <v>1635023508</v>
      </c>
      <c r="AJ11" s="8"/>
      <c r="AK11" s="8" t="s">
        <v>46</v>
      </c>
      <c r="AL11" s="8"/>
    </row>
    <row r="12" spans="1:38">
      <c r="A12" s="3" t="s">
        <v>47</v>
      </c>
      <c r="C12" s="8" t="s">
        <v>37</v>
      </c>
      <c r="D12" s="8"/>
      <c r="E12" s="8" t="s">
        <v>37</v>
      </c>
      <c r="F12" s="8"/>
      <c r="G12" s="8" t="s">
        <v>48</v>
      </c>
      <c r="H12" s="8"/>
      <c r="I12" s="8" t="s">
        <v>49</v>
      </c>
      <c r="J12" s="8"/>
      <c r="K12" s="7">
        <v>54.06</v>
      </c>
      <c r="L12" s="8"/>
      <c r="M12" s="7">
        <v>54.06</v>
      </c>
      <c r="N12" s="8"/>
      <c r="O12" s="7">
        <v>134150</v>
      </c>
      <c r="P12" s="8"/>
      <c r="Q12" s="7">
        <v>499994489500</v>
      </c>
      <c r="R12" s="8"/>
      <c r="S12" s="7">
        <v>509992034099</v>
      </c>
      <c r="T12" s="8"/>
      <c r="U12" s="7">
        <v>0</v>
      </c>
      <c r="V12" s="8"/>
      <c r="W12" s="7">
        <v>0</v>
      </c>
      <c r="X12" s="8"/>
      <c r="Y12" s="7">
        <v>0</v>
      </c>
      <c r="Z12" s="8"/>
      <c r="AA12" s="7">
        <v>0</v>
      </c>
      <c r="AB12" s="8"/>
      <c r="AC12" s="7">
        <v>134150</v>
      </c>
      <c r="AD12" s="8"/>
      <c r="AE12" s="7">
        <v>3975540</v>
      </c>
      <c r="AF12" s="8"/>
      <c r="AG12" s="7">
        <v>499994489500</v>
      </c>
      <c r="AH12" s="8"/>
      <c r="AI12" s="7">
        <v>532932124013</v>
      </c>
      <c r="AJ12" s="8"/>
      <c r="AK12" s="8" t="s">
        <v>50</v>
      </c>
      <c r="AL12" s="8"/>
    </row>
    <row r="13" spans="1:38">
      <c r="A13" s="3" t="s">
        <v>51</v>
      </c>
      <c r="C13" s="8" t="s">
        <v>37</v>
      </c>
      <c r="D13" s="8"/>
      <c r="E13" s="8" t="s">
        <v>37</v>
      </c>
      <c r="F13" s="8"/>
      <c r="G13" s="8" t="s">
        <v>52</v>
      </c>
      <c r="H13" s="8"/>
      <c r="I13" s="8" t="s">
        <v>53</v>
      </c>
      <c r="J13" s="8"/>
      <c r="K13" s="7">
        <v>23</v>
      </c>
      <c r="L13" s="8"/>
      <c r="M13" s="7">
        <v>23</v>
      </c>
      <c r="N13" s="8"/>
      <c r="O13" s="7">
        <v>5000</v>
      </c>
      <c r="P13" s="8"/>
      <c r="Q13" s="7">
        <v>5000000000</v>
      </c>
      <c r="R13" s="8"/>
      <c r="S13" s="7">
        <v>4996375000</v>
      </c>
      <c r="T13" s="8"/>
      <c r="U13" s="7">
        <v>0</v>
      </c>
      <c r="V13" s="8"/>
      <c r="W13" s="7">
        <v>0</v>
      </c>
      <c r="X13" s="8"/>
      <c r="Y13" s="7">
        <v>0</v>
      </c>
      <c r="Z13" s="8"/>
      <c r="AA13" s="7">
        <v>0</v>
      </c>
      <c r="AB13" s="8"/>
      <c r="AC13" s="7">
        <v>5000</v>
      </c>
      <c r="AD13" s="8"/>
      <c r="AE13" s="7">
        <v>1000000</v>
      </c>
      <c r="AF13" s="8"/>
      <c r="AG13" s="7">
        <v>5000000000</v>
      </c>
      <c r="AH13" s="8"/>
      <c r="AI13" s="7">
        <v>4996375000</v>
      </c>
      <c r="AJ13" s="8"/>
      <c r="AK13" s="8" t="s">
        <v>54</v>
      </c>
      <c r="AL13" s="8"/>
    </row>
    <row r="14" spans="1:38">
      <c r="A14" s="3" t="s">
        <v>55</v>
      </c>
      <c r="C14" s="8" t="s">
        <v>37</v>
      </c>
      <c r="D14" s="8"/>
      <c r="E14" s="8" t="s">
        <v>37</v>
      </c>
      <c r="F14" s="8"/>
      <c r="G14" s="8" t="s">
        <v>56</v>
      </c>
      <c r="H14" s="8"/>
      <c r="I14" s="8" t="s">
        <v>57</v>
      </c>
      <c r="J14" s="8"/>
      <c r="K14" s="7">
        <v>23</v>
      </c>
      <c r="L14" s="8"/>
      <c r="M14" s="7">
        <v>23</v>
      </c>
      <c r="N14" s="8"/>
      <c r="O14" s="7">
        <v>20000</v>
      </c>
      <c r="P14" s="8"/>
      <c r="Q14" s="7">
        <v>20000000000</v>
      </c>
      <c r="R14" s="8"/>
      <c r="S14" s="7">
        <v>18397332000</v>
      </c>
      <c r="T14" s="8"/>
      <c r="U14" s="7">
        <v>0</v>
      </c>
      <c r="V14" s="8"/>
      <c r="W14" s="7">
        <v>0</v>
      </c>
      <c r="X14" s="8"/>
      <c r="Y14" s="7">
        <v>0</v>
      </c>
      <c r="Z14" s="8"/>
      <c r="AA14" s="7">
        <v>0</v>
      </c>
      <c r="AB14" s="8"/>
      <c r="AC14" s="7">
        <v>20000</v>
      </c>
      <c r="AD14" s="8"/>
      <c r="AE14" s="7">
        <v>920000</v>
      </c>
      <c r="AF14" s="8"/>
      <c r="AG14" s="7">
        <v>20000000000</v>
      </c>
      <c r="AH14" s="8"/>
      <c r="AI14" s="7">
        <v>18397332000</v>
      </c>
      <c r="AJ14" s="8"/>
      <c r="AK14" s="8" t="s">
        <v>58</v>
      </c>
      <c r="AL14" s="8"/>
    </row>
    <row r="15" spans="1:38">
      <c r="A15" s="3" t="s">
        <v>59</v>
      </c>
      <c r="C15" s="8" t="s">
        <v>37</v>
      </c>
      <c r="D15" s="8"/>
      <c r="E15" s="8" t="s">
        <v>37</v>
      </c>
      <c r="F15" s="8"/>
      <c r="G15" s="8" t="s">
        <v>60</v>
      </c>
      <c r="H15" s="8"/>
      <c r="I15" s="8" t="s">
        <v>61</v>
      </c>
      <c r="J15" s="8"/>
      <c r="K15" s="7">
        <v>23</v>
      </c>
      <c r="L15" s="8"/>
      <c r="M15" s="7">
        <v>23</v>
      </c>
      <c r="N15" s="8"/>
      <c r="O15" s="7">
        <v>5000</v>
      </c>
      <c r="P15" s="8"/>
      <c r="Q15" s="7">
        <v>5000000000</v>
      </c>
      <c r="R15" s="8"/>
      <c r="S15" s="7">
        <v>4996375000</v>
      </c>
      <c r="T15" s="8"/>
      <c r="U15" s="7">
        <v>0</v>
      </c>
      <c r="V15" s="8"/>
      <c r="W15" s="7">
        <v>0</v>
      </c>
      <c r="X15" s="8"/>
      <c r="Y15" s="7">
        <v>0</v>
      </c>
      <c r="Z15" s="8"/>
      <c r="AA15" s="7">
        <v>0</v>
      </c>
      <c r="AB15" s="8"/>
      <c r="AC15" s="7">
        <v>5000</v>
      </c>
      <c r="AD15" s="8"/>
      <c r="AE15" s="7">
        <v>1000000</v>
      </c>
      <c r="AF15" s="8"/>
      <c r="AG15" s="7">
        <v>5000000000</v>
      </c>
      <c r="AH15" s="8"/>
      <c r="AI15" s="7">
        <v>4996375000</v>
      </c>
      <c r="AJ15" s="8"/>
      <c r="AK15" s="8" t="s">
        <v>54</v>
      </c>
      <c r="AL15" s="8"/>
    </row>
    <row r="16" spans="1:38">
      <c r="A16" s="3" t="s">
        <v>26</v>
      </c>
      <c r="C16" s="8" t="s">
        <v>26</v>
      </c>
      <c r="D16" s="8"/>
      <c r="E16" s="8" t="s">
        <v>26</v>
      </c>
      <c r="F16" s="8"/>
      <c r="G16" s="8" t="s">
        <v>26</v>
      </c>
      <c r="H16" s="8"/>
      <c r="I16" s="8" t="s">
        <v>26</v>
      </c>
      <c r="J16" s="8"/>
      <c r="K16" s="8" t="s">
        <v>26</v>
      </c>
      <c r="L16" s="8"/>
      <c r="M16" s="8" t="s">
        <v>26</v>
      </c>
      <c r="N16" s="8"/>
      <c r="O16" s="8" t="s">
        <v>26</v>
      </c>
      <c r="P16" s="8"/>
      <c r="Q16" s="9">
        <f>SUM(Q9:Q15)</f>
        <v>585138019984</v>
      </c>
      <c r="R16" s="8"/>
      <c r="S16" s="9">
        <f>SUM(S9:S15)</f>
        <v>594297164004</v>
      </c>
      <c r="T16" s="8"/>
      <c r="U16" s="8" t="s">
        <v>26</v>
      </c>
      <c r="V16" s="8"/>
      <c r="W16" s="9">
        <f>SUM(W9:W15)</f>
        <v>0</v>
      </c>
      <c r="X16" s="8"/>
      <c r="Y16" s="8" t="s">
        <v>26</v>
      </c>
      <c r="Z16" s="8"/>
      <c r="AA16" s="9">
        <f>SUM(AA9:AA15)</f>
        <v>0</v>
      </c>
      <c r="AB16" s="8"/>
      <c r="AC16" s="8" t="s">
        <v>26</v>
      </c>
      <c r="AD16" s="8"/>
      <c r="AE16" s="8" t="s">
        <v>26</v>
      </c>
      <c r="AF16" s="8"/>
      <c r="AG16" s="9">
        <f>SUM(AG9:AG15)</f>
        <v>585138019984</v>
      </c>
      <c r="AH16" s="8"/>
      <c r="AI16" s="9">
        <f>SUM(AI9:AI15)</f>
        <v>617752753784</v>
      </c>
      <c r="AJ16" s="8"/>
      <c r="AK16" s="12" t="s">
        <v>62</v>
      </c>
      <c r="AL16" s="8"/>
    </row>
    <row r="17" spans="3:38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3:38"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ignoredErrors>
    <ignoredError sqref="AK9:AK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7"/>
  <sheetViews>
    <sheetView rightToLeft="1" topLeftCell="A22" workbookViewId="0">
      <selection activeCell="O24" sqref="O24"/>
    </sheetView>
  </sheetViews>
  <sheetFormatPr defaultRowHeight="24"/>
  <cols>
    <col min="1" max="1" width="22" style="3" bestFit="1" customWidth="1"/>
    <col min="2" max="2" width="1" style="3" customWidth="1"/>
    <col min="3" max="3" width="26" style="3" bestFit="1" customWidth="1"/>
    <col min="4" max="4" width="1" style="3" customWidth="1"/>
    <col min="5" max="5" width="15.42578125" style="3" bestFit="1" customWidth="1"/>
    <col min="6" max="6" width="1" style="3" customWidth="1"/>
    <col min="7" max="7" width="13.85546875" style="3" bestFit="1" customWidth="1"/>
    <col min="8" max="8" width="1" style="3" customWidth="1"/>
    <col min="9" max="9" width="10.28515625" style="3" bestFit="1" customWidth="1"/>
    <col min="10" max="10" width="1" style="3" customWidth="1"/>
    <col min="11" max="11" width="18.42578125" style="3" bestFit="1" customWidth="1"/>
    <col min="12" max="12" width="1" style="3" customWidth="1"/>
    <col min="13" max="13" width="22.85546875" style="3" bestFit="1" customWidth="1"/>
    <col min="14" max="14" width="1" style="3" customWidth="1"/>
    <col min="15" max="15" width="22.85546875" style="3" bestFit="1" customWidth="1"/>
    <col min="16" max="16" width="1" style="3" customWidth="1"/>
    <col min="17" max="17" width="21" style="3" bestFit="1" customWidth="1"/>
    <col min="18" max="18" width="1" style="3" customWidth="1"/>
    <col min="19" max="19" width="23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</v>
      </c>
      <c r="B3" s="1" t="s">
        <v>1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  <c r="S3" s="1" t="s">
        <v>1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64</v>
      </c>
      <c r="C6" s="2" t="s">
        <v>65</v>
      </c>
      <c r="D6" s="2" t="s">
        <v>65</v>
      </c>
      <c r="E6" s="2" t="s">
        <v>65</v>
      </c>
      <c r="F6" s="2" t="s">
        <v>65</v>
      </c>
      <c r="G6" s="2" t="s">
        <v>65</v>
      </c>
      <c r="H6" s="2" t="s">
        <v>65</v>
      </c>
      <c r="I6" s="2" t="s">
        <v>65</v>
      </c>
      <c r="K6" s="2" t="s">
        <v>187</v>
      </c>
      <c r="M6" s="2" t="s">
        <v>5</v>
      </c>
      <c r="N6" s="2" t="s">
        <v>5</v>
      </c>
      <c r="O6" s="2" t="s">
        <v>5</v>
      </c>
      <c r="Q6" s="2" t="s">
        <v>6</v>
      </c>
      <c r="R6" s="2" t="s">
        <v>6</v>
      </c>
      <c r="S6" s="2" t="s">
        <v>6</v>
      </c>
    </row>
    <row r="7" spans="1:19" ht="24.75">
      <c r="A7" s="2" t="s">
        <v>64</v>
      </c>
      <c r="C7" s="2" t="s">
        <v>66</v>
      </c>
      <c r="E7" s="2" t="s">
        <v>67</v>
      </c>
      <c r="G7" s="2" t="s">
        <v>68</v>
      </c>
      <c r="I7" s="2" t="s">
        <v>34</v>
      </c>
      <c r="K7" s="2" t="s">
        <v>69</v>
      </c>
      <c r="M7" s="2" t="s">
        <v>70</v>
      </c>
      <c r="O7" s="2" t="s">
        <v>71</v>
      </c>
      <c r="Q7" s="2" t="s">
        <v>69</v>
      </c>
      <c r="S7" s="2" t="s">
        <v>63</v>
      </c>
    </row>
    <row r="8" spans="1:19">
      <c r="A8" s="3" t="s">
        <v>72</v>
      </c>
      <c r="C8" s="8" t="s">
        <v>73</v>
      </c>
      <c r="D8" s="8"/>
      <c r="E8" s="8" t="s">
        <v>74</v>
      </c>
      <c r="F8" s="8"/>
      <c r="G8" s="8" t="s">
        <v>75</v>
      </c>
      <c r="H8" s="8"/>
      <c r="I8" s="15">
        <v>5</v>
      </c>
      <c r="J8" s="8"/>
      <c r="K8" s="7">
        <v>156428</v>
      </c>
      <c r="L8" s="8"/>
      <c r="M8" s="16">
        <v>0</v>
      </c>
      <c r="N8" s="16"/>
      <c r="O8" s="16">
        <v>0</v>
      </c>
      <c r="P8" s="16"/>
      <c r="Q8" s="16">
        <v>156428</v>
      </c>
      <c r="R8" s="8"/>
      <c r="S8" s="8" t="s">
        <v>76</v>
      </c>
    </row>
    <row r="9" spans="1:19">
      <c r="A9" s="3" t="s">
        <v>77</v>
      </c>
      <c r="C9" s="8" t="s">
        <v>78</v>
      </c>
      <c r="D9" s="8"/>
      <c r="E9" s="8" t="s">
        <v>74</v>
      </c>
      <c r="F9" s="8"/>
      <c r="G9" s="8" t="s">
        <v>79</v>
      </c>
      <c r="H9" s="8"/>
      <c r="I9" s="15">
        <v>5</v>
      </c>
      <c r="J9" s="8"/>
      <c r="K9" s="7">
        <v>9061670</v>
      </c>
      <c r="L9" s="8"/>
      <c r="M9" s="16">
        <v>35998</v>
      </c>
      <c r="N9" s="16"/>
      <c r="O9" s="16">
        <v>0</v>
      </c>
      <c r="P9" s="16"/>
      <c r="Q9" s="16">
        <v>9097668</v>
      </c>
      <c r="R9" s="8"/>
      <c r="S9" s="8" t="s">
        <v>76</v>
      </c>
    </row>
    <row r="10" spans="1:19">
      <c r="A10" s="3" t="s">
        <v>80</v>
      </c>
      <c r="C10" s="8" t="s">
        <v>81</v>
      </c>
      <c r="D10" s="8"/>
      <c r="E10" s="8" t="s">
        <v>74</v>
      </c>
      <c r="F10" s="8"/>
      <c r="G10" s="8" t="s">
        <v>82</v>
      </c>
      <c r="H10" s="8"/>
      <c r="I10" s="15">
        <v>5</v>
      </c>
      <c r="J10" s="8"/>
      <c r="K10" s="7">
        <v>102519905071</v>
      </c>
      <c r="L10" s="8"/>
      <c r="M10" s="16">
        <v>0</v>
      </c>
      <c r="N10" s="16"/>
      <c r="O10" s="16">
        <v>3041550409</v>
      </c>
      <c r="P10" s="16"/>
      <c r="Q10" s="16">
        <v>99478354662</v>
      </c>
      <c r="R10" s="8"/>
      <c r="S10" s="8" t="s">
        <v>25</v>
      </c>
    </row>
    <row r="11" spans="1:19">
      <c r="A11" s="3" t="s">
        <v>77</v>
      </c>
      <c r="C11" s="8" t="s">
        <v>83</v>
      </c>
      <c r="D11" s="8"/>
      <c r="E11" s="8" t="s">
        <v>74</v>
      </c>
      <c r="F11" s="8"/>
      <c r="G11" s="8" t="s">
        <v>84</v>
      </c>
      <c r="H11" s="8"/>
      <c r="I11" s="15">
        <v>5</v>
      </c>
      <c r="J11" s="8"/>
      <c r="K11" s="7">
        <v>10157204</v>
      </c>
      <c r="L11" s="8"/>
      <c r="M11" s="16">
        <v>40185</v>
      </c>
      <c r="N11" s="16"/>
      <c r="O11" s="16">
        <v>0</v>
      </c>
      <c r="P11" s="16"/>
      <c r="Q11" s="16">
        <v>10197389</v>
      </c>
      <c r="R11" s="8"/>
      <c r="S11" s="8" t="s">
        <v>76</v>
      </c>
    </row>
    <row r="12" spans="1:19">
      <c r="A12" s="3" t="s">
        <v>77</v>
      </c>
      <c r="C12" s="8" t="s">
        <v>85</v>
      </c>
      <c r="D12" s="8"/>
      <c r="E12" s="8" t="s">
        <v>74</v>
      </c>
      <c r="F12" s="8"/>
      <c r="G12" s="8" t="s">
        <v>84</v>
      </c>
      <c r="H12" s="8"/>
      <c r="I12" s="15">
        <v>5</v>
      </c>
      <c r="J12" s="8"/>
      <c r="K12" s="7">
        <v>11240721</v>
      </c>
      <c r="L12" s="8"/>
      <c r="M12" s="16">
        <v>44472</v>
      </c>
      <c r="N12" s="16"/>
      <c r="O12" s="16">
        <v>0</v>
      </c>
      <c r="P12" s="16"/>
      <c r="Q12" s="16">
        <v>11285193</v>
      </c>
      <c r="R12" s="8"/>
      <c r="S12" s="8" t="s">
        <v>76</v>
      </c>
    </row>
    <row r="13" spans="1:19">
      <c r="A13" s="3" t="s">
        <v>77</v>
      </c>
      <c r="C13" s="8" t="s">
        <v>86</v>
      </c>
      <c r="D13" s="8"/>
      <c r="E13" s="8" t="s">
        <v>74</v>
      </c>
      <c r="F13" s="8"/>
      <c r="G13" s="8" t="s">
        <v>87</v>
      </c>
      <c r="H13" s="8"/>
      <c r="I13" s="15">
        <v>5</v>
      </c>
      <c r="J13" s="8"/>
      <c r="K13" s="7">
        <v>10947906</v>
      </c>
      <c r="L13" s="8"/>
      <c r="M13" s="16">
        <v>43314</v>
      </c>
      <c r="N13" s="16"/>
      <c r="O13" s="16">
        <v>0</v>
      </c>
      <c r="P13" s="16"/>
      <c r="Q13" s="16">
        <v>10991220</v>
      </c>
      <c r="R13" s="8"/>
      <c r="S13" s="8" t="s">
        <v>76</v>
      </c>
    </row>
    <row r="14" spans="1:19">
      <c r="A14" s="3" t="s">
        <v>88</v>
      </c>
      <c r="C14" s="8" t="s">
        <v>89</v>
      </c>
      <c r="D14" s="8"/>
      <c r="E14" s="8" t="s">
        <v>74</v>
      </c>
      <c r="F14" s="8"/>
      <c r="G14" s="8" t="s">
        <v>90</v>
      </c>
      <c r="H14" s="8"/>
      <c r="I14" s="15">
        <v>5</v>
      </c>
      <c r="J14" s="8"/>
      <c r="K14" s="7">
        <v>1253915055</v>
      </c>
      <c r="L14" s="8"/>
      <c r="M14" s="16">
        <v>209075993871</v>
      </c>
      <c r="N14" s="16"/>
      <c r="O14" s="16">
        <v>157518700000</v>
      </c>
      <c r="P14" s="16"/>
      <c r="Q14" s="16">
        <v>52811208926</v>
      </c>
      <c r="R14" s="8"/>
      <c r="S14" s="8" t="s">
        <v>91</v>
      </c>
    </row>
    <row r="15" spans="1:19">
      <c r="A15" s="3" t="s">
        <v>88</v>
      </c>
      <c r="C15" s="8" t="s">
        <v>92</v>
      </c>
      <c r="D15" s="8"/>
      <c r="E15" s="8" t="s">
        <v>74</v>
      </c>
      <c r="F15" s="8"/>
      <c r="G15" s="8" t="s">
        <v>90</v>
      </c>
      <c r="H15" s="8"/>
      <c r="I15" s="15">
        <v>5</v>
      </c>
      <c r="J15" s="8"/>
      <c r="K15" s="7">
        <v>4092491614</v>
      </c>
      <c r="L15" s="8"/>
      <c r="M15" s="16">
        <v>4891206962910</v>
      </c>
      <c r="N15" s="16"/>
      <c r="O15" s="16">
        <v>4311039305598</v>
      </c>
      <c r="P15" s="16"/>
      <c r="Q15" s="16">
        <v>584260148926</v>
      </c>
      <c r="R15" s="8"/>
      <c r="S15" s="8" t="s">
        <v>93</v>
      </c>
    </row>
    <row r="16" spans="1:19">
      <c r="A16" s="3" t="s">
        <v>88</v>
      </c>
      <c r="C16" s="8" t="s">
        <v>94</v>
      </c>
      <c r="D16" s="8"/>
      <c r="E16" s="8" t="s">
        <v>74</v>
      </c>
      <c r="F16" s="8"/>
      <c r="G16" s="8" t="s">
        <v>90</v>
      </c>
      <c r="H16" s="8"/>
      <c r="I16" s="15">
        <v>5</v>
      </c>
      <c r="J16" s="8"/>
      <c r="K16" s="7">
        <v>71227676675</v>
      </c>
      <c r="L16" s="8"/>
      <c r="M16" s="16">
        <v>748338972049</v>
      </c>
      <c r="N16" s="16"/>
      <c r="O16" s="16">
        <v>739768925000</v>
      </c>
      <c r="P16" s="16"/>
      <c r="Q16" s="16">
        <v>79797723724</v>
      </c>
      <c r="R16" s="8"/>
      <c r="S16" s="8" t="s">
        <v>95</v>
      </c>
    </row>
    <row r="17" spans="1:19">
      <c r="A17" s="3" t="s">
        <v>88</v>
      </c>
      <c r="C17" s="8" t="s">
        <v>96</v>
      </c>
      <c r="D17" s="8"/>
      <c r="E17" s="8" t="s">
        <v>74</v>
      </c>
      <c r="F17" s="8"/>
      <c r="G17" s="8" t="s">
        <v>90</v>
      </c>
      <c r="H17" s="8"/>
      <c r="I17" s="15">
        <v>5</v>
      </c>
      <c r="J17" s="8"/>
      <c r="K17" s="7">
        <v>67659265560</v>
      </c>
      <c r="L17" s="8"/>
      <c r="M17" s="16">
        <v>6493078048943</v>
      </c>
      <c r="N17" s="16"/>
      <c r="O17" s="16">
        <v>6476990163710</v>
      </c>
      <c r="P17" s="16"/>
      <c r="Q17" s="16">
        <v>83747150793</v>
      </c>
      <c r="R17" s="8"/>
      <c r="S17" s="8" t="s">
        <v>97</v>
      </c>
    </row>
    <row r="18" spans="1:19">
      <c r="A18" s="3" t="s">
        <v>88</v>
      </c>
      <c r="C18" s="8" t="s">
        <v>98</v>
      </c>
      <c r="D18" s="8"/>
      <c r="E18" s="8" t="s">
        <v>74</v>
      </c>
      <c r="F18" s="8"/>
      <c r="G18" s="8" t="s">
        <v>99</v>
      </c>
      <c r="H18" s="8"/>
      <c r="I18" s="15">
        <v>5</v>
      </c>
      <c r="J18" s="8"/>
      <c r="K18" s="7">
        <v>6967646729</v>
      </c>
      <c r="L18" s="8"/>
      <c r="M18" s="16">
        <v>620221301</v>
      </c>
      <c r="N18" s="16"/>
      <c r="O18" s="16">
        <v>2629456790</v>
      </c>
      <c r="P18" s="16"/>
      <c r="Q18" s="16">
        <v>4958411240</v>
      </c>
      <c r="R18" s="8"/>
      <c r="S18" s="8" t="s">
        <v>54</v>
      </c>
    </row>
    <row r="19" spans="1:19">
      <c r="A19" s="3" t="s">
        <v>88</v>
      </c>
      <c r="C19" s="8" t="s">
        <v>100</v>
      </c>
      <c r="D19" s="8"/>
      <c r="E19" s="8" t="s">
        <v>74</v>
      </c>
      <c r="F19" s="8"/>
      <c r="G19" s="8" t="s">
        <v>101</v>
      </c>
      <c r="H19" s="8"/>
      <c r="I19" s="15">
        <v>5</v>
      </c>
      <c r="J19" s="8"/>
      <c r="K19" s="7">
        <v>4471275853</v>
      </c>
      <c r="L19" s="8"/>
      <c r="M19" s="16">
        <v>160136638962</v>
      </c>
      <c r="N19" s="16"/>
      <c r="O19" s="16">
        <v>147251000000</v>
      </c>
      <c r="P19" s="16"/>
      <c r="Q19" s="16">
        <v>17356914815</v>
      </c>
      <c r="R19" s="8"/>
      <c r="S19" s="8" t="s">
        <v>58</v>
      </c>
    </row>
    <row r="20" spans="1:19">
      <c r="A20" s="3" t="s">
        <v>77</v>
      </c>
      <c r="C20" s="8" t="s">
        <v>102</v>
      </c>
      <c r="D20" s="8"/>
      <c r="E20" s="8" t="s">
        <v>103</v>
      </c>
      <c r="F20" s="8"/>
      <c r="G20" s="8" t="s">
        <v>104</v>
      </c>
      <c r="H20" s="8"/>
      <c r="I20" s="15">
        <v>5</v>
      </c>
      <c r="J20" s="8"/>
      <c r="K20" s="7">
        <v>330000</v>
      </c>
      <c r="L20" s="8"/>
      <c r="M20" s="16">
        <v>0</v>
      </c>
      <c r="N20" s="16"/>
      <c r="O20" s="16">
        <v>0</v>
      </c>
      <c r="P20" s="16"/>
      <c r="Q20" s="16">
        <v>330000</v>
      </c>
      <c r="R20" s="8"/>
      <c r="S20" s="8" t="s">
        <v>76</v>
      </c>
    </row>
    <row r="21" spans="1:19">
      <c r="A21" s="3" t="s">
        <v>88</v>
      </c>
      <c r="C21" s="8" t="s">
        <v>105</v>
      </c>
      <c r="D21" s="8"/>
      <c r="E21" s="8" t="s">
        <v>74</v>
      </c>
      <c r="F21" s="8"/>
      <c r="G21" s="8" t="s">
        <v>38</v>
      </c>
      <c r="H21" s="8"/>
      <c r="I21" s="15">
        <v>5</v>
      </c>
      <c r="J21" s="8"/>
      <c r="K21" s="7">
        <v>6169061224</v>
      </c>
      <c r="L21" s="8"/>
      <c r="M21" s="16">
        <v>9535178335</v>
      </c>
      <c r="N21" s="16"/>
      <c r="O21" s="16">
        <v>0</v>
      </c>
      <c r="P21" s="16"/>
      <c r="Q21" s="16">
        <v>15704239559</v>
      </c>
      <c r="R21" s="8"/>
      <c r="S21" s="8" t="s">
        <v>106</v>
      </c>
    </row>
    <row r="22" spans="1:19">
      <c r="A22" s="3" t="s">
        <v>88</v>
      </c>
      <c r="C22" s="8" t="s">
        <v>107</v>
      </c>
      <c r="D22" s="8"/>
      <c r="E22" s="8" t="s">
        <v>74</v>
      </c>
      <c r="F22" s="8"/>
      <c r="G22" s="8" t="s">
        <v>108</v>
      </c>
      <c r="H22" s="8"/>
      <c r="I22" s="15">
        <v>5</v>
      </c>
      <c r="J22" s="8"/>
      <c r="K22" s="7">
        <v>3044030754</v>
      </c>
      <c r="L22" s="8"/>
      <c r="M22" s="16">
        <v>4562105239</v>
      </c>
      <c r="N22" s="16"/>
      <c r="O22" s="16">
        <v>0</v>
      </c>
      <c r="P22" s="16"/>
      <c r="Q22" s="16">
        <v>7606135993</v>
      </c>
      <c r="R22" s="8"/>
      <c r="S22" s="8" t="s">
        <v>109</v>
      </c>
    </row>
    <row r="23" spans="1:19">
      <c r="A23" s="3" t="s">
        <v>88</v>
      </c>
      <c r="C23" s="8" t="s">
        <v>110</v>
      </c>
      <c r="D23" s="8"/>
      <c r="E23" s="8" t="s">
        <v>74</v>
      </c>
      <c r="F23" s="8"/>
      <c r="G23" s="8" t="s">
        <v>111</v>
      </c>
      <c r="H23" s="8"/>
      <c r="I23" s="15">
        <v>5</v>
      </c>
      <c r="J23" s="8"/>
      <c r="K23" s="7">
        <v>2603246645</v>
      </c>
      <c r="L23" s="8"/>
      <c r="M23" s="16">
        <v>1203454661</v>
      </c>
      <c r="N23" s="16"/>
      <c r="O23" s="16">
        <v>0</v>
      </c>
      <c r="P23" s="16"/>
      <c r="Q23" s="16">
        <v>3806701306</v>
      </c>
      <c r="R23" s="8"/>
      <c r="S23" s="8" t="s">
        <v>112</v>
      </c>
    </row>
    <row r="24" spans="1:19">
      <c r="A24" s="3" t="s">
        <v>88</v>
      </c>
      <c r="C24" s="8" t="s">
        <v>113</v>
      </c>
      <c r="D24" s="8"/>
      <c r="E24" s="8" t="s">
        <v>74</v>
      </c>
      <c r="F24" s="8"/>
      <c r="G24" s="8" t="s">
        <v>114</v>
      </c>
      <c r="H24" s="8"/>
      <c r="I24" s="15">
        <v>5</v>
      </c>
      <c r="J24" s="8"/>
      <c r="K24" s="7">
        <v>16172487435</v>
      </c>
      <c r="L24" s="8"/>
      <c r="M24" s="16">
        <v>643341500302</v>
      </c>
      <c r="N24" s="16"/>
      <c r="O24" s="16">
        <v>530458000000</v>
      </c>
      <c r="P24" s="16"/>
      <c r="Q24" s="16">
        <v>129055987737</v>
      </c>
      <c r="R24" s="8"/>
      <c r="S24" s="8" t="s">
        <v>115</v>
      </c>
    </row>
    <row r="25" spans="1:19">
      <c r="A25" s="3" t="s">
        <v>88</v>
      </c>
      <c r="C25" s="8" t="s">
        <v>116</v>
      </c>
      <c r="D25" s="8"/>
      <c r="E25" s="8" t="s">
        <v>74</v>
      </c>
      <c r="F25" s="8"/>
      <c r="G25" s="8" t="s">
        <v>114</v>
      </c>
      <c r="H25" s="8"/>
      <c r="I25" s="15">
        <v>5</v>
      </c>
      <c r="J25" s="8"/>
      <c r="K25" s="7">
        <v>551129907</v>
      </c>
      <c r="L25" s="8"/>
      <c r="M25" s="16">
        <v>2698965660</v>
      </c>
      <c r="N25" s="16"/>
      <c r="O25" s="16">
        <v>0</v>
      </c>
      <c r="P25" s="16"/>
      <c r="Q25" s="16">
        <v>3250095567</v>
      </c>
      <c r="R25" s="8"/>
      <c r="S25" s="8" t="s">
        <v>112</v>
      </c>
    </row>
    <row r="26" spans="1:19">
      <c r="A26" s="3" t="s">
        <v>88</v>
      </c>
      <c r="C26" s="8" t="s">
        <v>117</v>
      </c>
      <c r="D26" s="8"/>
      <c r="E26" s="8" t="s">
        <v>74</v>
      </c>
      <c r="F26" s="8"/>
      <c r="G26" s="8" t="s">
        <v>118</v>
      </c>
      <c r="H26" s="8"/>
      <c r="I26" s="15">
        <v>5</v>
      </c>
      <c r="J26" s="8"/>
      <c r="K26" s="7">
        <v>21466654761</v>
      </c>
      <c r="L26" s="8"/>
      <c r="M26" s="16">
        <v>2606781694</v>
      </c>
      <c r="N26" s="16"/>
      <c r="O26" s="16">
        <v>0</v>
      </c>
      <c r="P26" s="16"/>
      <c r="Q26" s="16">
        <v>24073436455</v>
      </c>
      <c r="R26" s="8"/>
      <c r="S26" s="8" t="s">
        <v>119</v>
      </c>
    </row>
    <row r="27" spans="1:19">
      <c r="A27" s="3" t="s">
        <v>88</v>
      </c>
      <c r="C27" s="8" t="s">
        <v>120</v>
      </c>
      <c r="D27" s="8"/>
      <c r="E27" s="8" t="s">
        <v>74</v>
      </c>
      <c r="F27" s="8"/>
      <c r="G27" s="8" t="s">
        <v>121</v>
      </c>
      <c r="H27" s="8"/>
      <c r="I27" s="15">
        <v>5</v>
      </c>
      <c r="J27" s="8"/>
      <c r="K27" s="7">
        <v>498314716</v>
      </c>
      <c r="L27" s="8"/>
      <c r="M27" s="16">
        <v>362500135</v>
      </c>
      <c r="N27" s="16"/>
      <c r="O27" s="16">
        <v>0</v>
      </c>
      <c r="P27" s="16"/>
      <c r="Q27" s="16">
        <v>860814851</v>
      </c>
      <c r="R27" s="8"/>
      <c r="S27" s="8" t="s">
        <v>46</v>
      </c>
    </row>
    <row r="28" spans="1:19">
      <c r="A28" s="3" t="s">
        <v>122</v>
      </c>
      <c r="C28" s="8" t="s">
        <v>123</v>
      </c>
      <c r="D28" s="8"/>
      <c r="E28" s="8" t="s">
        <v>74</v>
      </c>
      <c r="F28" s="8"/>
      <c r="G28" s="8" t="s">
        <v>124</v>
      </c>
      <c r="H28" s="8"/>
      <c r="I28" s="15">
        <v>5</v>
      </c>
      <c r="J28" s="8"/>
      <c r="K28" s="7">
        <v>325000</v>
      </c>
      <c r="L28" s="8"/>
      <c r="M28" s="16">
        <v>39634264827</v>
      </c>
      <c r="N28" s="16"/>
      <c r="O28" s="16">
        <v>19377789851</v>
      </c>
      <c r="P28" s="16"/>
      <c r="Q28" s="16">
        <v>20256799976</v>
      </c>
      <c r="R28" s="8"/>
      <c r="S28" s="8" t="s">
        <v>125</v>
      </c>
    </row>
    <row r="29" spans="1:19">
      <c r="A29" s="3" t="s">
        <v>126</v>
      </c>
      <c r="C29" s="8" t="s">
        <v>127</v>
      </c>
      <c r="D29" s="8"/>
      <c r="E29" s="8" t="s">
        <v>128</v>
      </c>
      <c r="F29" s="8"/>
      <c r="G29" s="8" t="s">
        <v>124</v>
      </c>
      <c r="H29" s="8"/>
      <c r="I29" s="15">
        <v>22.5</v>
      </c>
      <c r="J29" s="8"/>
      <c r="K29" s="7">
        <v>46000000000</v>
      </c>
      <c r="L29" s="8"/>
      <c r="M29" s="16">
        <v>0</v>
      </c>
      <c r="N29" s="16"/>
      <c r="O29" s="16">
        <v>0</v>
      </c>
      <c r="P29" s="16"/>
      <c r="Q29" s="16">
        <v>46000000000</v>
      </c>
      <c r="R29" s="8"/>
      <c r="S29" s="8" t="s">
        <v>129</v>
      </c>
    </row>
    <row r="30" spans="1:19">
      <c r="A30" s="3" t="s">
        <v>126</v>
      </c>
      <c r="C30" s="8" t="s">
        <v>130</v>
      </c>
      <c r="D30" s="8"/>
      <c r="E30" s="8" t="s">
        <v>128</v>
      </c>
      <c r="F30" s="8"/>
      <c r="G30" s="8" t="s">
        <v>124</v>
      </c>
      <c r="H30" s="8"/>
      <c r="I30" s="15">
        <v>22.5</v>
      </c>
      <c r="J30" s="8"/>
      <c r="K30" s="7">
        <v>95000000000</v>
      </c>
      <c r="L30" s="8"/>
      <c r="M30" s="16">
        <v>0</v>
      </c>
      <c r="N30" s="16"/>
      <c r="O30" s="16">
        <v>0</v>
      </c>
      <c r="P30" s="16"/>
      <c r="Q30" s="16">
        <v>95000000000</v>
      </c>
      <c r="R30" s="8"/>
      <c r="S30" s="8" t="s">
        <v>131</v>
      </c>
    </row>
    <row r="31" spans="1:19">
      <c r="A31" s="3" t="s">
        <v>126</v>
      </c>
      <c r="C31" s="8" t="s">
        <v>132</v>
      </c>
      <c r="D31" s="8"/>
      <c r="E31" s="8" t="s">
        <v>128</v>
      </c>
      <c r="F31" s="8"/>
      <c r="G31" s="8" t="s">
        <v>124</v>
      </c>
      <c r="H31" s="8"/>
      <c r="I31" s="15">
        <v>22.5</v>
      </c>
      <c r="J31" s="8"/>
      <c r="K31" s="7">
        <v>177000000000</v>
      </c>
      <c r="L31" s="8"/>
      <c r="M31" s="16">
        <v>0</v>
      </c>
      <c r="N31" s="16"/>
      <c r="O31" s="16">
        <v>0</v>
      </c>
      <c r="P31" s="16"/>
      <c r="Q31" s="16">
        <v>177000000000</v>
      </c>
      <c r="R31" s="8"/>
      <c r="S31" s="8" t="s">
        <v>133</v>
      </c>
    </row>
    <row r="32" spans="1:19">
      <c r="A32" s="3" t="s">
        <v>126</v>
      </c>
      <c r="C32" s="8" t="s">
        <v>134</v>
      </c>
      <c r="D32" s="8"/>
      <c r="E32" s="8" t="s">
        <v>128</v>
      </c>
      <c r="F32" s="8"/>
      <c r="G32" s="8" t="s">
        <v>124</v>
      </c>
      <c r="H32" s="8"/>
      <c r="I32" s="15">
        <v>22.5</v>
      </c>
      <c r="J32" s="8"/>
      <c r="K32" s="7">
        <v>370000000000</v>
      </c>
      <c r="L32" s="8"/>
      <c r="M32" s="16">
        <v>0</v>
      </c>
      <c r="N32" s="16"/>
      <c r="O32" s="16">
        <v>0</v>
      </c>
      <c r="P32" s="16"/>
      <c r="Q32" s="16">
        <v>370000000000</v>
      </c>
      <c r="R32" s="8"/>
      <c r="S32" s="8" t="s">
        <v>135</v>
      </c>
    </row>
    <row r="33" spans="1:19">
      <c r="A33" s="3" t="s">
        <v>88</v>
      </c>
      <c r="C33" s="8" t="s">
        <v>136</v>
      </c>
      <c r="D33" s="8"/>
      <c r="E33" s="8" t="s">
        <v>74</v>
      </c>
      <c r="F33" s="8"/>
      <c r="G33" s="8" t="s">
        <v>137</v>
      </c>
      <c r="H33" s="8"/>
      <c r="I33" s="15">
        <v>5</v>
      </c>
      <c r="J33" s="8"/>
      <c r="K33" s="7">
        <v>10005930000</v>
      </c>
      <c r="L33" s="8"/>
      <c r="M33" s="16">
        <v>353092009</v>
      </c>
      <c r="N33" s="16"/>
      <c r="O33" s="16">
        <v>0</v>
      </c>
      <c r="P33" s="16"/>
      <c r="Q33" s="16">
        <v>10359022009</v>
      </c>
      <c r="R33" s="8"/>
      <c r="S33" s="8" t="s">
        <v>138</v>
      </c>
    </row>
    <row r="34" spans="1:19">
      <c r="A34" s="3" t="s">
        <v>126</v>
      </c>
      <c r="C34" s="8" t="s">
        <v>139</v>
      </c>
      <c r="D34" s="8"/>
      <c r="E34" s="8" t="s">
        <v>128</v>
      </c>
      <c r="F34" s="8"/>
      <c r="G34" s="8" t="s">
        <v>137</v>
      </c>
      <c r="H34" s="8"/>
      <c r="I34" s="15">
        <v>22.5</v>
      </c>
      <c r="J34" s="8"/>
      <c r="K34" s="7">
        <v>151000000000</v>
      </c>
      <c r="L34" s="8"/>
      <c r="M34" s="16">
        <v>0</v>
      </c>
      <c r="N34" s="16"/>
      <c r="O34" s="16">
        <v>0</v>
      </c>
      <c r="P34" s="16"/>
      <c r="Q34" s="16">
        <v>151000000000</v>
      </c>
      <c r="R34" s="8"/>
      <c r="S34" s="8" t="s">
        <v>140</v>
      </c>
    </row>
    <row r="35" spans="1:19">
      <c r="A35" s="3" t="s">
        <v>126</v>
      </c>
      <c r="C35" s="8" t="s">
        <v>141</v>
      </c>
      <c r="D35" s="8"/>
      <c r="E35" s="8" t="s">
        <v>128</v>
      </c>
      <c r="F35" s="8"/>
      <c r="G35" s="8" t="s">
        <v>137</v>
      </c>
      <c r="H35" s="8"/>
      <c r="I35" s="15">
        <v>22.5</v>
      </c>
      <c r="J35" s="8"/>
      <c r="K35" s="7">
        <v>16000000000</v>
      </c>
      <c r="L35" s="8"/>
      <c r="M35" s="16">
        <v>0</v>
      </c>
      <c r="N35" s="16"/>
      <c r="O35" s="16">
        <v>0</v>
      </c>
      <c r="P35" s="16"/>
      <c r="Q35" s="16">
        <v>16000000000</v>
      </c>
      <c r="R35" s="8"/>
      <c r="S35" s="8" t="s">
        <v>106</v>
      </c>
    </row>
    <row r="36" spans="1:19">
      <c r="A36" s="3" t="s">
        <v>88</v>
      </c>
      <c r="C36" s="8" t="s">
        <v>142</v>
      </c>
      <c r="D36" s="8"/>
      <c r="E36" s="8" t="s">
        <v>74</v>
      </c>
      <c r="F36" s="8"/>
      <c r="G36" s="8" t="s">
        <v>143</v>
      </c>
      <c r="H36" s="8"/>
      <c r="I36" s="15">
        <v>5</v>
      </c>
      <c r="J36" s="8"/>
      <c r="K36" s="7">
        <v>0</v>
      </c>
      <c r="L36" s="8"/>
      <c r="M36" s="16">
        <v>300000500000</v>
      </c>
      <c r="N36" s="16"/>
      <c r="O36" s="16">
        <v>100023070000</v>
      </c>
      <c r="P36" s="16"/>
      <c r="Q36" s="16">
        <v>199977430000</v>
      </c>
      <c r="R36" s="8"/>
      <c r="S36" s="8" t="s">
        <v>144</v>
      </c>
    </row>
    <row r="37" spans="1:19">
      <c r="A37" s="3" t="s">
        <v>26</v>
      </c>
      <c r="C37" s="8" t="s">
        <v>26</v>
      </c>
      <c r="D37" s="8"/>
      <c r="E37" s="8" t="s">
        <v>26</v>
      </c>
      <c r="F37" s="8"/>
      <c r="G37" s="8" t="s">
        <v>26</v>
      </c>
      <c r="H37" s="8"/>
      <c r="I37" s="8" t="s">
        <v>26</v>
      </c>
      <c r="J37" s="8"/>
      <c r="K37" s="9">
        <f>SUM(K8:K36)</f>
        <v>1173745250928</v>
      </c>
      <c r="L37" s="8"/>
      <c r="M37" s="9">
        <f>SUM(M8:M36)</f>
        <v>13506755344867</v>
      </c>
      <c r="N37" s="8"/>
      <c r="O37" s="9">
        <f>SUM(O8:O36)</f>
        <v>12488097961358</v>
      </c>
      <c r="P37" s="8"/>
      <c r="Q37" s="9">
        <f>SUM(Q8:Q36)</f>
        <v>2192402634437</v>
      </c>
      <c r="R37" s="8"/>
      <c r="S37" s="12" t="s">
        <v>145</v>
      </c>
    </row>
  </sheetData>
  <mergeCells count="17"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ignoredErrors>
    <ignoredError sqref="C8 C14:C36 S8:S3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1"/>
  <sheetViews>
    <sheetView rightToLeft="1" tabSelected="1" workbookViewId="0">
      <selection activeCell="C47" sqref="C47"/>
    </sheetView>
  </sheetViews>
  <sheetFormatPr defaultRowHeight="24"/>
  <cols>
    <col min="1" max="1" width="31.7109375" style="3" bestFit="1" customWidth="1"/>
    <col min="2" max="2" width="1" style="3" customWidth="1"/>
    <col min="3" max="3" width="19" style="3" customWidth="1"/>
    <col min="4" max="4" width="1" style="3" customWidth="1"/>
    <col min="5" max="5" width="20" style="3" customWidth="1"/>
    <col min="6" max="6" width="1" style="3" customWidth="1"/>
    <col min="7" max="7" width="12" style="3" customWidth="1"/>
    <col min="8" max="8" width="1" style="3" customWidth="1"/>
    <col min="9" max="9" width="20" style="3" customWidth="1"/>
    <col min="10" max="10" width="1" style="3" customWidth="1"/>
    <col min="11" max="11" width="19" style="3" customWidth="1"/>
    <col min="12" max="12" width="1" style="3" customWidth="1"/>
    <col min="13" max="13" width="20" style="3" customWidth="1"/>
    <col min="14" max="14" width="1" style="3" customWidth="1"/>
    <col min="15" max="15" width="21" style="3" customWidth="1"/>
    <col min="16" max="16" width="1" style="3" customWidth="1"/>
    <col min="17" max="17" width="19" style="3" customWidth="1"/>
    <col min="18" max="18" width="1" style="3" customWidth="1"/>
    <col min="19" max="19" width="21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  <c r="H3" s="1" t="s">
        <v>146</v>
      </c>
      <c r="I3" s="1" t="s">
        <v>146</v>
      </c>
      <c r="J3" s="1" t="s">
        <v>146</v>
      </c>
      <c r="K3" s="1" t="s">
        <v>146</v>
      </c>
      <c r="L3" s="1" t="s">
        <v>146</v>
      </c>
      <c r="M3" s="1" t="s">
        <v>146</v>
      </c>
      <c r="N3" s="1" t="s">
        <v>146</v>
      </c>
      <c r="O3" s="1" t="s">
        <v>146</v>
      </c>
      <c r="P3" s="1" t="s">
        <v>146</v>
      </c>
      <c r="Q3" s="1" t="s">
        <v>146</v>
      </c>
      <c r="R3" s="1" t="s">
        <v>146</v>
      </c>
      <c r="S3" s="1" t="s">
        <v>146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147</v>
      </c>
      <c r="B6" s="2" t="s">
        <v>147</v>
      </c>
      <c r="C6" s="2" t="s">
        <v>147</v>
      </c>
      <c r="D6" s="2" t="s">
        <v>147</v>
      </c>
      <c r="E6" s="2" t="s">
        <v>147</v>
      </c>
      <c r="F6" s="2" t="s">
        <v>147</v>
      </c>
      <c r="G6" s="2" t="s">
        <v>147</v>
      </c>
      <c r="I6" s="2" t="s">
        <v>148</v>
      </c>
      <c r="J6" s="2" t="s">
        <v>148</v>
      </c>
      <c r="K6" s="2" t="s">
        <v>148</v>
      </c>
      <c r="L6" s="2" t="s">
        <v>148</v>
      </c>
      <c r="M6" s="2" t="s">
        <v>148</v>
      </c>
      <c r="O6" s="2" t="s">
        <v>149</v>
      </c>
      <c r="P6" s="2" t="s">
        <v>149</v>
      </c>
      <c r="Q6" s="2" t="s">
        <v>149</v>
      </c>
      <c r="R6" s="2" t="s">
        <v>149</v>
      </c>
      <c r="S6" s="2" t="s">
        <v>149</v>
      </c>
    </row>
    <row r="7" spans="1:19" ht="24.75">
      <c r="A7" s="2" t="s">
        <v>150</v>
      </c>
      <c r="C7" s="2" t="s">
        <v>151</v>
      </c>
      <c r="E7" s="2" t="s">
        <v>33</v>
      </c>
      <c r="G7" s="2" t="s">
        <v>34</v>
      </c>
      <c r="I7" s="2" t="s">
        <v>152</v>
      </c>
      <c r="K7" s="2" t="s">
        <v>153</v>
      </c>
      <c r="M7" s="2" t="s">
        <v>154</v>
      </c>
      <c r="O7" s="2" t="s">
        <v>152</v>
      </c>
      <c r="Q7" s="2" t="s">
        <v>153</v>
      </c>
      <c r="S7" s="2" t="s">
        <v>154</v>
      </c>
    </row>
    <row r="8" spans="1:19">
      <c r="A8" s="3" t="s">
        <v>59</v>
      </c>
      <c r="C8" s="8" t="s">
        <v>188</v>
      </c>
      <c r="D8" s="8"/>
      <c r="E8" s="8" t="s">
        <v>61</v>
      </c>
      <c r="F8" s="8"/>
      <c r="G8" s="15">
        <v>23</v>
      </c>
      <c r="H8" s="8"/>
      <c r="I8" s="7">
        <v>99122582</v>
      </c>
      <c r="J8" s="8"/>
      <c r="K8" s="7">
        <v>0</v>
      </c>
      <c r="L8" s="8"/>
      <c r="M8" s="7">
        <f>I8-K8</f>
        <v>99122582</v>
      </c>
      <c r="N8" s="8"/>
      <c r="O8" s="7">
        <v>224211235</v>
      </c>
      <c r="P8" s="8"/>
      <c r="Q8" s="7">
        <v>0</v>
      </c>
      <c r="R8" s="8"/>
      <c r="S8" s="7">
        <f>O8-Q8</f>
        <v>224211235</v>
      </c>
    </row>
    <row r="9" spans="1:19">
      <c r="A9" s="3" t="s">
        <v>55</v>
      </c>
      <c r="C9" s="8" t="s">
        <v>188</v>
      </c>
      <c r="D9" s="8"/>
      <c r="E9" s="8" t="s">
        <v>57</v>
      </c>
      <c r="F9" s="8"/>
      <c r="G9" s="15">
        <v>23</v>
      </c>
      <c r="H9" s="8"/>
      <c r="I9" s="7">
        <v>379702345</v>
      </c>
      <c r="J9" s="8"/>
      <c r="K9" s="7">
        <v>0</v>
      </c>
      <c r="L9" s="8"/>
      <c r="M9" s="7">
        <f t="shared" ref="M9:M35" si="0">I9-K9</f>
        <v>379702345</v>
      </c>
      <c r="N9" s="8"/>
      <c r="O9" s="7">
        <v>1738909219</v>
      </c>
      <c r="P9" s="8"/>
      <c r="Q9" s="7">
        <v>0</v>
      </c>
      <c r="R9" s="8"/>
      <c r="S9" s="7">
        <f t="shared" ref="S9:S35" si="1">O9-Q9</f>
        <v>1738909219</v>
      </c>
    </row>
    <row r="10" spans="1:19">
      <c r="A10" s="3" t="s">
        <v>51</v>
      </c>
      <c r="C10" s="8" t="s">
        <v>188</v>
      </c>
      <c r="D10" s="8"/>
      <c r="E10" s="8" t="s">
        <v>53</v>
      </c>
      <c r="F10" s="8"/>
      <c r="G10" s="15">
        <v>23</v>
      </c>
      <c r="H10" s="8"/>
      <c r="I10" s="7">
        <v>96672816</v>
      </c>
      <c r="J10" s="8"/>
      <c r="K10" s="7">
        <v>0</v>
      </c>
      <c r="L10" s="8"/>
      <c r="M10" s="7">
        <f t="shared" si="0"/>
        <v>96672816</v>
      </c>
      <c r="N10" s="8"/>
      <c r="O10" s="7">
        <v>443524367</v>
      </c>
      <c r="P10" s="8"/>
      <c r="Q10" s="7">
        <v>0</v>
      </c>
      <c r="R10" s="8"/>
      <c r="S10" s="7">
        <f t="shared" si="1"/>
        <v>443524367</v>
      </c>
    </row>
    <row r="11" spans="1:19">
      <c r="A11" s="3" t="s">
        <v>72</v>
      </c>
      <c r="C11" s="7">
        <v>30</v>
      </c>
      <c r="D11" s="8"/>
      <c r="E11" s="8" t="s">
        <v>188</v>
      </c>
      <c r="F11" s="8"/>
      <c r="G11" s="15">
        <v>5</v>
      </c>
      <c r="H11" s="8"/>
      <c r="I11" s="7">
        <v>0</v>
      </c>
      <c r="J11" s="8"/>
      <c r="K11" s="7">
        <v>0</v>
      </c>
      <c r="L11" s="8"/>
      <c r="M11" s="7">
        <f t="shared" si="0"/>
        <v>0</v>
      </c>
      <c r="N11" s="8"/>
      <c r="O11" s="7">
        <v>6759</v>
      </c>
      <c r="P11" s="8"/>
      <c r="Q11" s="7">
        <v>0</v>
      </c>
      <c r="R11" s="8"/>
      <c r="S11" s="7">
        <f t="shared" si="1"/>
        <v>6759</v>
      </c>
    </row>
    <row r="12" spans="1:19">
      <c r="A12" s="3" t="s">
        <v>77</v>
      </c>
      <c r="C12" s="7">
        <v>17</v>
      </c>
      <c r="D12" s="8"/>
      <c r="E12" s="8" t="s">
        <v>188</v>
      </c>
      <c r="F12" s="8"/>
      <c r="G12" s="15">
        <v>5</v>
      </c>
      <c r="H12" s="8"/>
      <c r="I12" s="7">
        <v>35998</v>
      </c>
      <c r="J12" s="8"/>
      <c r="K12" s="7">
        <v>0</v>
      </c>
      <c r="L12" s="8"/>
      <c r="M12" s="7">
        <f t="shared" si="0"/>
        <v>35998</v>
      </c>
      <c r="N12" s="8"/>
      <c r="O12" s="7">
        <v>399244</v>
      </c>
      <c r="P12" s="8"/>
      <c r="Q12" s="7">
        <v>0</v>
      </c>
      <c r="R12" s="8"/>
      <c r="S12" s="7">
        <f t="shared" si="1"/>
        <v>399244</v>
      </c>
    </row>
    <row r="13" spans="1:19">
      <c r="A13" s="3" t="s">
        <v>77</v>
      </c>
      <c r="C13" s="7">
        <v>20</v>
      </c>
      <c r="D13" s="8"/>
      <c r="E13" s="8" t="s">
        <v>188</v>
      </c>
      <c r="F13" s="8"/>
      <c r="G13" s="15">
        <v>5</v>
      </c>
      <c r="H13" s="8"/>
      <c r="I13" s="7">
        <v>40185</v>
      </c>
      <c r="J13" s="8"/>
      <c r="K13" s="7">
        <v>0</v>
      </c>
      <c r="L13" s="8"/>
      <c r="M13" s="7">
        <f t="shared" si="0"/>
        <v>40185</v>
      </c>
      <c r="N13" s="8"/>
      <c r="O13" s="7">
        <v>433786</v>
      </c>
      <c r="P13" s="8"/>
      <c r="Q13" s="7">
        <v>0</v>
      </c>
      <c r="R13" s="8"/>
      <c r="S13" s="7">
        <f t="shared" si="1"/>
        <v>433786</v>
      </c>
    </row>
    <row r="14" spans="1:19">
      <c r="A14" s="3" t="s">
        <v>77</v>
      </c>
      <c r="C14" s="7">
        <v>20</v>
      </c>
      <c r="D14" s="8"/>
      <c r="E14" s="8" t="s">
        <v>188</v>
      </c>
      <c r="F14" s="8"/>
      <c r="G14" s="15">
        <v>5</v>
      </c>
      <c r="H14" s="8"/>
      <c r="I14" s="7">
        <v>44472</v>
      </c>
      <c r="J14" s="8"/>
      <c r="K14" s="7">
        <v>0</v>
      </c>
      <c r="L14" s="8"/>
      <c r="M14" s="7">
        <f t="shared" si="0"/>
        <v>44472</v>
      </c>
      <c r="N14" s="8"/>
      <c r="O14" s="7">
        <v>456182</v>
      </c>
      <c r="P14" s="8"/>
      <c r="Q14" s="7">
        <v>0</v>
      </c>
      <c r="R14" s="8"/>
      <c r="S14" s="7">
        <f t="shared" si="1"/>
        <v>456182</v>
      </c>
    </row>
    <row r="15" spans="1:19">
      <c r="A15" s="3" t="s">
        <v>77</v>
      </c>
      <c r="C15" s="7">
        <v>17</v>
      </c>
      <c r="D15" s="8"/>
      <c r="E15" s="8" t="s">
        <v>188</v>
      </c>
      <c r="F15" s="8"/>
      <c r="G15" s="15">
        <v>5</v>
      </c>
      <c r="H15" s="8"/>
      <c r="I15" s="7">
        <v>43314</v>
      </c>
      <c r="J15" s="8"/>
      <c r="K15" s="7">
        <v>0</v>
      </c>
      <c r="L15" s="8"/>
      <c r="M15" s="7">
        <f t="shared" si="0"/>
        <v>43314</v>
      </c>
      <c r="N15" s="8"/>
      <c r="O15" s="7">
        <v>444155</v>
      </c>
      <c r="P15" s="8"/>
      <c r="Q15" s="7">
        <v>0</v>
      </c>
      <c r="R15" s="8"/>
      <c r="S15" s="7">
        <f t="shared" si="1"/>
        <v>444155</v>
      </c>
    </row>
    <row r="16" spans="1:19">
      <c r="A16" s="3" t="s">
        <v>88</v>
      </c>
      <c r="C16" s="7">
        <v>17</v>
      </c>
      <c r="D16" s="8"/>
      <c r="E16" s="8" t="s">
        <v>188</v>
      </c>
      <c r="F16" s="8"/>
      <c r="G16" s="15">
        <v>5</v>
      </c>
      <c r="H16" s="8"/>
      <c r="I16" s="7">
        <v>59493871</v>
      </c>
      <c r="J16" s="8"/>
      <c r="K16" s="7">
        <v>0</v>
      </c>
      <c r="L16" s="8"/>
      <c r="M16" s="7">
        <f t="shared" si="0"/>
        <v>59493871</v>
      </c>
      <c r="N16" s="8"/>
      <c r="O16" s="7">
        <v>608954022</v>
      </c>
      <c r="P16" s="8"/>
      <c r="Q16" s="7">
        <v>0</v>
      </c>
      <c r="R16" s="8"/>
      <c r="S16" s="7">
        <f t="shared" si="1"/>
        <v>608954022</v>
      </c>
    </row>
    <row r="17" spans="1:19">
      <c r="A17" s="3" t="s">
        <v>88</v>
      </c>
      <c r="C17" s="7">
        <v>17</v>
      </c>
      <c r="D17" s="8"/>
      <c r="E17" s="8" t="s">
        <v>188</v>
      </c>
      <c r="F17" s="8"/>
      <c r="G17" s="15">
        <v>5</v>
      </c>
      <c r="H17" s="8"/>
      <c r="I17" s="7">
        <v>469962910</v>
      </c>
      <c r="J17" s="8"/>
      <c r="K17" s="7">
        <v>0</v>
      </c>
      <c r="L17" s="8"/>
      <c r="M17" s="7">
        <f t="shared" si="0"/>
        <v>469962910</v>
      </c>
      <c r="N17" s="8"/>
      <c r="O17" s="7">
        <v>5558835136</v>
      </c>
      <c r="P17" s="8"/>
      <c r="Q17" s="7">
        <v>0</v>
      </c>
      <c r="R17" s="8"/>
      <c r="S17" s="7">
        <f t="shared" si="1"/>
        <v>5558835136</v>
      </c>
    </row>
    <row r="18" spans="1:19">
      <c r="A18" s="3" t="s">
        <v>88</v>
      </c>
      <c r="C18" s="7">
        <v>17</v>
      </c>
      <c r="D18" s="8"/>
      <c r="E18" s="8" t="s">
        <v>188</v>
      </c>
      <c r="F18" s="8"/>
      <c r="G18" s="15">
        <v>5</v>
      </c>
      <c r="H18" s="8"/>
      <c r="I18" s="7">
        <v>1422522049</v>
      </c>
      <c r="J18" s="8"/>
      <c r="K18" s="7">
        <v>0</v>
      </c>
      <c r="L18" s="8"/>
      <c r="M18" s="7">
        <f t="shared" si="0"/>
        <v>1422522049</v>
      </c>
      <c r="N18" s="8"/>
      <c r="O18" s="7">
        <v>4280239552</v>
      </c>
      <c r="P18" s="8"/>
      <c r="Q18" s="7">
        <v>0</v>
      </c>
      <c r="R18" s="8"/>
      <c r="S18" s="7">
        <f t="shared" si="1"/>
        <v>4280239552</v>
      </c>
    </row>
    <row r="19" spans="1:19">
      <c r="A19" s="3" t="s">
        <v>88</v>
      </c>
      <c r="C19" s="7">
        <v>17</v>
      </c>
      <c r="D19" s="8"/>
      <c r="E19" s="8" t="s">
        <v>188</v>
      </c>
      <c r="F19" s="8"/>
      <c r="G19" s="15">
        <v>5</v>
      </c>
      <c r="H19" s="8"/>
      <c r="I19" s="7">
        <v>1094043703</v>
      </c>
      <c r="J19" s="8"/>
      <c r="K19" s="7">
        <v>0</v>
      </c>
      <c r="L19" s="8"/>
      <c r="M19" s="7">
        <f t="shared" si="0"/>
        <v>1094043703</v>
      </c>
      <c r="N19" s="8"/>
      <c r="O19" s="7">
        <v>3571451398</v>
      </c>
      <c r="P19" s="8"/>
      <c r="Q19" s="7">
        <v>0</v>
      </c>
      <c r="R19" s="8"/>
      <c r="S19" s="7">
        <f t="shared" si="1"/>
        <v>3571451398</v>
      </c>
    </row>
    <row r="20" spans="1:19">
      <c r="A20" s="3" t="s">
        <v>88</v>
      </c>
      <c r="C20" s="7">
        <v>1</v>
      </c>
      <c r="D20" s="8"/>
      <c r="E20" s="8" t="s">
        <v>188</v>
      </c>
      <c r="F20" s="8"/>
      <c r="G20" s="15">
        <v>5</v>
      </c>
      <c r="H20" s="8"/>
      <c r="I20" s="7">
        <v>620221301</v>
      </c>
      <c r="J20" s="8"/>
      <c r="K20" s="7">
        <v>0</v>
      </c>
      <c r="L20" s="8"/>
      <c r="M20" s="7">
        <f t="shared" si="0"/>
        <v>620221301</v>
      </c>
      <c r="N20" s="8"/>
      <c r="O20" s="7">
        <v>760236040</v>
      </c>
      <c r="P20" s="8"/>
      <c r="Q20" s="7">
        <v>0</v>
      </c>
      <c r="R20" s="8"/>
      <c r="S20" s="7">
        <f t="shared" si="1"/>
        <v>760236040</v>
      </c>
    </row>
    <row r="21" spans="1:19">
      <c r="A21" s="3" t="s">
        <v>88</v>
      </c>
      <c r="C21" s="7">
        <v>1</v>
      </c>
      <c r="D21" s="8"/>
      <c r="E21" s="8" t="s">
        <v>188</v>
      </c>
      <c r="F21" s="8"/>
      <c r="G21" s="15">
        <v>5</v>
      </c>
      <c r="H21" s="8"/>
      <c r="I21" s="7">
        <v>160319010</v>
      </c>
      <c r="J21" s="8"/>
      <c r="K21" s="7">
        <v>0</v>
      </c>
      <c r="L21" s="8"/>
      <c r="M21" s="7">
        <f t="shared" si="0"/>
        <v>160319010</v>
      </c>
      <c r="N21" s="8"/>
      <c r="O21" s="7">
        <v>744230160</v>
      </c>
      <c r="P21" s="8"/>
      <c r="Q21" s="7">
        <v>0</v>
      </c>
      <c r="R21" s="8"/>
      <c r="S21" s="7">
        <f t="shared" si="1"/>
        <v>744230160</v>
      </c>
    </row>
    <row r="22" spans="1:19">
      <c r="A22" s="3" t="s">
        <v>88</v>
      </c>
      <c r="C22" s="7">
        <v>1</v>
      </c>
      <c r="D22" s="8"/>
      <c r="E22" s="8" t="s">
        <v>188</v>
      </c>
      <c r="F22" s="8"/>
      <c r="G22" s="15">
        <v>5</v>
      </c>
      <c r="H22" s="8"/>
      <c r="I22" s="7">
        <v>108081075</v>
      </c>
      <c r="J22" s="8"/>
      <c r="K22" s="7">
        <v>0</v>
      </c>
      <c r="L22" s="8"/>
      <c r="M22" s="7">
        <f t="shared" si="0"/>
        <v>108081075</v>
      </c>
      <c r="N22" s="8"/>
      <c r="O22" s="7">
        <v>5380869238</v>
      </c>
      <c r="P22" s="8"/>
      <c r="Q22" s="7">
        <v>0</v>
      </c>
      <c r="R22" s="8"/>
      <c r="S22" s="7">
        <f t="shared" si="1"/>
        <v>5380869238</v>
      </c>
    </row>
    <row r="23" spans="1:19">
      <c r="A23" s="3" t="s">
        <v>88</v>
      </c>
      <c r="C23" s="7">
        <v>1</v>
      </c>
      <c r="D23" s="8"/>
      <c r="E23" s="8" t="s">
        <v>188</v>
      </c>
      <c r="F23" s="8"/>
      <c r="G23" s="15">
        <v>5</v>
      </c>
      <c r="H23" s="8"/>
      <c r="I23" s="7">
        <v>52542225</v>
      </c>
      <c r="J23" s="8"/>
      <c r="K23" s="7">
        <v>0</v>
      </c>
      <c r="L23" s="8"/>
      <c r="M23" s="7">
        <f t="shared" si="0"/>
        <v>52542225</v>
      </c>
      <c r="N23" s="8"/>
      <c r="O23" s="7">
        <v>2465253136</v>
      </c>
      <c r="P23" s="8"/>
      <c r="Q23" s="7">
        <v>0</v>
      </c>
      <c r="R23" s="8"/>
      <c r="S23" s="7">
        <f t="shared" si="1"/>
        <v>2465253136</v>
      </c>
    </row>
    <row r="24" spans="1:19">
      <c r="A24" s="3" t="s">
        <v>88</v>
      </c>
      <c r="C24" s="7">
        <v>1</v>
      </c>
      <c r="D24" s="8"/>
      <c r="E24" s="8" t="s">
        <v>188</v>
      </c>
      <c r="F24" s="8"/>
      <c r="G24" s="15">
        <v>5</v>
      </c>
      <c r="H24" s="8"/>
      <c r="I24" s="7">
        <v>31699867</v>
      </c>
      <c r="J24" s="8"/>
      <c r="K24" s="7">
        <v>0</v>
      </c>
      <c r="L24" s="8"/>
      <c r="M24" s="7">
        <f t="shared" si="0"/>
        <v>31699867</v>
      </c>
      <c r="N24" s="8"/>
      <c r="O24" s="7">
        <v>839263003</v>
      </c>
      <c r="P24" s="8"/>
      <c r="Q24" s="7">
        <v>0</v>
      </c>
      <c r="R24" s="8"/>
      <c r="S24" s="7">
        <f t="shared" si="1"/>
        <v>839263003</v>
      </c>
    </row>
    <row r="25" spans="1:19">
      <c r="A25" s="3" t="s">
        <v>88</v>
      </c>
      <c r="C25" s="7">
        <v>1</v>
      </c>
      <c r="D25" s="8"/>
      <c r="E25" s="8" t="s">
        <v>188</v>
      </c>
      <c r="F25" s="8"/>
      <c r="G25" s="15">
        <v>5</v>
      </c>
      <c r="H25" s="8"/>
      <c r="I25" s="7">
        <v>509900302</v>
      </c>
      <c r="J25" s="8"/>
      <c r="K25" s="7">
        <v>0</v>
      </c>
      <c r="L25" s="8"/>
      <c r="M25" s="7">
        <f t="shared" si="0"/>
        <v>509900302</v>
      </c>
      <c r="N25" s="8"/>
      <c r="O25" s="7">
        <v>1290682869</v>
      </c>
      <c r="P25" s="8"/>
      <c r="Q25" s="7">
        <v>0</v>
      </c>
      <c r="R25" s="8"/>
      <c r="S25" s="7">
        <f t="shared" si="1"/>
        <v>1290682869</v>
      </c>
    </row>
    <row r="26" spans="1:19">
      <c r="A26" s="3" t="s">
        <v>88</v>
      </c>
      <c r="C26" s="7">
        <v>1</v>
      </c>
      <c r="D26" s="8"/>
      <c r="E26" s="8" t="s">
        <v>188</v>
      </c>
      <c r="F26" s="8"/>
      <c r="G26" s="15">
        <v>5</v>
      </c>
      <c r="H26" s="8"/>
      <c r="I26" s="7">
        <v>1029349222</v>
      </c>
      <c r="J26" s="8"/>
      <c r="K26" s="7">
        <v>0</v>
      </c>
      <c r="L26" s="8"/>
      <c r="M26" s="7">
        <f t="shared" si="0"/>
        <v>1029349222</v>
      </c>
      <c r="N26" s="8"/>
      <c r="O26" s="7">
        <v>2620500245</v>
      </c>
      <c r="P26" s="8"/>
      <c r="Q26" s="7">
        <v>0</v>
      </c>
      <c r="R26" s="8"/>
      <c r="S26" s="7">
        <f t="shared" si="1"/>
        <v>2620500245</v>
      </c>
    </row>
    <row r="27" spans="1:19">
      <c r="A27" s="3" t="s">
        <v>88</v>
      </c>
      <c r="C27" s="7">
        <v>23</v>
      </c>
      <c r="D27" s="8"/>
      <c r="E27" s="8" t="s">
        <v>188</v>
      </c>
      <c r="F27" s="8"/>
      <c r="G27" s="15">
        <v>5</v>
      </c>
      <c r="H27" s="8"/>
      <c r="I27" s="7">
        <v>186533749</v>
      </c>
      <c r="J27" s="8"/>
      <c r="K27" s="7">
        <v>0</v>
      </c>
      <c r="L27" s="8"/>
      <c r="M27" s="7">
        <f t="shared" si="0"/>
        <v>186533749</v>
      </c>
      <c r="N27" s="8"/>
      <c r="O27" s="7">
        <v>653572910</v>
      </c>
      <c r="P27" s="8"/>
      <c r="Q27" s="7">
        <v>0</v>
      </c>
      <c r="R27" s="8"/>
      <c r="S27" s="7">
        <f t="shared" si="1"/>
        <v>653572910</v>
      </c>
    </row>
    <row r="28" spans="1:19">
      <c r="A28" s="3" t="s">
        <v>88</v>
      </c>
      <c r="C28" s="7">
        <v>1</v>
      </c>
      <c r="D28" s="8"/>
      <c r="E28" s="8" t="s">
        <v>188</v>
      </c>
      <c r="F28" s="8"/>
      <c r="G28" s="15">
        <v>5</v>
      </c>
      <c r="H28" s="8"/>
      <c r="I28" s="7">
        <v>184527532</v>
      </c>
      <c r="J28" s="8"/>
      <c r="K28" s="7">
        <v>0</v>
      </c>
      <c r="L28" s="8"/>
      <c r="M28" s="7">
        <f t="shared" si="0"/>
        <v>184527532</v>
      </c>
      <c r="N28" s="8"/>
      <c r="O28" s="7">
        <v>184527532</v>
      </c>
      <c r="P28" s="8"/>
      <c r="Q28" s="7">
        <v>0</v>
      </c>
      <c r="R28" s="8"/>
      <c r="S28" s="7">
        <f t="shared" si="1"/>
        <v>184527532</v>
      </c>
    </row>
    <row r="29" spans="1:19">
      <c r="A29" s="3" t="s">
        <v>126</v>
      </c>
      <c r="C29" s="7">
        <v>30</v>
      </c>
      <c r="D29" s="8"/>
      <c r="E29" s="8" t="s">
        <v>188</v>
      </c>
      <c r="F29" s="8"/>
      <c r="G29" s="15">
        <v>22.5</v>
      </c>
      <c r="H29" s="8"/>
      <c r="I29" s="7">
        <v>1169426619</v>
      </c>
      <c r="J29" s="8"/>
      <c r="K29" s="7">
        <v>28067334</v>
      </c>
      <c r="L29" s="8"/>
      <c r="M29" s="7">
        <f t="shared" si="0"/>
        <v>1141359285</v>
      </c>
      <c r="N29" s="8"/>
      <c r="O29" s="7">
        <v>2341481408</v>
      </c>
      <c r="P29" s="8"/>
      <c r="Q29" s="7">
        <v>28067334</v>
      </c>
      <c r="R29" s="8"/>
      <c r="S29" s="7">
        <f t="shared" si="1"/>
        <v>2313414074</v>
      </c>
    </row>
    <row r="30" spans="1:19">
      <c r="A30" s="3" t="s">
        <v>126</v>
      </c>
      <c r="C30" s="7">
        <v>30</v>
      </c>
      <c r="D30" s="8"/>
      <c r="E30" s="8" t="s">
        <v>188</v>
      </c>
      <c r="F30" s="8"/>
      <c r="G30" s="15">
        <v>22.5</v>
      </c>
      <c r="H30" s="8"/>
      <c r="I30" s="7">
        <v>2415214470</v>
      </c>
      <c r="J30" s="8"/>
      <c r="K30" s="7">
        <v>57965147</v>
      </c>
      <c r="L30" s="8"/>
      <c r="M30" s="7">
        <f t="shared" si="0"/>
        <v>2357249323</v>
      </c>
      <c r="N30" s="8"/>
      <c r="O30" s="7">
        <v>4835762391</v>
      </c>
      <c r="P30" s="8"/>
      <c r="Q30" s="7">
        <v>57965147</v>
      </c>
      <c r="R30" s="8"/>
      <c r="S30" s="7">
        <f t="shared" si="1"/>
        <v>4777797244</v>
      </c>
    </row>
    <row r="31" spans="1:19">
      <c r="A31" s="3" t="s">
        <v>126</v>
      </c>
      <c r="C31" s="7">
        <v>30</v>
      </c>
      <c r="D31" s="8"/>
      <c r="E31" s="8" t="s">
        <v>188</v>
      </c>
      <c r="F31" s="8"/>
      <c r="G31" s="15">
        <v>22.5</v>
      </c>
      <c r="H31" s="8"/>
      <c r="I31" s="7">
        <v>4499925889</v>
      </c>
      <c r="J31" s="8"/>
      <c r="K31" s="7">
        <v>107998221</v>
      </c>
      <c r="L31" s="8"/>
      <c r="M31" s="7">
        <f t="shared" si="0"/>
        <v>4391927668</v>
      </c>
      <c r="N31" s="8"/>
      <c r="O31" s="7">
        <v>9009788901</v>
      </c>
      <c r="P31" s="8"/>
      <c r="Q31" s="7">
        <v>107998221</v>
      </c>
      <c r="R31" s="8"/>
      <c r="S31" s="7">
        <f t="shared" si="1"/>
        <v>8901790680</v>
      </c>
    </row>
    <row r="32" spans="1:19">
      <c r="A32" s="3" t="s">
        <v>126</v>
      </c>
      <c r="C32" s="7">
        <v>30</v>
      </c>
      <c r="D32" s="8"/>
      <c r="E32" s="8" t="s">
        <v>188</v>
      </c>
      <c r="F32" s="8"/>
      <c r="G32" s="15">
        <v>22.5</v>
      </c>
      <c r="H32" s="8"/>
      <c r="I32" s="7">
        <v>9406624735</v>
      </c>
      <c r="J32" s="8"/>
      <c r="K32" s="7">
        <v>225758994</v>
      </c>
      <c r="L32" s="8"/>
      <c r="M32" s="7">
        <f t="shared" si="0"/>
        <v>9180865741</v>
      </c>
      <c r="N32" s="8"/>
      <c r="O32" s="7">
        <v>18834021994</v>
      </c>
      <c r="P32" s="8"/>
      <c r="Q32" s="7">
        <v>225758994</v>
      </c>
      <c r="R32" s="8"/>
      <c r="S32" s="7">
        <f t="shared" si="1"/>
        <v>18608263000</v>
      </c>
    </row>
    <row r="33" spans="1:19">
      <c r="A33" s="3" t="s">
        <v>88</v>
      </c>
      <c r="C33" s="7">
        <v>1</v>
      </c>
      <c r="D33" s="8"/>
      <c r="E33" s="8" t="s">
        <v>188</v>
      </c>
      <c r="F33" s="8"/>
      <c r="G33" s="15">
        <v>5</v>
      </c>
      <c r="H33" s="8"/>
      <c r="I33" s="7">
        <v>353092009</v>
      </c>
      <c r="J33" s="8"/>
      <c r="K33" s="7">
        <v>0</v>
      </c>
      <c r="L33" s="8"/>
      <c r="M33" s="7">
        <f t="shared" si="0"/>
        <v>353092009</v>
      </c>
      <c r="N33" s="8"/>
      <c r="O33" s="7">
        <v>353092009</v>
      </c>
      <c r="P33" s="8"/>
      <c r="Q33" s="7">
        <v>0</v>
      </c>
      <c r="R33" s="8"/>
      <c r="S33" s="7">
        <f t="shared" si="1"/>
        <v>353092009</v>
      </c>
    </row>
    <row r="34" spans="1:19">
      <c r="A34" s="3" t="s">
        <v>126</v>
      </c>
      <c r="C34" s="7">
        <v>30</v>
      </c>
      <c r="D34" s="8"/>
      <c r="E34" s="8" t="s">
        <v>188</v>
      </c>
      <c r="F34" s="8"/>
      <c r="G34" s="15">
        <v>22.5</v>
      </c>
      <c r="H34" s="8"/>
      <c r="I34" s="7">
        <v>3700955822</v>
      </c>
      <c r="J34" s="8"/>
      <c r="K34" s="7">
        <v>86163105</v>
      </c>
      <c r="L34" s="8"/>
      <c r="M34" s="7">
        <f t="shared" si="0"/>
        <v>3614792717</v>
      </c>
      <c r="N34" s="8"/>
      <c r="O34" s="7">
        <v>5380572250</v>
      </c>
      <c r="P34" s="8"/>
      <c r="Q34" s="7">
        <v>86163105</v>
      </c>
      <c r="R34" s="8"/>
      <c r="S34" s="7">
        <f t="shared" si="1"/>
        <v>5294409145</v>
      </c>
    </row>
    <row r="35" spans="1:19">
      <c r="A35" s="3" t="s">
        <v>126</v>
      </c>
      <c r="C35" s="7">
        <v>30</v>
      </c>
      <c r="D35" s="8"/>
      <c r="E35" s="8" t="s">
        <v>188</v>
      </c>
      <c r="F35" s="8"/>
      <c r="G35" s="15">
        <v>22.5</v>
      </c>
      <c r="H35" s="8"/>
      <c r="I35" s="7">
        <v>393213854</v>
      </c>
      <c r="J35" s="8"/>
      <c r="K35" s="7">
        <v>9129865</v>
      </c>
      <c r="L35" s="8"/>
      <c r="M35" s="7">
        <f t="shared" si="0"/>
        <v>384083989</v>
      </c>
      <c r="N35" s="8"/>
      <c r="O35" s="7">
        <v>571186446</v>
      </c>
      <c r="P35" s="8"/>
      <c r="Q35" s="7">
        <v>9129865</v>
      </c>
      <c r="R35" s="8"/>
      <c r="S35" s="7">
        <f t="shared" si="1"/>
        <v>562056581</v>
      </c>
    </row>
    <row r="36" spans="1:19">
      <c r="A36" s="3" t="s">
        <v>26</v>
      </c>
      <c r="C36" s="8" t="s">
        <v>26</v>
      </c>
      <c r="D36" s="8"/>
      <c r="E36" s="8" t="s">
        <v>26</v>
      </c>
      <c r="F36" s="8"/>
      <c r="G36" s="17"/>
      <c r="H36" s="8"/>
      <c r="I36" s="9">
        <f>SUM(I8:I35)</f>
        <v>28443311926</v>
      </c>
      <c r="J36" s="8"/>
      <c r="K36" s="9">
        <f>SUM(K8:K35)</f>
        <v>515082666</v>
      </c>
      <c r="L36" s="8"/>
      <c r="M36" s="9">
        <f>SUM(M8:M35)</f>
        <v>27928229260</v>
      </c>
      <c r="N36" s="8"/>
      <c r="O36" s="9">
        <f>SUM(O8:O35)</f>
        <v>72692905587</v>
      </c>
      <c r="P36" s="8"/>
      <c r="Q36" s="9">
        <f>SUM(Q8:Q35)</f>
        <v>515082666</v>
      </c>
      <c r="R36" s="8"/>
      <c r="S36" s="9">
        <f>SUM(S8:S35)</f>
        <v>72177822921</v>
      </c>
    </row>
    <row r="37" spans="1:19">
      <c r="M37" s="5"/>
      <c r="N37" s="5"/>
      <c r="O37" s="5"/>
      <c r="P37" s="5"/>
      <c r="Q37" s="5"/>
      <c r="R37" s="5"/>
      <c r="S37" s="5"/>
    </row>
    <row r="41" spans="1:19">
      <c r="M41" s="5"/>
      <c r="N41" s="5"/>
      <c r="O41" s="5"/>
      <c r="P41" s="5"/>
      <c r="Q41" s="5"/>
      <c r="R41" s="5"/>
      <c r="S41" s="5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M15" sqref="M15"/>
    </sheetView>
  </sheetViews>
  <sheetFormatPr defaultRowHeight="24"/>
  <cols>
    <col min="1" max="1" width="16.7109375" style="3" bestFit="1" customWidth="1"/>
    <col min="2" max="2" width="1" style="3" customWidth="1"/>
    <col min="3" max="3" width="20" style="3" customWidth="1"/>
    <col min="4" max="4" width="1" style="3" customWidth="1"/>
    <col min="5" max="5" width="35" style="3" customWidth="1"/>
    <col min="6" max="6" width="1" style="3" customWidth="1"/>
    <col min="7" max="7" width="24" style="3" customWidth="1"/>
    <col min="8" max="8" width="1" style="3" customWidth="1"/>
    <col min="9" max="9" width="23" style="3" customWidth="1"/>
    <col min="10" max="10" width="1" style="3" customWidth="1"/>
    <col min="11" max="11" width="16" style="3" customWidth="1"/>
    <col min="12" max="12" width="1" style="3" customWidth="1"/>
    <col min="13" max="13" width="24" style="3" customWidth="1"/>
    <col min="14" max="14" width="1" style="3" customWidth="1"/>
    <col min="15" max="15" width="23" style="3" customWidth="1"/>
    <col min="16" max="16" width="1" style="3" customWidth="1"/>
    <col min="17" max="17" width="16" style="3" customWidth="1"/>
    <col min="18" max="18" width="1" style="3" customWidth="1"/>
    <col min="19" max="19" width="24" style="3" customWidth="1"/>
    <col min="20" max="20" width="1" style="3" customWidth="1"/>
    <col min="21" max="21" width="9.140625" style="3" customWidth="1"/>
    <col min="22" max="16384" width="9.140625" style="3"/>
  </cols>
  <sheetData>
    <row r="2" spans="1:19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</row>
    <row r="3" spans="1:19" ht="24.7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  <c r="H3" s="1" t="s">
        <v>146</v>
      </c>
      <c r="I3" s="1" t="s">
        <v>146</v>
      </c>
      <c r="J3" s="1" t="s">
        <v>146</v>
      </c>
      <c r="K3" s="1" t="s">
        <v>146</v>
      </c>
      <c r="L3" s="1" t="s">
        <v>146</v>
      </c>
      <c r="M3" s="1" t="s">
        <v>146</v>
      </c>
      <c r="N3" s="1" t="s">
        <v>146</v>
      </c>
      <c r="O3" s="1" t="s">
        <v>146</v>
      </c>
      <c r="P3" s="1" t="s">
        <v>146</v>
      </c>
      <c r="Q3" s="1" t="s">
        <v>146</v>
      </c>
      <c r="R3" s="1" t="s">
        <v>146</v>
      </c>
      <c r="S3" s="1" t="s">
        <v>146</v>
      </c>
    </row>
    <row r="4" spans="1:19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</row>
    <row r="6" spans="1:19" ht="24.75">
      <c r="A6" s="2" t="s">
        <v>3</v>
      </c>
      <c r="C6" s="2" t="s">
        <v>155</v>
      </c>
      <c r="D6" s="2" t="s">
        <v>155</v>
      </c>
      <c r="E6" s="2" t="s">
        <v>155</v>
      </c>
      <c r="F6" s="2" t="s">
        <v>155</v>
      </c>
      <c r="G6" s="2" t="s">
        <v>155</v>
      </c>
      <c r="I6" s="2" t="s">
        <v>148</v>
      </c>
      <c r="J6" s="2" t="s">
        <v>148</v>
      </c>
      <c r="K6" s="2" t="s">
        <v>148</v>
      </c>
      <c r="L6" s="2" t="s">
        <v>148</v>
      </c>
      <c r="M6" s="2" t="s">
        <v>148</v>
      </c>
      <c r="O6" s="2" t="s">
        <v>149</v>
      </c>
      <c r="P6" s="2" t="s">
        <v>149</v>
      </c>
      <c r="Q6" s="2" t="s">
        <v>149</v>
      </c>
      <c r="R6" s="2" t="s">
        <v>149</v>
      </c>
      <c r="S6" s="2" t="s">
        <v>149</v>
      </c>
    </row>
    <row r="7" spans="1:19" ht="24.75">
      <c r="A7" s="2" t="s">
        <v>3</v>
      </c>
      <c r="C7" s="2" t="s">
        <v>156</v>
      </c>
      <c r="E7" s="2" t="s">
        <v>157</v>
      </c>
      <c r="G7" s="2" t="s">
        <v>158</v>
      </c>
      <c r="I7" s="2" t="s">
        <v>159</v>
      </c>
      <c r="K7" s="2" t="s">
        <v>153</v>
      </c>
      <c r="M7" s="2" t="s">
        <v>160</v>
      </c>
      <c r="O7" s="2" t="s">
        <v>159</v>
      </c>
      <c r="Q7" s="2" t="s">
        <v>153</v>
      </c>
      <c r="S7" s="2" t="s">
        <v>160</v>
      </c>
    </row>
    <row r="8" spans="1:19">
      <c r="A8" s="3" t="s">
        <v>17</v>
      </c>
      <c r="C8" s="8" t="s">
        <v>161</v>
      </c>
      <c r="D8" s="8"/>
      <c r="E8" s="7">
        <v>95758755</v>
      </c>
      <c r="F8" s="8"/>
      <c r="G8" s="7">
        <v>200</v>
      </c>
      <c r="H8" s="8"/>
      <c r="I8" s="7">
        <v>0</v>
      </c>
      <c r="J8" s="8"/>
      <c r="K8" s="7">
        <v>0</v>
      </c>
      <c r="L8" s="8"/>
      <c r="M8" s="7">
        <v>0</v>
      </c>
      <c r="N8" s="8"/>
      <c r="O8" s="7">
        <v>19151751000</v>
      </c>
      <c r="P8" s="8"/>
      <c r="Q8" s="7">
        <v>0</v>
      </c>
      <c r="R8" s="8"/>
      <c r="S8" s="7">
        <v>19151751000</v>
      </c>
    </row>
    <row r="9" spans="1:19">
      <c r="A9" s="3" t="s">
        <v>21</v>
      </c>
      <c r="C9" s="8" t="s">
        <v>162</v>
      </c>
      <c r="D9" s="8"/>
      <c r="E9" s="7">
        <v>27680307</v>
      </c>
      <c r="F9" s="8"/>
      <c r="G9" s="7">
        <v>4332</v>
      </c>
      <c r="H9" s="8"/>
      <c r="I9" s="7">
        <v>0</v>
      </c>
      <c r="J9" s="8"/>
      <c r="K9" s="7">
        <v>0</v>
      </c>
      <c r="L9" s="8"/>
      <c r="M9" s="7">
        <v>0</v>
      </c>
      <c r="N9" s="8"/>
      <c r="O9" s="7">
        <v>119911089924</v>
      </c>
      <c r="P9" s="8"/>
      <c r="Q9" s="7">
        <v>0</v>
      </c>
      <c r="R9" s="8"/>
      <c r="S9" s="7">
        <v>119911089924</v>
      </c>
    </row>
    <row r="10" spans="1:19">
      <c r="A10" s="3" t="s">
        <v>26</v>
      </c>
      <c r="C10" s="8" t="s">
        <v>26</v>
      </c>
      <c r="D10" s="8"/>
      <c r="E10" s="8" t="s">
        <v>26</v>
      </c>
      <c r="F10" s="8"/>
      <c r="G10" s="8" t="s">
        <v>26</v>
      </c>
      <c r="H10" s="8"/>
      <c r="I10" s="9">
        <f>SUM(I8:I9)</f>
        <v>0</v>
      </c>
      <c r="J10" s="8"/>
      <c r="K10" s="9">
        <f>SUM(K8:K9)</f>
        <v>0</v>
      </c>
      <c r="L10" s="8"/>
      <c r="M10" s="9">
        <f>SUM(M8:M9)</f>
        <v>0</v>
      </c>
      <c r="N10" s="8"/>
      <c r="O10" s="9">
        <f>SUM(O8:O9)</f>
        <v>139062840924</v>
      </c>
      <c r="P10" s="8"/>
      <c r="Q10" s="9">
        <f>SUM(Q8:Q9)</f>
        <v>0</v>
      </c>
      <c r="R10" s="8"/>
      <c r="S10" s="9">
        <f>SUM(S8:S9)</f>
        <v>139062840924</v>
      </c>
    </row>
    <row r="11" spans="1:19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0"/>
  <sheetViews>
    <sheetView rightToLeft="1" topLeftCell="A11" workbookViewId="0">
      <selection activeCell="G31" sqref="G31"/>
    </sheetView>
  </sheetViews>
  <sheetFormatPr defaultRowHeight="24"/>
  <cols>
    <col min="1" max="1" width="32" style="3" bestFit="1" customWidth="1"/>
    <col min="2" max="2" width="1" style="3" customWidth="1"/>
    <col min="3" max="3" width="19" style="3" customWidth="1"/>
    <col min="4" max="4" width="1" style="3" customWidth="1"/>
    <col min="5" max="5" width="23" style="3" customWidth="1"/>
    <col min="6" max="6" width="1" style="3" customWidth="1"/>
    <col min="7" max="7" width="23" style="3" customWidth="1"/>
    <col min="8" max="8" width="1" style="3" customWidth="1"/>
    <col min="9" max="9" width="34" style="3" customWidth="1"/>
    <col min="10" max="10" width="1" style="3" customWidth="1"/>
    <col min="11" max="11" width="19" style="3" customWidth="1"/>
    <col min="12" max="12" width="1" style="3" customWidth="1"/>
    <col min="13" max="13" width="23" style="3" customWidth="1"/>
    <col min="14" max="14" width="1" style="3" customWidth="1"/>
    <col min="15" max="15" width="23" style="3" customWidth="1"/>
    <col min="16" max="16" width="1" style="3" customWidth="1"/>
    <col min="17" max="17" width="34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  <c r="H3" s="1" t="s">
        <v>146</v>
      </c>
      <c r="I3" s="1" t="s">
        <v>146</v>
      </c>
      <c r="J3" s="1" t="s">
        <v>146</v>
      </c>
      <c r="K3" s="1" t="s">
        <v>146</v>
      </c>
      <c r="L3" s="1" t="s">
        <v>146</v>
      </c>
      <c r="M3" s="1" t="s">
        <v>146</v>
      </c>
      <c r="N3" s="1" t="s">
        <v>146</v>
      </c>
      <c r="O3" s="1" t="s">
        <v>146</v>
      </c>
      <c r="P3" s="1" t="s">
        <v>146</v>
      </c>
      <c r="Q3" s="1" t="s">
        <v>146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148</v>
      </c>
      <c r="D6" s="2" t="s">
        <v>148</v>
      </c>
      <c r="E6" s="2" t="s">
        <v>148</v>
      </c>
      <c r="F6" s="2" t="s">
        <v>148</v>
      </c>
      <c r="G6" s="2" t="s">
        <v>148</v>
      </c>
      <c r="H6" s="2" t="s">
        <v>148</v>
      </c>
      <c r="I6" s="2" t="s">
        <v>148</v>
      </c>
      <c r="K6" s="2" t="s">
        <v>149</v>
      </c>
      <c r="L6" s="2" t="s">
        <v>149</v>
      </c>
      <c r="M6" s="2" t="s">
        <v>149</v>
      </c>
      <c r="N6" s="2" t="s">
        <v>149</v>
      </c>
      <c r="O6" s="2" t="s">
        <v>149</v>
      </c>
      <c r="P6" s="2" t="s">
        <v>149</v>
      </c>
      <c r="Q6" s="2" t="s">
        <v>149</v>
      </c>
    </row>
    <row r="7" spans="1:17" ht="24.75">
      <c r="A7" s="2" t="s">
        <v>3</v>
      </c>
      <c r="C7" s="2" t="s">
        <v>7</v>
      </c>
      <c r="E7" s="2" t="s">
        <v>163</v>
      </c>
      <c r="G7" s="2" t="s">
        <v>164</v>
      </c>
      <c r="I7" s="2" t="s">
        <v>165</v>
      </c>
      <c r="K7" s="2" t="s">
        <v>7</v>
      </c>
      <c r="M7" s="2" t="s">
        <v>163</v>
      </c>
      <c r="O7" s="2" t="s">
        <v>164</v>
      </c>
      <c r="Q7" s="2" t="s">
        <v>165</v>
      </c>
    </row>
    <row r="8" spans="1:17">
      <c r="A8" s="3" t="s">
        <v>16</v>
      </c>
      <c r="C8" s="10">
        <v>31403359</v>
      </c>
      <c r="D8" s="10"/>
      <c r="E8" s="10">
        <v>1387384852031</v>
      </c>
      <c r="F8" s="10"/>
      <c r="G8" s="10">
        <v>1460575186643</v>
      </c>
      <c r="H8" s="10"/>
      <c r="I8" s="10">
        <f>E8-G8</f>
        <v>-73190334612</v>
      </c>
      <c r="J8" s="10"/>
      <c r="K8" s="10">
        <v>31403359</v>
      </c>
      <c r="L8" s="10"/>
      <c r="M8" s="10">
        <v>1387384852031</v>
      </c>
      <c r="N8" s="10"/>
      <c r="O8" s="10">
        <v>1307462713266</v>
      </c>
      <c r="P8" s="10"/>
      <c r="Q8" s="10">
        <f>M8-O8</f>
        <v>79922138765</v>
      </c>
    </row>
    <row r="9" spans="1:17">
      <c r="A9" s="3" t="s">
        <v>19</v>
      </c>
      <c r="C9" s="10">
        <v>58203193</v>
      </c>
      <c r="D9" s="10"/>
      <c r="E9" s="10">
        <v>859105114223</v>
      </c>
      <c r="F9" s="10"/>
      <c r="G9" s="10">
        <v>858787781093</v>
      </c>
      <c r="H9" s="10"/>
      <c r="I9" s="10">
        <f t="shared" ref="I9:I24" si="0">E9-G9</f>
        <v>317333130</v>
      </c>
      <c r="J9" s="10"/>
      <c r="K9" s="10">
        <v>58203193</v>
      </c>
      <c r="L9" s="10"/>
      <c r="M9" s="10">
        <v>859105114223</v>
      </c>
      <c r="N9" s="10"/>
      <c r="O9" s="10">
        <v>857614020771</v>
      </c>
      <c r="P9" s="10"/>
      <c r="Q9" s="10">
        <f t="shared" ref="Q9:Q24" si="1">M9-O9</f>
        <v>1491093452</v>
      </c>
    </row>
    <row r="10" spans="1:17">
      <c r="A10" s="3" t="s">
        <v>20</v>
      </c>
      <c r="C10" s="10">
        <v>1922106</v>
      </c>
      <c r="D10" s="10"/>
      <c r="E10" s="10">
        <v>67762671782</v>
      </c>
      <c r="F10" s="10"/>
      <c r="G10" s="10">
        <v>71723115918</v>
      </c>
      <c r="H10" s="10"/>
      <c r="I10" s="10">
        <f t="shared" si="0"/>
        <v>-3960444136</v>
      </c>
      <c r="J10" s="10"/>
      <c r="K10" s="10">
        <v>1922106</v>
      </c>
      <c r="L10" s="10"/>
      <c r="M10" s="10">
        <v>67762671782</v>
      </c>
      <c r="N10" s="10"/>
      <c r="O10" s="10">
        <v>63856136722</v>
      </c>
      <c r="P10" s="10"/>
      <c r="Q10" s="10">
        <f t="shared" si="1"/>
        <v>3906535060</v>
      </c>
    </row>
    <row r="11" spans="1:17">
      <c r="A11" s="3" t="s">
        <v>21</v>
      </c>
      <c r="C11" s="10">
        <v>93448575</v>
      </c>
      <c r="D11" s="10"/>
      <c r="E11" s="10">
        <v>3314903169946</v>
      </c>
      <c r="F11" s="10"/>
      <c r="G11" s="10">
        <v>3160718687315</v>
      </c>
      <c r="H11" s="10"/>
      <c r="I11" s="10">
        <f t="shared" si="0"/>
        <v>154184482631</v>
      </c>
      <c r="J11" s="10"/>
      <c r="K11" s="10">
        <v>93448575</v>
      </c>
      <c r="L11" s="10"/>
      <c r="M11" s="10">
        <v>3314903169946</v>
      </c>
      <c r="N11" s="10"/>
      <c r="O11" s="10">
        <v>2067370199697</v>
      </c>
      <c r="P11" s="10"/>
      <c r="Q11" s="10">
        <f t="shared" si="1"/>
        <v>1247532970249</v>
      </c>
    </row>
    <row r="12" spans="1:17">
      <c r="A12" s="3" t="s">
        <v>23</v>
      </c>
      <c r="C12" s="10">
        <v>13779239</v>
      </c>
      <c r="D12" s="10"/>
      <c r="E12" s="10">
        <v>138867420390</v>
      </c>
      <c r="F12" s="10"/>
      <c r="G12" s="10">
        <v>148347312911</v>
      </c>
      <c r="H12" s="10"/>
      <c r="I12" s="10">
        <f t="shared" si="0"/>
        <v>-9479892521</v>
      </c>
      <c r="J12" s="10"/>
      <c r="K12" s="10">
        <v>13779239</v>
      </c>
      <c r="L12" s="10"/>
      <c r="M12" s="10">
        <v>138867420390</v>
      </c>
      <c r="N12" s="10"/>
      <c r="O12" s="10">
        <v>141181002752</v>
      </c>
      <c r="P12" s="10"/>
      <c r="Q12" s="10">
        <f t="shared" si="1"/>
        <v>-2313582362</v>
      </c>
    </row>
    <row r="13" spans="1:17">
      <c r="A13" s="3" t="s">
        <v>15</v>
      </c>
      <c r="C13" s="10">
        <v>20944539</v>
      </c>
      <c r="D13" s="10"/>
      <c r="E13" s="10">
        <v>2356511775927</v>
      </c>
      <c r="F13" s="10"/>
      <c r="G13" s="10">
        <v>2220326024216</v>
      </c>
      <c r="H13" s="10"/>
      <c r="I13" s="10">
        <f t="shared" si="0"/>
        <v>136185751711</v>
      </c>
      <c r="J13" s="10"/>
      <c r="K13" s="10">
        <v>20944539</v>
      </c>
      <c r="L13" s="10"/>
      <c r="M13" s="10">
        <v>2356511775927</v>
      </c>
      <c r="N13" s="10"/>
      <c r="O13" s="10">
        <v>2111531917047</v>
      </c>
      <c r="P13" s="10"/>
      <c r="Q13" s="10">
        <f t="shared" si="1"/>
        <v>244979858880</v>
      </c>
    </row>
    <row r="14" spans="1:17">
      <c r="A14" s="3" t="s">
        <v>17</v>
      </c>
      <c r="C14" s="10">
        <v>149545662</v>
      </c>
      <c r="D14" s="10"/>
      <c r="E14" s="10">
        <v>512103489006</v>
      </c>
      <c r="F14" s="10"/>
      <c r="G14" s="10">
        <v>508826266410</v>
      </c>
      <c r="H14" s="10"/>
      <c r="I14" s="10">
        <f t="shared" si="0"/>
        <v>3277222596</v>
      </c>
      <c r="J14" s="10"/>
      <c r="K14" s="10">
        <v>149545662</v>
      </c>
      <c r="L14" s="10"/>
      <c r="M14" s="10">
        <v>512103489006</v>
      </c>
      <c r="N14" s="10"/>
      <c r="O14" s="10">
        <v>528868805502</v>
      </c>
      <c r="P14" s="10"/>
      <c r="Q14" s="10">
        <f t="shared" si="1"/>
        <v>-16765316496</v>
      </c>
    </row>
    <row r="15" spans="1:17">
      <c r="A15" s="3" t="s">
        <v>24</v>
      </c>
      <c r="C15" s="10">
        <v>10000000</v>
      </c>
      <c r="D15" s="10"/>
      <c r="E15" s="10">
        <v>99976250000</v>
      </c>
      <c r="F15" s="10"/>
      <c r="G15" s="10">
        <v>100023200000</v>
      </c>
      <c r="H15" s="10"/>
      <c r="I15" s="10">
        <f t="shared" si="0"/>
        <v>-46950000</v>
      </c>
      <c r="J15" s="10"/>
      <c r="K15" s="10">
        <v>10000000</v>
      </c>
      <c r="L15" s="10"/>
      <c r="M15" s="10">
        <v>99976250000</v>
      </c>
      <c r="N15" s="10"/>
      <c r="O15" s="10">
        <v>100023200000</v>
      </c>
      <c r="P15" s="10"/>
      <c r="Q15" s="10">
        <f t="shared" si="1"/>
        <v>-46950000</v>
      </c>
    </row>
    <row r="16" spans="1:17">
      <c r="A16" s="3" t="s">
        <v>22</v>
      </c>
      <c r="C16" s="10">
        <v>224647121</v>
      </c>
      <c r="D16" s="10"/>
      <c r="E16" s="10">
        <v>2603041763108</v>
      </c>
      <c r="F16" s="10"/>
      <c r="G16" s="10">
        <v>2594330069529</v>
      </c>
      <c r="H16" s="10"/>
      <c r="I16" s="10">
        <f t="shared" si="0"/>
        <v>8711693579</v>
      </c>
      <c r="J16" s="10"/>
      <c r="K16" s="10">
        <v>224647121</v>
      </c>
      <c r="L16" s="10"/>
      <c r="M16" s="10">
        <v>2603041763108</v>
      </c>
      <c r="N16" s="10"/>
      <c r="O16" s="10">
        <v>2404503011223</v>
      </c>
      <c r="P16" s="10"/>
      <c r="Q16" s="10">
        <f t="shared" si="1"/>
        <v>198538751885</v>
      </c>
    </row>
    <row r="17" spans="1:17">
      <c r="A17" s="3" t="s">
        <v>18</v>
      </c>
      <c r="C17" s="10">
        <v>91832324</v>
      </c>
      <c r="D17" s="10"/>
      <c r="E17" s="10">
        <v>1446933697851</v>
      </c>
      <c r="F17" s="10"/>
      <c r="G17" s="10">
        <v>1459743298622</v>
      </c>
      <c r="H17" s="10"/>
      <c r="I17" s="10">
        <f t="shared" si="0"/>
        <v>-12809600771</v>
      </c>
      <c r="J17" s="10"/>
      <c r="K17" s="10">
        <v>91832324</v>
      </c>
      <c r="L17" s="10"/>
      <c r="M17" s="10">
        <v>1446933697851</v>
      </c>
      <c r="N17" s="10"/>
      <c r="O17" s="10">
        <v>1408905891050</v>
      </c>
      <c r="P17" s="10"/>
      <c r="Q17" s="10">
        <f t="shared" si="1"/>
        <v>38027806801</v>
      </c>
    </row>
    <row r="18" spans="1:17">
      <c r="A18" s="3" t="s">
        <v>36</v>
      </c>
      <c r="C18" s="10">
        <v>33400</v>
      </c>
      <c r="D18" s="10"/>
      <c r="E18" s="10">
        <v>40080312690</v>
      </c>
      <c r="F18" s="10"/>
      <c r="G18" s="10">
        <v>40080312690</v>
      </c>
      <c r="H18" s="10"/>
      <c r="I18" s="10">
        <f t="shared" si="0"/>
        <v>0</v>
      </c>
      <c r="J18" s="10"/>
      <c r="K18" s="10">
        <v>33400</v>
      </c>
      <c r="L18" s="10"/>
      <c r="M18" s="10">
        <v>40080312690</v>
      </c>
      <c r="N18" s="10"/>
      <c r="O18" s="10">
        <v>40109392000</v>
      </c>
      <c r="P18" s="10"/>
      <c r="Q18" s="10">
        <f t="shared" si="1"/>
        <v>-29079310</v>
      </c>
    </row>
    <row r="19" spans="1:17">
      <c r="A19" s="3" t="s">
        <v>51</v>
      </c>
      <c r="C19" s="10">
        <v>5000</v>
      </c>
      <c r="D19" s="10"/>
      <c r="E19" s="10">
        <v>4996375000</v>
      </c>
      <c r="F19" s="10"/>
      <c r="G19" s="10">
        <v>4996375000</v>
      </c>
      <c r="H19" s="10"/>
      <c r="I19" s="10">
        <f t="shared" si="0"/>
        <v>0</v>
      </c>
      <c r="J19" s="10"/>
      <c r="K19" s="10">
        <v>5000</v>
      </c>
      <c r="L19" s="10"/>
      <c r="M19" s="10">
        <v>4996375000</v>
      </c>
      <c r="N19" s="10"/>
      <c r="O19" s="10">
        <v>5000000000</v>
      </c>
      <c r="P19" s="10"/>
      <c r="Q19" s="10">
        <f t="shared" si="1"/>
        <v>-3625000</v>
      </c>
    </row>
    <row r="20" spans="1:17">
      <c r="A20" s="3" t="s">
        <v>55</v>
      </c>
      <c r="C20" s="10">
        <v>20000</v>
      </c>
      <c r="D20" s="10"/>
      <c r="E20" s="10">
        <v>18397332000</v>
      </c>
      <c r="F20" s="10"/>
      <c r="G20" s="10">
        <v>18397332000</v>
      </c>
      <c r="H20" s="10"/>
      <c r="I20" s="10">
        <f t="shared" si="0"/>
        <v>0</v>
      </c>
      <c r="J20" s="10"/>
      <c r="K20" s="10">
        <v>20000</v>
      </c>
      <c r="L20" s="10"/>
      <c r="M20" s="10">
        <v>18397332000</v>
      </c>
      <c r="N20" s="10"/>
      <c r="O20" s="10">
        <v>20000000000</v>
      </c>
      <c r="P20" s="10"/>
      <c r="Q20" s="10">
        <f t="shared" si="1"/>
        <v>-1602668000</v>
      </c>
    </row>
    <row r="21" spans="1:17">
      <c r="A21" s="3" t="s">
        <v>45</v>
      </c>
      <c r="C21" s="10">
        <v>436</v>
      </c>
      <c r="D21" s="10"/>
      <c r="E21" s="10">
        <v>1635023508</v>
      </c>
      <c r="F21" s="10"/>
      <c r="G21" s="10">
        <v>1583473521</v>
      </c>
      <c r="H21" s="10"/>
      <c r="I21" s="10">
        <f t="shared" si="0"/>
        <v>51549987</v>
      </c>
      <c r="J21" s="10"/>
      <c r="K21" s="10">
        <v>436</v>
      </c>
      <c r="L21" s="10"/>
      <c r="M21" s="10">
        <v>1635023508</v>
      </c>
      <c r="N21" s="10"/>
      <c r="O21" s="10">
        <v>1536363284</v>
      </c>
      <c r="P21" s="10"/>
      <c r="Q21" s="10">
        <f t="shared" si="1"/>
        <v>98660224</v>
      </c>
    </row>
    <row r="22" spans="1:17">
      <c r="A22" s="3" t="s">
        <v>41</v>
      </c>
      <c r="C22" s="10">
        <v>3924</v>
      </c>
      <c r="D22" s="10"/>
      <c r="E22" s="10">
        <v>14715211573</v>
      </c>
      <c r="F22" s="10"/>
      <c r="G22" s="10">
        <v>14251261694</v>
      </c>
      <c r="H22" s="10"/>
      <c r="I22" s="10">
        <f t="shared" si="0"/>
        <v>463949879</v>
      </c>
      <c r="J22" s="10"/>
      <c r="K22" s="10">
        <v>3924</v>
      </c>
      <c r="L22" s="10"/>
      <c r="M22" s="10">
        <v>14715211573</v>
      </c>
      <c r="N22" s="10"/>
      <c r="O22" s="10">
        <v>13497775200</v>
      </c>
      <c r="P22" s="10"/>
      <c r="Q22" s="10">
        <f t="shared" si="1"/>
        <v>1217436373</v>
      </c>
    </row>
    <row r="23" spans="1:17">
      <c r="A23" s="3" t="s">
        <v>59</v>
      </c>
      <c r="C23" s="10">
        <v>5000</v>
      </c>
      <c r="D23" s="10"/>
      <c r="E23" s="10">
        <v>4996375000</v>
      </c>
      <c r="F23" s="10"/>
      <c r="G23" s="10">
        <v>4996375000</v>
      </c>
      <c r="H23" s="10"/>
      <c r="I23" s="10">
        <f t="shared" si="0"/>
        <v>0</v>
      </c>
      <c r="J23" s="10"/>
      <c r="K23" s="10">
        <v>5000</v>
      </c>
      <c r="L23" s="10"/>
      <c r="M23" s="10">
        <v>4996375000</v>
      </c>
      <c r="N23" s="10"/>
      <c r="O23" s="10">
        <v>5000000000</v>
      </c>
      <c r="P23" s="10"/>
      <c r="Q23" s="10">
        <f t="shared" si="1"/>
        <v>-3625000</v>
      </c>
    </row>
    <row r="24" spans="1:17">
      <c r="A24" s="3" t="s">
        <v>47</v>
      </c>
      <c r="C24" s="10">
        <v>134150</v>
      </c>
      <c r="D24" s="10"/>
      <c r="E24" s="10">
        <v>532932124013</v>
      </c>
      <c r="F24" s="10"/>
      <c r="G24" s="10">
        <v>509992034099</v>
      </c>
      <c r="H24" s="10"/>
      <c r="I24" s="10">
        <f t="shared" si="0"/>
        <v>22940089914</v>
      </c>
      <c r="J24" s="10"/>
      <c r="K24" s="10">
        <v>134150</v>
      </c>
      <c r="L24" s="10"/>
      <c r="M24" s="10">
        <v>532932124013</v>
      </c>
      <c r="N24" s="10"/>
      <c r="O24" s="10">
        <v>499994489500</v>
      </c>
      <c r="P24" s="10"/>
      <c r="Q24" s="10">
        <f t="shared" si="1"/>
        <v>32937634513</v>
      </c>
    </row>
    <row r="25" spans="1:17">
      <c r="A25" s="3" t="s">
        <v>26</v>
      </c>
      <c r="C25" s="10" t="s">
        <v>26</v>
      </c>
      <c r="D25" s="10"/>
      <c r="E25" s="11">
        <f>SUM(E8:E24)</f>
        <v>13404342958048</v>
      </c>
      <c r="F25" s="10"/>
      <c r="G25" s="11">
        <f>SUM(G8:G24)</f>
        <v>13177698106661</v>
      </c>
      <c r="H25" s="10"/>
      <c r="I25" s="11">
        <f>SUM(I8:I24)</f>
        <v>226644851387</v>
      </c>
      <c r="J25" s="10"/>
      <c r="K25" s="10" t="s">
        <v>26</v>
      </c>
      <c r="L25" s="10"/>
      <c r="M25" s="11">
        <f>SUM(M8:M24)</f>
        <v>13404342958048</v>
      </c>
      <c r="N25" s="10"/>
      <c r="O25" s="11">
        <f>SUM(O8:O24)</f>
        <v>11576454918014</v>
      </c>
      <c r="P25" s="10"/>
      <c r="Q25" s="11">
        <f>SUM(Q8:Q24)</f>
        <v>1827888040034</v>
      </c>
    </row>
    <row r="26" spans="1:17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30" spans="1:17">
      <c r="I30" s="18"/>
      <c r="J30" s="18"/>
      <c r="K30" s="18"/>
      <c r="L30" s="18"/>
      <c r="M30" s="18"/>
      <c r="N30" s="18"/>
      <c r="O30" s="18"/>
      <c r="P30" s="18"/>
      <c r="Q30" s="1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30"/>
  <sheetViews>
    <sheetView rightToLeft="1" topLeftCell="A8" workbookViewId="0">
      <selection activeCell="I26" sqref="I26"/>
    </sheetView>
  </sheetViews>
  <sheetFormatPr defaultRowHeight="24"/>
  <cols>
    <col min="1" max="1" width="32" style="3" bestFit="1" customWidth="1"/>
    <col min="2" max="2" width="1" style="3" customWidth="1"/>
    <col min="3" max="3" width="19" style="3" customWidth="1"/>
    <col min="4" max="4" width="1" style="3" customWidth="1"/>
    <col min="5" max="5" width="24" style="3" customWidth="1"/>
    <col min="6" max="6" width="1" style="3" customWidth="1"/>
    <col min="7" max="7" width="24" style="3" customWidth="1"/>
    <col min="8" max="8" width="1" style="3" customWidth="1"/>
    <col min="9" max="9" width="28" style="3" customWidth="1"/>
    <col min="10" max="10" width="1" style="3" customWidth="1"/>
    <col min="11" max="11" width="20" style="3" customWidth="1"/>
    <col min="12" max="12" width="1" style="3" customWidth="1"/>
    <col min="13" max="13" width="25" style="3" customWidth="1"/>
    <col min="14" max="14" width="1" style="3" customWidth="1"/>
    <col min="15" max="15" width="25" style="3" customWidth="1"/>
    <col min="16" max="16" width="1" style="3" customWidth="1"/>
    <col min="17" max="17" width="28" style="3" customWidth="1"/>
    <col min="18" max="18" width="1" style="3" customWidth="1"/>
    <col min="19" max="19" width="9.140625" style="3" customWidth="1"/>
    <col min="20" max="20" width="18.42578125" style="3" bestFit="1" customWidth="1"/>
    <col min="21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  <c r="H3" s="1" t="s">
        <v>146</v>
      </c>
      <c r="I3" s="1" t="s">
        <v>146</v>
      </c>
      <c r="J3" s="1" t="s">
        <v>146</v>
      </c>
      <c r="K3" s="1" t="s">
        <v>146</v>
      </c>
      <c r="L3" s="1" t="s">
        <v>146</v>
      </c>
      <c r="M3" s="1" t="s">
        <v>146</v>
      </c>
      <c r="N3" s="1" t="s">
        <v>146</v>
      </c>
      <c r="O3" s="1" t="s">
        <v>146</v>
      </c>
      <c r="P3" s="1" t="s">
        <v>146</v>
      </c>
      <c r="Q3" s="1" t="s">
        <v>146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3</v>
      </c>
      <c r="C6" s="2" t="s">
        <v>148</v>
      </c>
      <c r="D6" s="2" t="s">
        <v>148</v>
      </c>
      <c r="E6" s="2" t="s">
        <v>148</v>
      </c>
      <c r="F6" s="2" t="s">
        <v>148</v>
      </c>
      <c r="G6" s="2" t="s">
        <v>148</v>
      </c>
      <c r="H6" s="2" t="s">
        <v>148</v>
      </c>
      <c r="I6" s="2" t="s">
        <v>148</v>
      </c>
      <c r="K6" s="2" t="s">
        <v>149</v>
      </c>
      <c r="L6" s="2" t="s">
        <v>149</v>
      </c>
      <c r="M6" s="2" t="s">
        <v>149</v>
      </c>
      <c r="N6" s="2" t="s">
        <v>149</v>
      </c>
      <c r="O6" s="2" t="s">
        <v>149</v>
      </c>
      <c r="P6" s="2" t="s">
        <v>149</v>
      </c>
      <c r="Q6" s="2" t="s">
        <v>149</v>
      </c>
    </row>
    <row r="7" spans="1:17" ht="24.75">
      <c r="A7" s="2" t="s">
        <v>3</v>
      </c>
      <c r="C7" s="2" t="s">
        <v>7</v>
      </c>
      <c r="E7" s="2" t="s">
        <v>163</v>
      </c>
      <c r="G7" s="2" t="s">
        <v>164</v>
      </c>
      <c r="I7" s="2" t="s">
        <v>166</v>
      </c>
      <c r="K7" s="2" t="s">
        <v>7</v>
      </c>
      <c r="M7" s="2" t="s">
        <v>163</v>
      </c>
      <c r="O7" s="2" t="s">
        <v>164</v>
      </c>
      <c r="Q7" s="2" t="s">
        <v>166</v>
      </c>
    </row>
    <row r="8" spans="1:17">
      <c r="A8" s="3" t="s">
        <v>15</v>
      </c>
      <c r="C8" s="10">
        <v>33037840</v>
      </c>
      <c r="D8" s="10"/>
      <c r="E8" s="10">
        <v>3399610212264</v>
      </c>
      <c r="F8" s="10"/>
      <c r="G8" s="10">
        <v>3091121724125</v>
      </c>
      <c r="H8" s="10"/>
      <c r="I8" s="10">
        <f>E8-G8</f>
        <v>308488488139</v>
      </c>
      <c r="J8" s="10"/>
      <c r="K8" s="10">
        <v>464138921</v>
      </c>
      <c r="L8" s="10"/>
      <c r="M8" s="10">
        <v>35439059508442</v>
      </c>
      <c r="N8" s="10"/>
      <c r="O8" s="10">
        <v>34494606863458</v>
      </c>
      <c r="P8" s="10"/>
      <c r="Q8" s="10">
        <f>M8-O8</f>
        <v>944452644984</v>
      </c>
    </row>
    <row r="9" spans="1:17">
      <c r="A9" s="3" t="s">
        <v>20</v>
      </c>
      <c r="C9" s="10">
        <v>3955114</v>
      </c>
      <c r="D9" s="10"/>
      <c r="E9" s="10">
        <v>138500183628</v>
      </c>
      <c r="F9" s="10"/>
      <c r="G9" s="10">
        <v>131396655722</v>
      </c>
      <c r="H9" s="10"/>
      <c r="I9" s="10">
        <f t="shared" ref="I9:I23" si="0">E9-G9</f>
        <v>7103527906</v>
      </c>
      <c r="J9" s="10"/>
      <c r="K9" s="10">
        <v>49724000</v>
      </c>
      <c r="L9" s="10"/>
      <c r="M9" s="10">
        <v>1666486935626</v>
      </c>
      <c r="N9" s="10"/>
      <c r="O9" s="10">
        <v>1618888430607</v>
      </c>
      <c r="P9" s="10"/>
      <c r="Q9" s="10">
        <f>M9-O9</f>
        <v>47598505019</v>
      </c>
    </row>
    <row r="10" spans="1:17">
      <c r="A10" s="3" t="s">
        <v>19</v>
      </c>
      <c r="C10" s="10">
        <v>838572897</v>
      </c>
      <c r="D10" s="10"/>
      <c r="E10" s="10">
        <v>12280443311510</v>
      </c>
      <c r="F10" s="10"/>
      <c r="G10" s="10">
        <v>12255929688815</v>
      </c>
      <c r="H10" s="10"/>
      <c r="I10" s="10">
        <f t="shared" si="0"/>
        <v>24513622695</v>
      </c>
      <c r="J10" s="10"/>
      <c r="K10" s="10">
        <v>7766364747</v>
      </c>
      <c r="L10" s="10"/>
      <c r="M10" s="10">
        <v>105293497615635</v>
      </c>
      <c r="N10" s="10"/>
      <c r="O10" s="10">
        <v>105082719840949</v>
      </c>
      <c r="P10" s="10"/>
      <c r="Q10" s="10">
        <f t="shared" ref="Q9:Q23" si="1">M10-O10</f>
        <v>210777774686</v>
      </c>
    </row>
    <row r="11" spans="1:17">
      <c r="A11" s="3" t="s">
        <v>23</v>
      </c>
      <c r="C11" s="10">
        <v>61684654</v>
      </c>
      <c r="D11" s="10"/>
      <c r="E11" s="10">
        <v>673659965191</v>
      </c>
      <c r="F11" s="10"/>
      <c r="G11" s="10">
        <v>671829296235</v>
      </c>
      <c r="H11" s="10"/>
      <c r="I11" s="10">
        <f t="shared" si="0"/>
        <v>1830668956</v>
      </c>
      <c r="J11" s="10"/>
      <c r="K11" s="10">
        <v>374724019</v>
      </c>
      <c r="L11" s="10"/>
      <c r="M11" s="10">
        <v>4069387523532</v>
      </c>
      <c r="N11" s="10"/>
      <c r="O11" s="10">
        <v>3951061207406</v>
      </c>
      <c r="P11" s="10"/>
      <c r="Q11" s="10">
        <f t="shared" si="1"/>
        <v>118326316126</v>
      </c>
    </row>
    <row r="12" spans="1:17">
      <c r="A12" s="3" t="s">
        <v>18</v>
      </c>
      <c r="C12" s="10">
        <v>25524931</v>
      </c>
      <c r="D12" s="10"/>
      <c r="E12" s="10">
        <v>407298895241</v>
      </c>
      <c r="F12" s="10"/>
      <c r="G12" s="10">
        <v>390497127345</v>
      </c>
      <c r="H12" s="10"/>
      <c r="I12" s="10">
        <f t="shared" si="0"/>
        <v>16801767896</v>
      </c>
      <c r="J12" s="10"/>
      <c r="K12" s="10">
        <v>269121968</v>
      </c>
      <c r="L12" s="10"/>
      <c r="M12" s="10">
        <v>4041986721223</v>
      </c>
      <c r="N12" s="10"/>
      <c r="O12" s="10">
        <v>4019167634178</v>
      </c>
      <c r="P12" s="10"/>
      <c r="Q12" s="10">
        <f t="shared" si="1"/>
        <v>22819087045</v>
      </c>
    </row>
    <row r="13" spans="1:17">
      <c r="A13" s="3" t="s">
        <v>22</v>
      </c>
      <c r="C13" s="10">
        <v>17633658</v>
      </c>
      <c r="D13" s="10"/>
      <c r="E13" s="10">
        <v>207061785995</v>
      </c>
      <c r="F13" s="10"/>
      <c r="G13" s="10">
        <v>188195159677</v>
      </c>
      <c r="H13" s="10"/>
      <c r="I13" s="10">
        <f t="shared" si="0"/>
        <v>18866626318</v>
      </c>
      <c r="J13" s="10"/>
      <c r="K13" s="10">
        <v>449254678</v>
      </c>
      <c r="L13" s="10"/>
      <c r="M13" s="10">
        <v>4726011840219</v>
      </c>
      <c r="N13" s="10"/>
      <c r="O13" s="10">
        <v>4628126485401</v>
      </c>
      <c r="P13" s="10"/>
      <c r="Q13" s="10">
        <f t="shared" si="1"/>
        <v>97885354818</v>
      </c>
    </row>
    <row r="14" spans="1:17">
      <c r="A14" s="3" t="s">
        <v>16</v>
      </c>
      <c r="C14" s="10">
        <v>17672172</v>
      </c>
      <c r="D14" s="10"/>
      <c r="E14" s="10">
        <v>793735809586</v>
      </c>
      <c r="F14" s="10"/>
      <c r="G14" s="10">
        <v>723787749567</v>
      </c>
      <c r="H14" s="10"/>
      <c r="I14" s="10">
        <f t="shared" si="0"/>
        <v>69948060019</v>
      </c>
      <c r="J14" s="10"/>
      <c r="K14" s="10">
        <v>88163803</v>
      </c>
      <c r="L14" s="10"/>
      <c r="M14" s="10">
        <v>5851300307344</v>
      </c>
      <c r="N14" s="10"/>
      <c r="O14" s="10">
        <v>5808292843290</v>
      </c>
      <c r="P14" s="10"/>
      <c r="Q14" s="10">
        <f t="shared" si="1"/>
        <v>43007464054</v>
      </c>
    </row>
    <row r="15" spans="1:17">
      <c r="A15" s="3" t="s">
        <v>167</v>
      </c>
      <c r="C15" s="10">
        <v>0</v>
      </c>
      <c r="D15" s="10"/>
      <c r="E15" s="10">
        <v>0</v>
      </c>
      <c r="F15" s="10"/>
      <c r="G15" s="10">
        <v>0</v>
      </c>
      <c r="H15" s="10"/>
      <c r="I15" s="10">
        <f t="shared" si="0"/>
        <v>0</v>
      </c>
      <c r="J15" s="10"/>
      <c r="K15" s="10">
        <v>17954700</v>
      </c>
      <c r="L15" s="10"/>
      <c r="M15" s="10">
        <v>351555831247</v>
      </c>
      <c r="N15" s="10"/>
      <c r="O15" s="10">
        <v>339999082711</v>
      </c>
      <c r="P15" s="10"/>
      <c r="Q15" s="10">
        <f t="shared" si="1"/>
        <v>11556748536</v>
      </c>
    </row>
    <row r="16" spans="1:17">
      <c r="A16" s="3" t="s">
        <v>17</v>
      </c>
      <c r="C16" s="10">
        <v>0</v>
      </c>
      <c r="D16" s="10"/>
      <c r="E16" s="10">
        <v>0</v>
      </c>
      <c r="F16" s="10"/>
      <c r="G16" s="10">
        <v>0</v>
      </c>
      <c r="H16" s="10"/>
      <c r="I16" s="10">
        <f t="shared" si="0"/>
        <v>0</v>
      </c>
      <c r="J16" s="10"/>
      <c r="K16" s="10">
        <v>23102914</v>
      </c>
      <c r="L16" s="10"/>
      <c r="M16" s="10">
        <v>114306600420</v>
      </c>
      <c r="N16" s="10"/>
      <c r="O16" s="10">
        <v>111208312067</v>
      </c>
      <c r="P16" s="10"/>
      <c r="Q16" s="10">
        <f t="shared" si="1"/>
        <v>3098288353</v>
      </c>
    </row>
    <row r="17" spans="1:20">
      <c r="A17" s="3" t="s">
        <v>168</v>
      </c>
      <c r="C17" s="10">
        <v>0</v>
      </c>
      <c r="D17" s="10"/>
      <c r="E17" s="10">
        <v>0</v>
      </c>
      <c r="F17" s="10"/>
      <c r="G17" s="10">
        <v>0</v>
      </c>
      <c r="H17" s="10"/>
      <c r="I17" s="10">
        <f t="shared" si="0"/>
        <v>0</v>
      </c>
      <c r="J17" s="10"/>
      <c r="K17" s="10">
        <v>37727693</v>
      </c>
      <c r="L17" s="10"/>
      <c r="M17" s="10">
        <v>569214443750</v>
      </c>
      <c r="N17" s="10"/>
      <c r="O17" s="10">
        <v>557000909967</v>
      </c>
      <c r="P17" s="10"/>
      <c r="Q17" s="10">
        <f t="shared" si="1"/>
        <v>12213533783</v>
      </c>
    </row>
    <row r="18" spans="1:20">
      <c r="A18" s="3" t="s">
        <v>169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f t="shared" si="0"/>
        <v>0</v>
      </c>
      <c r="J18" s="10"/>
      <c r="K18" s="10">
        <v>2211384</v>
      </c>
      <c r="L18" s="10"/>
      <c r="M18" s="10">
        <v>61976411958</v>
      </c>
      <c r="N18" s="10"/>
      <c r="O18" s="10">
        <v>59997249746</v>
      </c>
      <c r="P18" s="10"/>
      <c r="Q18" s="10">
        <f t="shared" si="1"/>
        <v>1979162212</v>
      </c>
    </row>
    <row r="19" spans="1:20">
      <c r="A19" s="3" t="s">
        <v>21</v>
      </c>
      <c r="C19" s="10">
        <v>0</v>
      </c>
      <c r="D19" s="10"/>
      <c r="E19" s="10">
        <v>0</v>
      </c>
      <c r="F19" s="10"/>
      <c r="G19" s="10">
        <v>0</v>
      </c>
      <c r="H19" s="10"/>
      <c r="I19" s="10">
        <f t="shared" si="0"/>
        <v>0</v>
      </c>
      <c r="J19" s="10"/>
      <c r="K19" s="10">
        <v>38174534</v>
      </c>
      <c r="L19" s="10"/>
      <c r="M19" s="10">
        <v>5336889101999</v>
      </c>
      <c r="N19" s="10"/>
      <c r="O19" s="10">
        <v>3610940510356</v>
      </c>
      <c r="P19" s="10"/>
      <c r="Q19" s="10">
        <f t="shared" si="1"/>
        <v>1725948591643</v>
      </c>
    </row>
    <row r="20" spans="1:20">
      <c r="A20" s="3" t="s">
        <v>170</v>
      </c>
      <c r="C20" s="10">
        <v>0</v>
      </c>
      <c r="D20" s="10"/>
      <c r="E20" s="10">
        <v>0</v>
      </c>
      <c r="F20" s="10"/>
      <c r="G20" s="10">
        <v>0</v>
      </c>
      <c r="H20" s="10"/>
      <c r="I20" s="10">
        <f t="shared" si="0"/>
        <v>0</v>
      </c>
      <c r="J20" s="10"/>
      <c r="K20" s="10">
        <v>100172</v>
      </c>
      <c r="L20" s="10"/>
      <c r="M20" s="10">
        <v>1798021343</v>
      </c>
      <c r="N20" s="10"/>
      <c r="O20" s="10">
        <v>1802233114</v>
      </c>
      <c r="P20" s="10"/>
      <c r="Q20" s="10">
        <f t="shared" si="1"/>
        <v>-4211771</v>
      </c>
    </row>
    <row r="21" spans="1:20">
      <c r="A21" s="3" t="s">
        <v>171</v>
      </c>
      <c r="C21" s="10">
        <v>0</v>
      </c>
      <c r="D21" s="10"/>
      <c r="E21" s="10">
        <v>0</v>
      </c>
      <c r="F21" s="10"/>
      <c r="G21" s="10">
        <v>0</v>
      </c>
      <c r="H21" s="10"/>
      <c r="I21" s="10">
        <f t="shared" si="0"/>
        <v>0</v>
      </c>
      <c r="J21" s="10"/>
      <c r="K21" s="10">
        <v>13495472</v>
      </c>
      <c r="L21" s="10"/>
      <c r="M21" s="10">
        <v>203766757934</v>
      </c>
      <c r="N21" s="10"/>
      <c r="O21" s="10">
        <v>199999901554</v>
      </c>
      <c r="P21" s="10"/>
      <c r="Q21" s="10">
        <f t="shared" si="1"/>
        <v>3766856380</v>
      </c>
    </row>
    <row r="22" spans="1:20">
      <c r="A22" s="3" t="s">
        <v>45</v>
      </c>
      <c r="C22" s="10">
        <v>0</v>
      </c>
      <c r="D22" s="10"/>
      <c r="E22" s="10">
        <v>0</v>
      </c>
      <c r="F22" s="10"/>
      <c r="G22" s="10">
        <v>0</v>
      </c>
      <c r="H22" s="10"/>
      <c r="I22" s="10">
        <f t="shared" si="0"/>
        <v>0</v>
      </c>
      <c r="J22" s="10"/>
      <c r="K22" s="10">
        <v>436</v>
      </c>
      <c r="L22" s="10"/>
      <c r="M22" s="10">
        <v>1536363284</v>
      </c>
      <c r="N22" s="10"/>
      <c r="O22" s="10">
        <v>1499752800</v>
      </c>
      <c r="P22" s="10"/>
      <c r="Q22" s="10">
        <f t="shared" si="1"/>
        <v>36610484</v>
      </c>
    </row>
    <row r="23" spans="1:20">
      <c r="A23" s="3" t="s">
        <v>55</v>
      </c>
      <c r="C23" s="10">
        <v>0</v>
      </c>
      <c r="D23" s="10"/>
      <c r="E23" s="10">
        <v>0</v>
      </c>
      <c r="F23" s="10"/>
      <c r="G23" s="10">
        <v>0</v>
      </c>
      <c r="H23" s="10"/>
      <c r="I23" s="10">
        <f t="shared" si="0"/>
        <v>0</v>
      </c>
      <c r="J23" s="10"/>
      <c r="K23" s="10">
        <v>10000</v>
      </c>
      <c r="L23" s="10"/>
      <c r="M23" s="10">
        <v>9345889250</v>
      </c>
      <c r="N23" s="10"/>
      <c r="O23" s="10">
        <v>10000000000</v>
      </c>
      <c r="P23" s="10"/>
      <c r="Q23" s="10">
        <f>M23-O23</f>
        <v>-654110750</v>
      </c>
    </row>
    <row r="24" spans="1:20">
      <c r="A24" s="3" t="s">
        <v>26</v>
      </c>
      <c r="C24" s="8" t="s">
        <v>26</v>
      </c>
      <c r="D24" s="8"/>
      <c r="E24" s="9">
        <f>SUM(E8:E23)</f>
        <v>17900310163415</v>
      </c>
      <c r="F24" s="8"/>
      <c r="G24" s="9">
        <f>SUM(G8:G23)</f>
        <v>17452757401486</v>
      </c>
      <c r="H24" s="8"/>
      <c r="I24" s="9">
        <f>SUM(I8:I23)</f>
        <v>447552761929</v>
      </c>
      <c r="J24" s="8"/>
      <c r="K24" s="8" t="s">
        <v>26</v>
      </c>
      <c r="L24" s="8"/>
      <c r="M24" s="9">
        <f>SUM(M8:M23)</f>
        <v>167738119873206</v>
      </c>
      <c r="N24" s="8"/>
      <c r="O24" s="9">
        <f>SUM(O8:O23)</f>
        <v>164495311257604</v>
      </c>
      <c r="P24" s="8"/>
      <c r="Q24" s="9">
        <f>SUM(Q8:Q23)</f>
        <v>3242808615602</v>
      </c>
      <c r="T24" s="5"/>
    </row>
    <row r="25" spans="1:20">
      <c r="T25" s="5"/>
    </row>
    <row r="26" spans="1:20">
      <c r="G26" s="5"/>
      <c r="T26" s="5"/>
    </row>
    <row r="27" spans="1:20">
      <c r="G27" s="5"/>
      <c r="T27" s="5"/>
    </row>
    <row r="28" spans="1:20">
      <c r="G28" s="5"/>
    </row>
    <row r="29" spans="1:20">
      <c r="G29" s="5"/>
    </row>
    <row r="30" spans="1:20">
      <c r="G30" s="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40"/>
  <sheetViews>
    <sheetView rightToLeft="1" topLeftCell="B19" workbookViewId="0">
      <selection activeCell="B33" sqref="A33:XFD33"/>
    </sheetView>
  </sheetViews>
  <sheetFormatPr defaultRowHeight="24"/>
  <cols>
    <col min="1" max="1" width="39.5703125" style="3" bestFit="1" customWidth="1"/>
    <col min="2" max="2" width="1" style="3" customWidth="1"/>
    <col min="3" max="3" width="19" style="3" customWidth="1"/>
    <col min="4" max="4" width="1" style="3" customWidth="1"/>
    <col min="5" max="5" width="22" style="3" customWidth="1"/>
    <col min="6" max="6" width="1" style="3" customWidth="1"/>
    <col min="7" max="7" width="22" style="3" customWidth="1"/>
    <col min="8" max="8" width="1" style="3" customWidth="1"/>
    <col min="9" max="9" width="22" style="3" customWidth="1"/>
    <col min="10" max="10" width="1" style="3" customWidth="1"/>
    <col min="11" max="11" width="23" style="3" customWidth="1"/>
    <col min="12" max="12" width="1" style="3" customWidth="1"/>
    <col min="13" max="13" width="22" style="3" customWidth="1"/>
    <col min="14" max="14" width="1" style="3" customWidth="1"/>
    <col min="15" max="15" width="23" style="3" customWidth="1"/>
    <col min="16" max="16" width="1" style="3" customWidth="1"/>
    <col min="17" max="17" width="23" style="3" customWidth="1"/>
    <col min="18" max="18" width="1" style="3" customWidth="1"/>
    <col min="19" max="19" width="23" style="3" customWidth="1"/>
    <col min="20" max="20" width="1" style="3" customWidth="1"/>
    <col min="21" max="21" width="23" style="3" customWidth="1"/>
    <col min="22" max="22" width="1" style="3" customWidth="1"/>
    <col min="23" max="23" width="9.140625" style="3" customWidth="1"/>
    <col min="24" max="16384" width="9.140625" style="3"/>
  </cols>
  <sheetData>
    <row r="2" spans="1:21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</row>
    <row r="3" spans="1:21" ht="24.7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  <c r="H3" s="1" t="s">
        <v>146</v>
      </c>
      <c r="I3" s="1" t="s">
        <v>146</v>
      </c>
      <c r="J3" s="1" t="s">
        <v>146</v>
      </c>
      <c r="K3" s="1" t="s">
        <v>146</v>
      </c>
      <c r="L3" s="1" t="s">
        <v>146</v>
      </c>
      <c r="M3" s="1" t="s">
        <v>146</v>
      </c>
      <c r="N3" s="1" t="s">
        <v>146</v>
      </c>
      <c r="O3" s="1" t="s">
        <v>146</v>
      </c>
      <c r="P3" s="1" t="s">
        <v>146</v>
      </c>
      <c r="Q3" s="1" t="s">
        <v>146</v>
      </c>
      <c r="R3" s="1" t="s">
        <v>146</v>
      </c>
      <c r="S3" s="1" t="s">
        <v>146</v>
      </c>
      <c r="T3" s="1" t="s">
        <v>146</v>
      </c>
      <c r="U3" s="1" t="s">
        <v>146</v>
      </c>
    </row>
    <row r="4" spans="1:21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  <c r="R4" s="1" t="s">
        <v>2</v>
      </c>
      <c r="S4" s="1" t="s">
        <v>2</v>
      </c>
      <c r="T4" s="1" t="s">
        <v>2</v>
      </c>
      <c r="U4" s="1" t="s">
        <v>2</v>
      </c>
    </row>
    <row r="6" spans="1:21" ht="24.75">
      <c r="A6" s="2" t="s">
        <v>3</v>
      </c>
      <c r="C6" s="2" t="s">
        <v>148</v>
      </c>
      <c r="D6" s="2" t="s">
        <v>148</v>
      </c>
      <c r="E6" s="2" t="s">
        <v>148</v>
      </c>
      <c r="F6" s="2" t="s">
        <v>148</v>
      </c>
      <c r="G6" s="2" t="s">
        <v>148</v>
      </c>
      <c r="H6" s="2" t="s">
        <v>148</v>
      </c>
      <c r="I6" s="2" t="s">
        <v>148</v>
      </c>
      <c r="J6" s="2" t="s">
        <v>148</v>
      </c>
      <c r="K6" s="2" t="s">
        <v>148</v>
      </c>
      <c r="M6" s="2" t="s">
        <v>149</v>
      </c>
      <c r="N6" s="2" t="s">
        <v>149</v>
      </c>
      <c r="O6" s="2" t="s">
        <v>149</v>
      </c>
      <c r="P6" s="2" t="s">
        <v>149</v>
      </c>
      <c r="Q6" s="2" t="s">
        <v>149</v>
      </c>
      <c r="R6" s="2" t="s">
        <v>149</v>
      </c>
      <c r="S6" s="2" t="s">
        <v>149</v>
      </c>
      <c r="T6" s="2" t="s">
        <v>149</v>
      </c>
      <c r="U6" s="2" t="s">
        <v>149</v>
      </c>
    </row>
    <row r="7" spans="1:21" ht="24.75">
      <c r="A7" s="2" t="s">
        <v>3</v>
      </c>
      <c r="C7" s="2" t="s">
        <v>172</v>
      </c>
      <c r="E7" s="2" t="s">
        <v>173</v>
      </c>
      <c r="G7" s="2" t="s">
        <v>174</v>
      </c>
      <c r="I7" s="2" t="s">
        <v>69</v>
      </c>
      <c r="K7" s="2" t="s">
        <v>175</v>
      </c>
      <c r="M7" s="2" t="s">
        <v>172</v>
      </c>
      <c r="O7" s="2" t="s">
        <v>173</v>
      </c>
      <c r="Q7" s="2" t="s">
        <v>174</v>
      </c>
      <c r="S7" s="2" t="s">
        <v>69</v>
      </c>
      <c r="U7" s="2" t="s">
        <v>175</v>
      </c>
    </row>
    <row r="8" spans="1:21">
      <c r="A8" s="3" t="s">
        <v>15</v>
      </c>
      <c r="C8" s="10">
        <v>0</v>
      </c>
      <c r="D8" s="10"/>
      <c r="E8" s="10">
        <v>136185751711</v>
      </c>
      <c r="F8" s="10"/>
      <c r="G8" s="10">
        <v>308488488139</v>
      </c>
      <c r="H8" s="10"/>
      <c r="I8" s="10">
        <f>C8+E8+G8</f>
        <v>444674239850</v>
      </c>
      <c r="K8" s="13">
        <f>I8/$I$32</f>
        <v>0.65956068527578549</v>
      </c>
      <c r="M8" s="10">
        <v>0</v>
      </c>
      <c r="N8" s="10"/>
      <c r="O8" s="10">
        <v>244979858880</v>
      </c>
      <c r="P8" s="10"/>
      <c r="Q8" s="10">
        <v>944452644984</v>
      </c>
      <c r="R8" s="10"/>
      <c r="S8" s="10">
        <f>M8+O8+Q8</f>
        <v>1189432503864</v>
      </c>
      <c r="U8" s="13">
        <f>S8/$S$32</f>
        <v>0.22830852453925779</v>
      </c>
    </row>
    <row r="9" spans="1:21">
      <c r="A9" s="3" t="s">
        <v>20</v>
      </c>
      <c r="C9" s="10">
        <v>0</v>
      </c>
      <c r="D9" s="10"/>
      <c r="E9" s="10">
        <v>-3960444135</v>
      </c>
      <c r="F9" s="10"/>
      <c r="G9" s="10">
        <v>7103527906</v>
      </c>
      <c r="H9" s="10"/>
      <c r="I9" s="10">
        <f t="shared" ref="I9:I27" si="0">C9+E9+G9</f>
        <v>3143083771</v>
      </c>
      <c r="K9" s="13">
        <f t="shared" ref="K9:K31" si="1">I9/$I$32</f>
        <v>4.6619621738809387E-3</v>
      </c>
      <c r="M9" s="10">
        <v>0</v>
      </c>
      <c r="N9" s="10"/>
      <c r="O9" s="10">
        <v>3906535060</v>
      </c>
      <c r="P9" s="10"/>
      <c r="Q9" s="10">
        <v>47598505019</v>
      </c>
      <c r="R9" s="10"/>
      <c r="S9" s="10">
        <f t="shared" ref="S9:S29" si="2">M9+O9+Q9</f>
        <v>51505040079</v>
      </c>
      <c r="U9" s="13">
        <f t="shared" ref="U9:U32" si="3">S9/$S$32</f>
        <v>9.8862606062734247E-3</v>
      </c>
    </row>
    <row r="10" spans="1:21">
      <c r="A10" s="3" t="s">
        <v>19</v>
      </c>
      <c r="C10" s="10">
        <v>0</v>
      </c>
      <c r="D10" s="10"/>
      <c r="E10" s="10">
        <v>317333130</v>
      </c>
      <c r="F10" s="10"/>
      <c r="G10" s="10">
        <v>24513622695</v>
      </c>
      <c r="H10" s="10"/>
      <c r="I10" s="10">
        <f t="shared" si="0"/>
        <v>24830955825</v>
      </c>
      <c r="K10" s="13">
        <f t="shared" si="1"/>
        <v>3.6830382271557521E-2</v>
      </c>
      <c r="M10" s="10">
        <v>0</v>
      </c>
      <c r="N10" s="10"/>
      <c r="O10" s="10">
        <v>1491093452</v>
      </c>
      <c r="P10" s="10"/>
      <c r="Q10" s="10">
        <v>210777774686</v>
      </c>
      <c r="R10" s="10"/>
      <c r="S10" s="10">
        <f t="shared" si="2"/>
        <v>212268868138</v>
      </c>
      <c r="U10" s="13">
        <f t="shared" si="3"/>
        <v>4.0744465896777188E-2</v>
      </c>
    </row>
    <row r="11" spans="1:21">
      <c r="A11" s="3" t="s">
        <v>23</v>
      </c>
      <c r="C11" s="10">
        <v>0</v>
      </c>
      <c r="D11" s="10"/>
      <c r="E11" s="10">
        <v>-9479892520</v>
      </c>
      <c r="F11" s="10"/>
      <c r="G11" s="10">
        <v>1830668956</v>
      </c>
      <c r="H11" s="10"/>
      <c r="I11" s="10">
        <f t="shared" si="0"/>
        <v>-7649223564</v>
      </c>
      <c r="K11" s="13">
        <f t="shared" si="1"/>
        <v>-1.1345669893991108E-2</v>
      </c>
      <c r="M11" s="10">
        <v>0</v>
      </c>
      <c r="N11" s="10"/>
      <c r="O11" s="10">
        <v>-2313582361</v>
      </c>
      <c r="P11" s="10"/>
      <c r="Q11" s="10">
        <v>118326316126</v>
      </c>
      <c r="R11" s="10"/>
      <c r="S11" s="10">
        <f t="shared" si="2"/>
        <v>116012733765</v>
      </c>
      <c r="U11" s="13">
        <f t="shared" si="3"/>
        <v>2.2268347289659554E-2</v>
      </c>
    </row>
    <row r="12" spans="1:21">
      <c r="A12" s="3" t="s">
        <v>18</v>
      </c>
      <c r="C12" s="10">
        <v>0</v>
      </c>
      <c r="D12" s="10"/>
      <c r="E12" s="10">
        <v>-12809600770</v>
      </c>
      <c r="F12" s="10"/>
      <c r="G12" s="10">
        <v>16801767896</v>
      </c>
      <c r="H12" s="10"/>
      <c r="I12" s="10">
        <f t="shared" si="0"/>
        <v>3992167126</v>
      </c>
      <c r="K12" s="13">
        <f t="shared" si="1"/>
        <v>5.9213605138184466E-3</v>
      </c>
      <c r="M12" s="10">
        <v>0</v>
      </c>
      <c r="N12" s="10"/>
      <c r="O12" s="10">
        <v>38027806801</v>
      </c>
      <c r="P12" s="10"/>
      <c r="Q12" s="10">
        <v>22819087045</v>
      </c>
      <c r="R12" s="10"/>
      <c r="S12" s="10">
        <f t="shared" si="2"/>
        <v>60846893846</v>
      </c>
      <c r="U12" s="13">
        <f t="shared" si="3"/>
        <v>1.1679405524607644E-2</v>
      </c>
    </row>
    <row r="13" spans="1:21">
      <c r="A13" s="3" t="s">
        <v>22</v>
      </c>
      <c r="C13" s="10">
        <v>0</v>
      </c>
      <c r="D13" s="10"/>
      <c r="E13" s="10">
        <v>8711693579</v>
      </c>
      <c r="F13" s="10"/>
      <c r="G13" s="10">
        <v>18866626318</v>
      </c>
      <c r="H13" s="10"/>
      <c r="I13" s="10">
        <f t="shared" si="0"/>
        <v>27578319897</v>
      </c>
      <c r="K13" s="13">
        <f t="shared" si="1"/>
        <v>4.0905395320754268E-2</v>
      </c>
      <c r="M13" s="10">
        <v>0</v>
      </c>
      <c r="N13" s="10"/>
      <c r="O13" s="10">
        <v>198538751885</v>
      </c>
      <c r="P13" s="10"/>
      <c r="Q13" s="10">
        <v>97885354818</v>
      </c>
      <c r="R13" s="10"/>
      <c r="S13" s="10">
        <f t="shared" si="2"/>
        <v>296424106703</v>
      </c>
      <c r="U13" s="13">
        <f t="shared" si="3"/>
        <v>5.6897848528080538E-2</v>
      </c>
    </row>
    <row r="14" spans="1:21">
      <c r="A14" s="3" t="s">
        <v>16</v>
      </c>
      <c r="C14" s="10">
        <v>0</v>
      </c>
      <c r="D14" s="10"/>
      <c r="E14" s="10">
        <v>-73190334611</v>
      </c>
      <c r="F14" s="10"/>
      <c r="G14" s="10">
        <v>69948060019</v>
      </c>
      <c r="H14" s="10"/>
      <c r="I14" s="10">
        <f t="shared" si="0"/>
        <v>-3242274592</v>
      </c>
      <c r="K14" s="13">
        <f t="shared" si="1"/>
        <v>-4.8090864280178466E-3</v>
      </c>
      <c r="M14" s="10">
        <v>0</v>
      </c>
      <c r="N14" s="10"/>
      <c r="O14" s="10">
        <v>79922138765</v>
      </c>
      <c r="P14" s="10"/>
      <c r="Q14" s="10">
        <v>43007464054</v>
      </c>
      <c r="R14" s="10"/>
      <c r="S14" s="10">
        <f t="shared" si="2"/>
        <v>122929602819</v>
      </c>
      <c r="U14" s="13">
        <f t="shared" si="3"/>
        <v>2.3596022599540405E-2</v>
      </c>
    </row>
    <row r="15" spans="1:21">
      <c r="A15" s="3" t="s">
        <v>167</v>
      </c>
      <c r="C15" s="10">
        <v>0</v>
      </c>
      <c r="D15" s="10"/>
      <c r="E15" s="10">
        <v>0</v>
      </c>
      <c r="F15" s="10"/>
      <c r="G15" s="10">
        <v>0</v>
      </c>
      <c r="H15" s="10"/>
      <c r="I15" s="10">
        <f t="shared" si="0"/>
        <v>0</v>
      </c>
      <c r="K15" s="13">
        <f t="shared" si="1"/>
        <v>0</v>
      </c>
      <c r="M15" s="10">
        <v>0</v>
      </c>
      <c r="N15" s="10"/>
      <c r="O15" s="10">
        <v>0</v>
      </c>
      <c r="P15" s="10"/>
      <c r="Q15" s="10">
        <v>11556748536</v>
      </c>
      <c r="R15" s="10"/>
      <c r="S15" s="10">
        <f>M15+O15+Q15</f>
        <v>11556748536</v>
      </c>
      <c r="U15" s="13">
        <f t="shared" si="3"/>
        <v>2.21828829980173E-3</v>
      </c>
    </row>
    <row r="16" spans="1:21">
      <c r="A16" s="3" t="s">
        <v>17</v>
      </c>
      <c r="C16" s="10">
        <v>0</v>
      </c>
      <c r="D16" s="10"/>
      <c r="E16" s="10">
        <v>3277222596</v>
      </c>
      <c r="F16" s="10"/>
      <c r="G16" s="10">
        <v>0</v>
      </c>
      <c r="H16" s="10"/>
      <c r="I16" s="10">
        <f t="shared" si="0"/>
        <v>3277222596</v>
      </c>
      <c r="K16" s="13">
        <f t="shared" si="1"/>
        <v>4.8609228678238416E-3</v>
      </c>
      <c r="M16" s="10">
        <v>19151751000</v>
      </c>
      <c r="N16" s="10"/>
      <c r="O16" s="10">
        <v>-16765316495</v>
      </c>
      <c r="P16" s="10"/>
      <c r="Q16" s="10">
        <v>3098288353</v>
      </c>
      <c r="R16" s="10"/>
      <c r="S16" s="10">
        <f t="shared" si="2"/>
        <v>5484722858</v>
      </c>
      <c r="U16" s="13">
        <f t="shared" si="3"/>
        <v>1.0527785134076839E-3</v>
      </c>
    </row>
    <row r="17" spans="1:21">
      <c r="A17" s="3" t="s">
        <v>168</v>
      </c>
      <c r="C17" s="10">
        <v>0</v>
      </c>
      <c r="D17" s="10"/>
      <c r="E17" s="10">
        <v>0</v>
      </c>
      <c r="F17" s="10"/>
      <c r="G17" s="10">
        <v>0</v>
      </c>
      <c r="H17" s="10"/>
      <c r="I17" s="10">
        <f t="shared" si="0"/>
        <v>0</v>
      </c>
      <c r="K17" s="13">
        <f t="shared" si="1"/>
        <v>0</v>
      </c>
      <c r="M17" s="10">
        <v>0</v>
      </c>
      <c r="N17" s="10"/>
      <c r="O17" s="10">
        <v>0</v>
      </c>
      <c r="P17" s="10"/>
      <c r="Q17" s="10">
        <v>12213533783</v>
      </c>
      <c r="R17" s="10"/>
      <c r="S17" s="10">
        <f t="shared" si="2"/>
        <v>12213533783</v>
      </c>
      <c r="U17" s="13">
        <f t="shared" si="3"/>
        <v>2.3443565467973302E-3</v>
      </c>
    </row>
    <row r="18" spans="1:21">
      <c r="A18" s="3" t="s">
        <v>169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f t="shared" si="0"/>
        <v>0</v>
      </c>
      <c r="K18" s="13">
        <f t="shared" si="1"/>
        <v>0</v>
      </c>
      <c r="M18" s="10">
        <v>0</v>
      </c>
      <c r="N18" s="10"/>
      <c r="O18" s="10">
        <v>0</v>
      </c>
      <c r="P18" s="10"/>
      <c r="Q18" s="10">
        <v>1979162212</v>
      </c>
      <c r="R18" s="10"/>
      <c r="S18" s="10">
        <f t="shared" si="2"/>
        <v>1979162212</v>
      </c>
      <c r="U18" s="13">
        <f t="shared" si="3"/>
        <v>3.7989512055342271E-4</v>
      </c>
    </row>
    <row r="19" spans="1:21">
      <c r="A19" s="3" t="s">
        <v>21</v>
      </c>
      <c r="C19" s="10">
        <v>0</v>
      </c>
      <c r="D19" s="10"/>
      <c r="E19" s="10">
        <v>154184482631</v>
      </c>
      <c r="F19" s="10"/>
      <c r="G19" s="10">
        <v>0</v>
      </c>
      <c r="H19" s="10"/>
      <c r="I19" s="10">
        <f t="shared" si="0"/>
        <v>154184482631</v>
      </c>
      <c r="K19" s="13">
        <f t="shared" si="1"/>
        <v>0.22869330829080362</v>
      </c>
      <c r="M19" s="10">
        <v>119911089924</v>
      </c>
      <c r="N19" s="10"/>
      <c r="O19" s="10">
        <v>1247532970249</v>
      </c>
      <c r="P19" s="10"/>
      <c r="Q19" s="10">
        <v>1725948591643</v>
      </c>
      <c r="R19" s="10"/>
      <c r="S19" s="10">
        <f t="shared" si="2"/>
        <v>3093392651816</v>
      </c>
      <c r="U19" s="13">
        <f t="shared" si="3"/>
        <v>0.59376880139257193</v>
      </c>
    </row>
    <row r="20" spans="1:21">
      <c r="A20" s="3" t="s">
        <v>170</v>
      </c>
      <c r="C20" s="10">
        <v>0</v>
      </c>
      <c r="D20" s="10"/>
      <c r="E20" s="10">
        <v>0</v>
      </c>
      <c r="F20" s="10"/>
      <c r="G20" s="10">
        <v>0</v>
      </c>
      <c r="H20" s="10"/>
      <c r="I20" s="10">
        <f t="shared" si="0"/>
        <v>0</v>
      </c>
      <c r="K20" s="13">
        <f t="shared" si="1"/>
        <v>0</v>
      </c>
      <c r="M20" s="10">
        <v>0</v>
      </c>
      <c r="N20" s="10"/>
      <c r="O20" s="10">
        <v>0</v>
      </c>
      <c r="P20" s="10"/>
      <c r="Q20" s="10">
        <v>-4211771</v>
      </c>
      <c r="R20" s="10"/>
      <c r="S20" s="10">
        <f t="shared" si="2"/>
        <v>-4211771</v>
      </c>
      <c r="U20" s="13">
        <f t="shared" si="3"/>
        <v>-8.0843866262560278E-7</v>
      </c>
    </row>
    <row r="21" spans="1:21">
      <c r="A21" s="3" t="s">
        <v>171</v>
      </c>
      <c r="C21" s="10">
        <v>0</v>
      </c>
      <c r="D21" s="10"/>
      <c r="E21" s="10">
        <v>0</v>
      </c>
      <c r="F21" s="10"/>
      <c r="G21" s="10">
        <v>0</v>
      </c>
      <c r="H21" s="10"/>
      <c r="I21" s="10">
        <f t="shared" si="0"/>
        <v>0</v>
      </c>
      <c r="K21" s="13">
        <f t="shared" si="1"/>
        <v>0</v>
      </c>
      <c r="M21" s="10">
        <v>0</v>
      </c>
      <c r="N21" s="10"/>
      <c r="O21" s="10">
        <v>0</v>
      </c>
      <c r="P21" s="10"/>
      <c r="Q21" s="10">
        <v>3766856380</v>
      </c>
      <c r="R21" s="10"/>
      <c r="S21" s="10">
        <f t="shared" si="2"/>
        <v>3766856380</v>
      </c>
      <c r="U21" s="13">
        <f t="shared" si="3"/>
        <v>7.2303844015971408E-4</v>
      </c>
    </row>
    <row r="22" spans="1:21">
      <c r="A22" s="3" t="s">
        <v>24</v>
      </c>
      <c r="C22" s="10">
        <v>0</v>
      </c>
      <c r="D22" s="10"/>
      <c r="E22" s="10">
        <v>-46950000</v>
      </c>
      <c r="F22" s="10"/>
      <c r="G22" s="10">
        <v>0</v>
      </c>
      <c r="H22" s="10"/>
      <c r="I22" s="10">
        <f t="shared" si="0"/>
        <v>-46950000</v>
      </c>
      <c r="K22" s="13">
        <f t="shared" si="1"/>
        <v>-6.9638336109021921E-5</v>
      </c>
      <c r="M22" s="10">
        <v>0</v>
      </c>
      <c r="N22" s="10"/>
      <c r="O22" s="10">
        <v>-46950000</v>
      </c>
      <c r="P22" s="10"/>
      <c r="Q22" s="10">
        <v>0</v>
      </c>
      <c r="R22" s="10"/>
      <c r="S22" s="10">
        <f t="shared" si="2"/>
        <v>-46950000</v>
      </c>
      <c r="U22" s="13">
        <f t="shared" si="3"/>
        <v>-9.0119323225958981E-6</v>
      </c>
    </row>
    <row r="23" spans="1:21">
      <c r="A23" s="3" t="s">
        <v>45</v>
      </c>
      <c r="C23" s="10">
        <v>0</v>
      </c>
      <c r="D23" s="10"/>
      <c r="E23" s="10">
        <v>51549987</v>
      </c>
      <c r="F23" s="10"/>
      <c r="G23" s="10">
        <v>0</v>
      </c>
      <c r="H23" s="10"/>
      <c r="I23" s="10">
        <f t="shared" si="0"/>
        <v>51549987</v>
      </c>
      <c r="K23" s="13">
        <f t="shared" si="1"/>
        <v>7.6461242196415564E-5</v>
      </c>
      <c r="M23" s="10">
        <v>0</v>
      </c>
      <c r="N23" s="10"/>
      <c r="O23" s="10">
        <v>98660224</v>
      </c>
      <c r="P23" s="10"/>
      <c r="Q23" s="10">
        <v>0</v>
      </c>
      <c r="R23" s="10"/>
      <c r="S23" s="10">
        <f t="shared" si="2"/>
        <v>98660224</v>
      </c>
      <c r="U23" s="13">
        <f t="shared" si="3"/>
        <v>1.8937577457298225E-5</v>
      </c>
    </row>
    <row r="24" spans="1:21">
      <c r="A24" s="3" t="s">
        <v>41</v>
      </c>
      <c r="C24" s="10">
        <v>0</v>
      </c>
      <c r="D24" s="10"/>
      <c r="E24" s="10">
        <v>463949879</v>
      </c>
      <c r="F24" s="10"/>
      <c r="G24" s="10">
        <v>0</v>
      </c>
      <c r="H24" s="10"/>
      <c r="I24" s="10">
        <f t="shared" si="0"/>
        <v>463949879</v>
      </c>
      <c r="K24" s="13">
        <f t="shared" si="1"/>
        <v>6.8815117383476149E-4</v>
      </c>
      <c r="M24" s="10">
        <v>0</v>
      </c>
      <c r="N24" s="10"/>
      <c r="O24" s="10">
        <v>1217436373</v>
      </c>
      <c r="P24" s="10"/>
      <c r="Q24" s="10">
        <v>0</v>
      </c>
      <c r="R24" s="10"/>
      <c r="S24" s="10">
        <f t="shared" si="2"/>
        <v>1217436373</v>
      </c>
      <c r="U24" s="13">
        <f t="shared" si="3"/>
        <v>2.3368379553871389E-4</v>
      </c>
    </row>
    <row r="25" spans="1:21">
      <c r="C25" s="10">
        <v>0</v>
      </c>
      <c r="D25" s="10"/>
      <c r="E25" s="10">
        <v>0</v>
      </c>
      <c r="F25" s="10"/>
      <c r="G25" s="10">
        <v>0</v>
      </c>
      <c r="H25" s="10"/>
      <c r="I25" s="10">
        <f t="shared" si="0"/>
        <v>0</v>
      </c>
      <c r="K25" s="13">
        <f t="shared" si="1"/>
        <v>0</v>
      </c>
      <c r="M25" s="10">
        <v>0</v>
      </c>
      <c r="N25" s="10"/>
      <c r="O25" s="10">
        <v>-3625000</v>
      </c>
      <c r="P25" s="10"/>
      <c r="Q25" s="10">
        <v>0</v>
      </c>
      <c r="R25" s="10"/>
      <c r="S25" s="10">
        <f t="shared" si="2"/>
        <v>-3625000</v>
      </c>
      <c r="U25" s="13">
        <f t="shared" si="3"/>
        <v>-6.9580947112694633E-7</v>
      </c>
    </row>
    <row r="26" spans="1:21">
      <c r="A26" s="3" t="s">
        <v>47</v>
      </c>
      <c r="C26" s="10">
        <v>0</v>
      </c>
      <c r="D26" s="10"/>
      <c r="E26" s="10">
        <v>22940089910</v>
      </c>
      <c r="F26" s="10"/>
      <c r="G26" s="10">
        <v>0</v>
      </c>
      <c r="H26" s="10"/>
      <c r="I26" s="10">
        <f t="shared" si="0"/>
        <v>22940089910</v>
      </c>
      <c r="K26" s="13">
        <f t="shared" si="1"/>
        <v>3.402576552766267E-2</v>
      </c>
      <c r="M26" s="10">
        <v>0</v>
      </c>
      <c r="N26" s="10"/>
      <c r="O26" s="10">
        <v>32937634511</v>
      </c>
      <c r="P26" s="10"/>
      <c r="Q26" s="10">
        <v>0</v>
      </c>
      <c r="R26" s="10"/>
      <c r="S26" s="10">
        <f t="shared" si="2"/>
        <v>32937634511</v>
      </c>
      <c r="U26" s="13">
        <f t="shared" si="3"/>
        <v>6.322294634281812E-3</v>
      </c>
    </row>
    <row r="27" spans="1:21">
      <c r="A27" s="3" t="s">
        <v>36</v>
      </c>
      <c r="C27" s="10">
        <v>0</v>
      </c>
      <c r="D27" s="10"/>
      <c r="E27" s="10">
        <v>0</v>
      </c>
      <c r="F27" s="10"/>
      <c r="G27" s="10">
        <v>0</v>
      </c>
      <c r="H27" s="10"/>
      <c r="I27" s="10">
        <f>C27+E27+G27</f>
        <v>0</v>
      </c>
      <c r="K27" s="13">
        <f t="shared" si="1"/>
        <v>0</v>
      </c>
      <c r="M27" s="10">
        <v>0</v>
      </c>
      <c r="N27" s="10"/>
      <c r="O27" s="10">
        <v>-29079310</v>
      </c>
      <c r="P27" s="10"/>
      <c r="Q27" s="10">
        <v>0</v>
      </c>
      <c r="R27" s="10"/>
      <c r="S27" s="10">
        <f t="shared" si="2"/>
        <v>-29079310</v>
      </c>
      <c r="U27" s="13">
        <f t="shared" si="3"/>
        <v>-5.581699120506627E-6</v>
      </c>
    </row>
    <row r="28" spans="1:21">
      <c r="A28" s="3" t="s">
        <v>51</v>
      </c>
      <c r="C28" s="10">
        <v>0</v>
      </c>
      <c r="D28" s="10"/>
      <c r="E28" s="10">
        <v>0</v>
      </c>
      <c r="F28" s="10"/>
      <c r="G28" s="10">
        <v>0</v>
      </c>
      <c r="H28" s="10"/>
      <c r="I28" s="10">
        <f t="shared" ref="I28:I31" si="4">C28+E28+G28</f>
        <v>0</v>
      </c>
      <c r="K28" s="13">
        <f t="shared" si="1"/>
        <v>0</v>
      </c>
      <c r="M28" s="10">
        <v>0</v>
      </c>
      <c r="N28" s="10"/>
      <c r="O28" s="10">
        <v>-3625000</v>
      </c>
      <c r="P28" s="10"/>
      <c r="Q28" s="10">
        <v>0</v>
      </c>
      <c r="R28" s="10"/>
      <c r="S28" s="10">
        <f t="shared" si="2"/>
        <v>-3625000</v>
      </c>
      <c r="U28" s="13">
        <f t="shared" si="3"/>
        <v>-6.9580947112694633E-7</v>
      </c>
    </row>
    <row r="29" spans="1:21">
      <c r="A29" s="3" t="s">
        <v>55</v>
      </c>
      <c r="C29" s="10">
        <v>0</v>
      </c>
      <c r="D29" s="10"/>
      <c r="E29" s="10">
        <v>0</v>
      </c>
      <c r="F29" s="10"/>
      <c r="G29" s="10">
        <v>0</v>
      </c>
      <c r="H29" s="10"/>
      <c r="I29" s="10">
        <f t="shared" si="4"/>
        <v>0</v>
      </c>
      <c r="K29" s="13">
        <f t="shared" si="1"/>
        <v>0</v>
      </c>
      <c r="M29" s="10">
        <v>0</v>
      </c>
      <c r="N29" s="10"/>
      <c r="O29" s="10">
        <v>-1602668000</v>
      </c>
      <c r="P29" s="10"/>
      <c r="Q29" s="10">
        <v>0</v>
      </c>
      <c r="R29" s="10"/>
      <c r="S29" s="10">
        <f>M29+O29+Q29</f>
        <v>-1602668000</v>
      </c>
      <c r="U29" s="13">
        <f t="shared" si="3"/>
        <v>-3.0762802026816025E-4</v>
      </c>
    </row>
    <row r="30" spans="1:21">
      <c r="A30" s="3" t="s">
        <v>45</v>
      </c>
      <c r="C30" s="10">
        <v>0</v>
      </c>
      <c r="D30" s="10"/>
      <c r="E30" s="10">
        <v>0</v>
      </c>
      <c r="F30" s="10"/>
      <c r="G30" s="10">
        <v>0</v>
      </c>
      <c r="H30" s="10"/>
      <c r="I30" s="10">
        <f t="shared" si="4"/>
        <v>0</v>
      </c>
      <c r="K30" s="13">
        <f t="shared" si="1"/>
        <v>0</v>
      </c>
      <c r="M30" s="10">
        <v>0</v>
      </c>
      <c r="N30" s="10"/>
      <c r="O30" s="10">
        <v>0</v>
      </c>
      <c r="P30" s="10"/>
      <c r="Q30" s="10">
        <v>36610484</v>
      </c>
      <c r="R30" s="10"/>
      <c r="S30" s="10">
        <f t="shared" ref="S30:S31" si="5">M30+O30+Q30</f>
        <v>36610484</v>
      </c>
      <c r="U30" s="13">
        <f t="shared" si="3"/>
        <v>7.0272886923424915E-6</v>
      </c>
    </row>
    <row r="31" spans="1:21" ht="24.75" thickBot="1">
      <c r="A31" s="3" t="s">
        <v>55</v>
      </c>
      <c r="C31" s="10">
        <v>0</v>
      </c>
      <c r="D31" s="10"/>
      <c r="E31" s="10">
        <v>0</v>
      </c>
      <c r="F31" s="10"/>
      <c r="G31" s="10">
        <v>0</v>
      </c>
      <c r="H31" s="10"/>
      <c r="I31" s="10">
        <f t="shared" si="4"/>
        <v>0</v>
      </c>
      <c r="K31" s="13">
        <f t="shared" si="1"/>
        <v>0</v>
      </c>
      <c r="M31" s="10">
        <v>0</v>
      </c>
      <c r="N31" s="10"/>
      <c r="O31" s="10">
        <v>0</v>
      </c>
      <c r="P31" s="10"/>
      <c r="Q31" s="10">
        <v>-654110750</v>
      </c>
      <c r="R31" s="10"/>
      <c r="S31" s="10">
        <f>M31+O31+Q31</f>
        <v>-654110750</v>
      </c>
      <c r="U31" s="20">
        <f t="shared" si="3"/>
        <v>-1.255548841423311E-4</v>
      </c>
    </row>
    <row r="32" spans="1:21" ht="24.75" thickBot="1">
      <c r="A32" s="3" t="s">
        <v>26</v>
      </c>
      <c r="C32" s="11">
        <f>SUM(C8:C31)</f>
        <v>0</v>
      </c>
      <c r="D32" s="10"/>
      <c r="E32" s="11">
        <f>SUM(E8:E31)</f>
        <v>226644851387</v>
      </c>
      <c r="F32" s="10"/>
      <c r="G32" s="11">
        <f>SUM(G8:G31)</f>
        <v>447552761929</v>
      </c>
      <c r="H32" s="10"/>
      <c r="I32" s="11">
        <f>SUM(I8:I31)</f>
        <v>674197613316</v>
      </c>
      <c r="K32" s="14">
        <f>SUM(K8:K31)</f>
        <v>0.99999999999999989</v>
      </c>
      <c r="M32" s="11">
        <f>SUM(M8:M31)</f>
        <v>139062840924</v>
      </c>
      <c r="N32" s="10"/>
      <c r="O32" s="11">
        <f>SUM(O8:O31)</f>
        <v>1827888040034</v>
      </c>
      <c r="P32" s="10"/>
      <c r="Q32" s="11">
        <f>SUM(Q8:Q31)</f>
        <v>3242808615602</v>
      </c>
      <c r="R32" s="10"/>
      <c r="S32" s="11">
        <f>SUM(S8:S31)</f>
        <v>5209759496560</v>
      </c>
      <c r="U32" s="21">
        <f>SUM(U8:U31)</f>
        <v>1.0000000000000002</v>
      </c>
    </row>
    <row r="33" spans="2:17" ht="24.75" thickTop="1">
      <c r="C33" s="18"/>
      <c r="E33" s="18"/>
      <c r="G33" s="18"/>
      <c r="K33" s="8"/>
      <c r="M33" s="18"/>
      <c r="O33" s="18"/>
      <c r="Q33" s="18"/>
    </row>
    <row r="34" spans="2:17">
      <c r="B34" s="10"/>
    </row>
    <row r="35" spans="2:17">
      <c r="B35" s="10"/>
    </row>
    <row r="36" spans="2:17">
      <c r="B36" s="10"/>
    </row>
    <row r="37" spans="2:17">
      <c r="B37" s="10"/>
    </row>
    <row r="38" spans="2:17">
      <c r="B38" s="10"/>
    </row>
    <row r="39" spans="2:17">
      <c r="B39" s="10"/>
    </row>
    <row r="40" spans="2:17">
      <c r="B40" s="10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6"/>
  <sheetViews>
    <sheetView rightToLeft="1" workbookViewId="0">
      <selection activeCell="F21" sqref="F21"/>
    </sheetView>
  </sheetViews>
  <sheetFormatPr defaultRowHeight="24"/>
  <cols>
    <col min="1" max="1" width="31.7109375" style="3" bestFit="1" customWidth="1"/>
    <col min="2" max="2" width="1" style="3" customWidth="1"/>
    <col min="3" max="3" width="20" style="3" customWidth="1"/>
    <col min="4" max="4" width="1" style="3" customWidth="1"/>
    <col min="5" max="5" width="21" style="3" customWidth="1"/>
    <col min="6" max="6" width="1" style="3" customWidth="1"/>
    <col min="7" max="7" width="15" style="3" customWidth="1"/>
    <col min="8" max="8" width="1" style="3" customWidth="1"/>
    <col min="9" max="9" width="21" style="3" customWidth="1"/>
    <col min="10" max="10" width="1" style="3" customWidth="1"/>
    <col min="11" max="11" width="20" style="3" customWidth="1"/>
    <col min="12" max="12" width="1" style="3" customWidth="1"/>
    <col min="13" max="13" width="21" style="3" customWidth="1"/>
    <col min="14" max="14" width="1" style="3" customWidth="1"/>
    <col min="15" max="15" width="20" style="3" customWidth="1"/>
    <col min="16" max="16" width="1" style="3" customWidth="1"/>
    <col min="17" max="17" width="21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24.7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</row>
    <row r="3" spans="1:17" ht="24.75">
      <c r="A3" s="1" t="s">
        <v>146</v>
      </c>
      <c r="B3" s="1" t="s">
        <v>146</v>
      </c>
      <c r="C3" s="1" t="s">
        <v>146</v>
      </c>
      <c r="D3" s="1" t="s">
        <v>146</v>
      </c>
      <c r="E3" s="1" t="s">
        <v>146</v>
      </c>
      <c r="F3" s="1" t="s">
        <v>146</v>
      </c>
      <c r="G3" s="1" t="s">
        <v>146</v>
      </c>
      <c r="H3" s="1" t="s">
        <v>146</v>
      </c>
      <c r="I3" s="1" t="s">
        <v>146</v>
      </c>
      <c r="J3" s="1" t="s">
        <v>146</v>
      </c>
      <c r="K3" s="1" t="s">
        <v>146</v>
      </c>
      <c r="L3" s="1" t="s">
        <v>146</v>
      </c>
      <c r="M3" s="1" t="s">
        <v>146</v>
      </c>
      <c r="N3" s="1" t="s">
        <v>146</v>
      </c>
      <c r="O3" s="1" t="s">
        <v>146</v>
      </c>
      <c r="P3" s="1" t="s">
        <v>146</v>
      </c>
      <c r="Q3" s="1" t="s">
        <v>146</v>
      </c>
    </row>
    <row r="4" spans="1:17" ht="24.75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 t="s">
        <v>2</v>
      </c>
      <c r="K4" s="1" t="s">
        <v>2</v>
      </c>
      <c r="L4" s="1" t="s">
        <v>2</v>
      </c>
      <c r="M4" s="1" t="s">
        <v>2</v>
      </c>
      <c r="N4" s="1" t="s">
        <v>2</v>
      </c>
      <c r="O4" s="1" t="s">
        <v>2</v>
      </c>
      <c r="P4" s="1" t="s">
        <v>2</v>
      </c>
      <c r="Q4" s="1" t="s">
        <v>2</v>
      </c>
    </row>
    <row r="6" spans="1:17" ht="24.75">
      <c r="A6" s="2" t="s">
        <v>150</v>
      </c>
      <c r="C6" s="2" t="s">
        <v>148</v>
      </c>
      <c r="D6" s="2" t="s">
        <v>148</v>
      </c>
      <c r="E6" s="2" t="s">
        <v>148</v>
      </c>
      <c r="F6" s="2" t="s">
        <v>148</v>
      </c>
      <c r="G6" s="2" t="s">
        <v>148</v>
      </c>
      <c r="H6" s="2" t="s">
        <v>148</v>
      </c>
      <c r="I6" s="2" t="s">
        <v>148</v>
      </c>
      <c r="K6" s="2" t="s">
        <v>149</v>
      </c>
      <c r="L6" s="2" t="s">
        <v>149</v>
      </c>
      <c r="M6" s="2" t="s">
        <v>149</v>
      </c>
      <c r="N6" s="2" t="s">
        <v>149</v>
      </c>
      <c r="O6" s="2" t="s">
        <v>149</v>
      </c>
      <c r="P6" s="2" t="s">
        <v>149</v>
      </c>
      <c r="Q6" s="2" t="s">
        <v>149</v>
      </c>
    </row>
    <row r="7" spans="1:17" ht="24.75">
      <c r="A7" s="2" t="s">
        <v>150</v>
      </c>
      <c r="C7" s="2" t="s">
        <v>176</v>
      </c>
      <c r="E7" s="2" t="s">
        <v>173</v>
      </c>
      <c r="G7" s="2" t="s">
        <v>174</v>
      </c>
      <c r="I7" s="2" t="s">
        <v>177</v>
      </c>
      <c r="K7" s="2" t="s">
        <v>176</v>
      </c>
      <c r="M7" s="2" t="s">
        <v>173</v>
      </c>
      <c r="O7" s="2" t="s">
        <v>174</v>
      </c>
      <c r="Q7" s="2" t="s">
        <v>177</v>
      </c>
    </row>
    <row r="8" spans="1:17">
      <c r="A8" s="3" t="s">
        <v>45</v>
      </c>
      <c r="C8" s="10">
        <v>0</v>
      </c>
      <c r="D8" s="10"/>
      <c r="E8" s="10">
        <v>51549987</v>
      </c>
      <c r="F8" s="10"/>
      <c r="G8" s="10">
        <v>0</v>
      </c>
      <c r="H8" s="10"/>
      <c r="I8" s="10">
        <f>C8+E8+G8</f>
        <v>51549987</v>
      </c>
      <c r="J8" s="10"/>
      <c r="K8" s="10">
        <v>0</v>
      </c>
      <c r="L8" s="10"/>
      <c r="M8" s="10">
        <v>98660224</v>
      </c>
      <c r="N8" s="10"/>
      <c r="O8" s="10">
        <v>36610484</v>
      </c>
      <c r="P8" s="10"/>
      <c r="Q8" s="10">
        <f>K8+M8+O8</f>
        <v>135270708</v>
      </c>
    </row>
    <row r="9" spans="1:17">
      <c r="A9" s="3" t="s">
        <v>55</v>
      </c>
      <c r="C9" s="10">
        <v>379702345</v>
      </c>
      <c r="D9" s="10"/>
      <c r="E9" s="10">
        <v>0</v>
      </c>
      <c r="F9" s="10"/>
      <c r="G9" s="10">
        <v>0</v>
      </c>
      <c r="H9" s="10"/>
      <c r="I9" s="10">
        <f t="shared" ref="I9:I14" si="0">C9+E9+G9</f>
        <v>379702345</v>
      </c>
      <c r="J9" s="10"/>
      <c r="K9" s="10">
        <v>1738909219</v>
      </c>
      <c r="L9" s="10"/>
      <c r="M9" s="10">
        <v>-1602668000</v>
      </c>
      <c r="N9" s="10"/>
      <c r="O9" s="10">
        <v>-654110750</v>
      </c>
      <c r="P9" s="10"/>
      <c r="Q9" s="10">
        <f t="shared" ref="Q9:Q14" si="1">K9+M9+O9</f>
        <v>-517869531</v>
      </c>
    </row>
    <row r="10" spans="1:17">
      <c r="A10" s="3" t="s">
        <v>59</v>
      </c>
      <c r="C10" s="10">
        <v>99122582</v>
      </c>
      <c r="D10" s="10"/>
      <c r="E10" s="10">
        <v>0</v>
      </c>
      <c r="F10" s="10"/>
      <c r="G10" s="10">
        <v>0</v>
      </c>
      <c r="H10" s="10"/>
      <c r="I10" s="10">
        <f t="shared" si="0"/>
        <v>99122582</v>
      </c>
      <c r="J10" s="10"/>
      <c r="K10" s="10">
        <v>224211235</v>
      </c>
      <c r="L10" s="10"/>
      <c r="M10" s="10">
        <v>-3625000</v>
      </c>
      <c r="N10" s="10"/>
      <c r="O10" s="10">
        <v>0</v>
      </c>
      <c r="P10" s="10"/>
      <c r="Q10" s="10">
        <f t="shared" si="1"/>
        <v>220586235</v>
      </c>
    </row>
    <row r="11" spans="1:17">
      <c r="A11" s="3" t="s">
        <v>51</v>
      </c>
      <c r="C11" s="10">
        <v>96672816</v>
      </c>
      <c r="D11" s="10"/>
      <c r="E11" s="10">
        <v>0</v>
      </c>
      <c r="F11" s="10"/>
      <c r="G11" s="10">
        <v>0</v>
      </c>
      <c r="H11" s="10"/>
      <c r="I11" s="10">
        <f t="shared" si="0"/>
        <v>96672816</v>
      </c>
      <c r="J11" s="10"/>
      <c r="K11" s="10">
        <v>443524367</v>
      </c>
      <c r="L11" s="10"/>
      <c r="M11" s="10">
        <v>-3625000</v>
      </c>
      <c r="N11" s="10"/>
      <c r="O11" s="10">
        <v>0</v>
      </c>
      <c r="P11" s="10"/>
      <c r="Q11" s="10">
        <f t="shared" si="1"/>
        <v>439899367</v>
      </c>
    </row>
    <row r="12" spans="1:17">
      <c r="A12" s="3" t="s">
        <v>36</v>
      </c>
      <c r="C12" s="10">
        <v>0</v>
      </c>
      <c r="D12" s="10"/>
      <c r="E12" s="10">
        <v>0</v>
      </c>
      <c r="F12" s="10"/>
      <c r="G12" s="10">
        <v>0</v>
      </c>
      <c r="H12" s="10"/>
      <c r="I12" s="10">
        <f t="shared" si="0"/>
        <v>0</v>
      </c>
      <c r="J12" s="10"/>
      <c r="K12" s="10">
        <v>0</v>
      </c>
      <c r="L12" s="10"/>
      <c r="M12" s="10">
        <v>-29079309</v>
      </c>
      <c r="N12" s="10"/>
      <c r="O12" s="10">
        <v>0</v>
      </c>
      <c r="P12" s="10"/>
      <c r="Q12" s="10">
        <f t="shared" si="1"/>
        <v>-29079309</v>
      </c>
    </row>
    <row r="13" spans="1:17">
      <c r="A13" s="3" t="s">
        <v>41</v>
      </c>
      <c r="C13" s="10">
        <v>0</v>
      </c>
      <c r="D13" s="10"/>
      <c r="E13" s="10">
        <v>463949879</v>
      </c>
      <c r="F13" s="10"/>
      <c r="G13" s="10">
        <v>0</v>
      </c>
      <c r="H13" s="10"/>
      <c r="I13" s="10">
        <f t="shared" si="0"/>
        <v>463949879</v>
      </c>
      <c r="J13" s="10"/>
      <c r="K13" s="10">
        <v>0</v>
      </c>
      <c r="L13" s="10"/>
      <c r="M13" s="10">
        <v>1217436373</v>
      </c>
      <c r="N13" s="10"/>
      <c r="O13" s="10">
        <v>0</v>
      </c>
      <c r="P13" s="10"/>
      <c r="Q13" s="10">
        <f t="shared" si="1"/>
        <v>1217436373</v>
      </c>
    </row>
    <row r="14" spans="1:17">
      <c r="A14" s="3" t="s">
        <v>47</v>
      </c>
      <c r="C14" s="10">
        <v>0</v>
      </c>
      <c r="D14" s="10"/>
      <c r="E14" s="10">
        <v>22940089914</v>
      </c>
      <c r="F14" s="10"/>
      <c r="G14" s="10">
        <v>0</v>
      </c>
      <c r="H14" s="10"/>
      <c r="I14" s="10">
        <f t="shared" si="0"/>
        <v>22940089914</v>
      </c>
      <c r="J14" s="10"/>
      <c r="K14" s="10">
        <v>0</v>
      </c>
      <c r="L14" s="10"/>
      <c r="M14" s="10">
        <v>32937634513</v>
      </c>
      <c r="N14" s="10"/>
      <c r="O14" s="10">
        <v>0</v>
      </c>
      <c r="P14" s="10"/>
      <c r="Q14" s="10">
        <f t="shared" si="1"/>
        <v>32937634513</v>
      </c>
    </row>
    <row r="15" spans="1:17">
      <c r="A15" s="3" t="s">
        <v>26</v>
      </c>
      <c r="C15" s="11">
        <f>SUM(C8:C14)</f>
        <v>575497743</v>
      </c>
      <c r="D15" s="10"/>
      <c r="E15" s="11">
        <f>SUM(E8:E14)</f>
        <v>23455589780</v>
      </c>
      <c r="F15" s="10"/>
      <c r="G15" s="11">
        <f>SUM(G8:G14)</f>
        <v>0</v>
      </c>
      <c r="H15" s="10"/>
      <c r="I15" s="11">
        <f>SUM(I8:I14)</f>
        <v>24031087523</v>
      </c>
      <c r="J15" s="10"/>
      <c r="K15" s="11">
        <f>SUM(K8:K14)</f>
        <v>2406644821</v>
      </c>
      <c r="L15" s="10"/>
      <c r="M15" s="11">
        <f>SUM(M8:M14)</f>
        <v>32614733801</v>
      </c>
      <c r="N15" s="10"/>
      <c r="O15" s="11">
        <f>SUM(O8:O14)</f>
        <v>-617500266</v>
      </c>
      <c r="P15" s="10"/>
      <c r="Q15" s="11">
        <f>SUM(Q8:Q14)</f>
        <v>34403878356</v>
      </c>
    </row>
    <row r="16" spans="1:17">
      <c r="C16" s="18"/>
      <c r="E16" s="18"/>
      <c r="K16" s="18"/>
      <c r="M16" s="1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2024-04-28T07:56:12Z</dcterms:modified>
</cp:coreProperties>
</file>