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اردیبهشت1403\"/>
    </mc:Choice>
  </mc:AlternateContent>
  <xr:revisionPtr revIDLastSave="0" documentId="13_ncr:1_{FB677520-D36B-4FB2-B0FB-10D1A1F13090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سهام" sheetId="1" r:id="rId1"/>
    <sheet name="اوراق مشارکت" sheetId="3" r:id="rId2"/>
    <sheet name="سپرده" sheetId="6" r:id="rId3"/>
    <sheet name="سود اوراق بهادار و سپرده بانکی" sheetId="7" r:id="rId4"/>
    <sheet name="درآمد سود سهام" sheetId="8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سرمایه‌گذاری در اوراق بهادار" sheetId="12" r:id="rId9"/>
    <sheet name="درآمد سپرده بانکی" sheetId="13" r:id="rId10"/>
    <sheet name="سایر درآمدها" sheetId="14" r:id="rId11"/>
    <sheet name="جمع درآمدها" sheetId="15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5" l="1"/>
  <c r="E8" i="15"/>
  <c r="E9" i="15"/>
  <c r="E10" i="15"/>
  <c r="E7" i="15"/>
  <c r="K35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8" i="13"/>
  <c r="G35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8" i="13"/>
  <c r="Q9" i="12"/>
  <c r="Q10" i="12"/>
  <c r="Q11" i="12"/>
  <c r="Q12" i="12"/>
  <c r="Q13" i="12"/>
  <c r="Q14" i="12"/>
  <c r="Q8" i="12"/>
  <c r="Q15" i="12" s="1"/>
  <c r="I9" i="12"/>
  <c r="I10" i="12"/>
  <c r="I11" i="12"/>
  <c r="I12" i="12"/>
  <c r="I13" i="12"/>
  <c r="I14" i="12"/>
  <c r="I8" i="12"/>
  <c r="U23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8" i="11"/>
  <c r="K23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8" i="11"/>
  <c r="S23" i="11" s="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8" i="11"/>
  <c r="I23" i="11" s="1"/>
  <c r="Q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I9" i="10"/>
  <c r="I10" i="10"/>
  <c r="I11" i="10"/>
  <c r="I12" i="10"/>
  <c r="I13" i="10"/>
  <c r="I26" i="10" s="1"/>
  <c r="I14" i="10"/>
  <c r="I15" i="10"/>
  <c r="I16" i="10"/>
  <c r="I17" i="10"/>
  <c r="I18" i="10"/>
  <c r="I19" i="10"/>
  <c r="I20" i="10"/>
  <c r="I21" i="10"/>
  <c r="I22" i="10"/>
  <c r="I23" i="10"/>
  <c r="I24" i="10"/>
  <c r="I25" i="10"/>
  <c r="I8" i="10"/>
  <c r="Q25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8" i="9"/>
  <c r="L43" i="7"/>
  <c r="C10" i="15"/>
  <c r="E9" i="14"/>
  <c r="C9" i="14"/>
  <c r="I35" i="13"/>
  <c r="E35" i="13"/>
  <c r="O15" i="12"/>
  <c r="M15" i="12"/>
  <c r="K15" i="12"/>
  <c r="G15" i="12"/>
  <c r="E15" i="12"/>
  <c r="C15" i="12"/>
  <c r="Q23" i="11"/>
  <c r="O23" i="11"/>
  <c r="M23" i="11"/>
  <c r="G23" i="11"/>
  <c r="E23" i="11"/>
  <c r="C23" i="11"/>
  <c r="O26" i="10"/>
  <c r="M26" i="10"/>
  <c r="G26" i="10"/>
  <c r="E26" i="10"/>
  <c r="O25" i="9"/>
  <c r="M25" i="9"/>
  <c r="G25" i="9"/>
  <c r="E25" i="9"/>
  <c r="S10" i="8"/>
  <c r="Q10" i="8"/>
  <c r="O10" i="8"/>
  <c r="M10" i="8"/>
  <c r="K10" i="8"/>
  <c r="I10" i="8"/>
  <c r="S38" i="7"/>
  <c r="Q38" i="7"/>
  <c r="O38" i="7"/>
  <c r="M38" i="7"/>
  <c r="K38" i="7"/>
  <c r="I38" i="7"/>
  <c r="Q37" i="6"/>
  <c r="O37" i="6"/>
  <c r="M37" i="6"/>
  <c r="K37" i="6"/>
  <c r="AI16" i="3"/>
  <c r="AG16" i="3"/>
  <c r="AA16" i="3"/>
  <c r="W16" i="3"/>
  <c r="S16" i="3"/>
  <c r="Q16" i="3"/>
  <c r="W19" i="1"/>
  <c r="U19" i="1"/>
  <c r="O19" i="1"/>
  <c r="K19" i="1"/>
  <c r="G19" i="1"/>
  <c r="E19" i="1"/>
  <c r="S37" i="6" l="1"/>
  <c r="I15" i="12"/>
  <c r="Q26" i="10"/>
  <c r="I25" i="9"/>
</calcChain>
</file>

<file path=xl/sharedStrings.xml><?xml version="1.0" encoding="utf-8"?>
<sst xmlns="http://schemas.openxmlformats.org/spreadsheetml/2006/main" count="1373" uniqueCount="175">
  <si>
    <t>صندوق سرمایه‌گذاری اختصاصی بازارگردانی مفید</t>
  </si>
  <si>
    <t>صورت وضعیت پورتفوی</t>
  </si>
  <si>
    <t>برای ماه منتهی به 1403/02/31</t>
  </si>
  <si>
    <t>نام شرکت</t>
  </si>
  <si>
    <t>1403/01/31</t>
  </si>
  <si>
    <t>تغییرات طی دوره</t>
  </si>
  <si>
    <t>1403/02/31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</si>
  <si>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</si>
  <si>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</si>
  <si>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</si>
  <si>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</si>
  <si>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</si>
  <si>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</si>
  <si>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</si>
  <si>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</si>
  <si>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طلای عیار مفید</t>
  </si>
  <si>
    <t>14.99%</t>
  </si>
  <si>
    <t>صندوق س.توسعه اندوخته آینده-س</t>
  </si>
  <si>
    <t>8.39%</t>
  </si>
  <si>
    <t>بانک خاورمیانه</t>
  </si>
  <si>
    <t>3.06%</t>
  </si>
  <si>
    <t>صندوق س شاخصی آرام مفید</t>
  </si>
  <si>
    <t>8.55%</t>
  </si>
  <si>
    <t>صندوق س. آوند مفید-د</t>
  </si>
  <si>
    <t>10.74%</t>
  </si>
  <si>
    <t>صندوق اندیشه ورزان صباتامین -د</t>
  </si>
  <si>
    <t>0.65%</t>
  </si>
  <si>
    <t>نیان الکترونیک</t>
  </si>
  <si>
    <t>20.64%</t>
  </si>
  <si>
    <t>صندوق س صنایع مفید- بخشی</t>
  </si>
  <si>
    <t>15.12%</t>
  </si>
  <si>
    <t>صندوق س صنایع مفید2-بخشی</t>
  </si>
  <si>
    <t>0.84%</t>
  </si>
  <si>
    <t>صندوق س صنایع مفید3- بخشی</t>
  </si>
  <si>
    <t>1.27%</t>
  </si>
  <si>
    <t/>
  </si>
  <si>
    <t>84.25%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</si>
  <si>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</si>
  <si>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</si>
  <si>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</si>
  <si>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</si>
  <si>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</si>
  <si>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</si>
  <si>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</si>
  <si>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</si>
  <si>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</si>
  <si>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آهن اسفنجی فولاد شادگان</t>
  </si>
  <si>
    <t>بله</t>
  </si>
  <si>
    <t>1402/08/29</t>
  </si>
  <si>
    <t>1403/08/29</t>
  </si>
  <si>
    <t>سلف شیرفرادما سولیکو کاله</t>
  </si>
  <si>
    <t>1402/11/08</t>
  </si>
  <si>
    <t>1404/05/08</t>
  </si>
  <si>
    <t>سلف شیر فرادما کاله</t>
  </si>
  <si>
    <t>سلف موازی پلی اتیلن سبک فیلم</t>
  </si>
  <si>
    <t>1402/12/15</t>
  </si>
  <si>
    <t>1404/12/15</t>
  </si>
  <si>
    <t>صکوک مرابحه دعبید69-3ماهه23%</t>
  </si>
  <si>
    <t>1402/09/07</t>
  </si>
  <si>
    <t>1406/09/07</t>
  </si>
  <si>
    <t>مرابحه شهر فرش-مفید060921</t>
  </si>
  <si>
    <t>1402/09/21</t>
  </si>
  <si>
    <t>1406/09/21</t>
  </si>
  <si>
    <t>مرابحه اورند پیشرو-مفید051118</t>
  </si>
  <si>
    <t>1402/11/18</t>
  </si>
  <si>
    <t>1405/11/18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</si>
  <si>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</si>
  <si>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</si>
  <si>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</si>
  <si>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</si>
  <si>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</si>
  <si>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</si>
  <si>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</si>
  <si>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</si>
  <si>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</si>
  <si>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هفت تیر</t>
  </si>
  <si>
    <t>8537212257</t>
  </si>
  <si>
    <t>سپرده کوتاه مدت</t>
  </si>
  <si>
    <t>1397/08/14</t>
  </si>
  <si>
    <t>بانک پاسارگاد هفت تیر</t>
  </si>
  <si>
    <t>207-8100-18822188-1</t>
  </si>
  <si>
    <t>1399/07/05</t>
  </si>
  <si>
    <t>بانک خاورمیانه ظفر</t>
  </si>
  <si>
    <t>1009-10-810-707073921</t>
  </si>
  <si>
    <t>1399/07/27</t>
  </si>
  <si>
    <t>207-8100-18822188-3</t>
  </si>
  <si>
    <t>1401/01/21</t>
  </si>
  <si>
    <t>207-8100-18822188-2</t>
  </si>
  <si>
    <t>207-8100-18822188-5</t>
  </si>
  <si>
    <t>1401/04/21</t>
  </si>
  <si>
    <t>بانک خاورمیانه آفریقا</t>
  </si>
  <si>
    <t>100910810707074861</t>
  </si>
  <si>
    <t>1401/08/07</t>
  </si>
  <si>
    <t>100910810707074862</t>
  </si>
  <si>
    <t>100910810707074863</t>
  </si>
  <si>
    <t>100910810707074864</t>
  </si>
  <si>
    <t>100910810707075208</t>
  </si>
  <si>
    <t>1402/03/13</t>
  </si>
  <si>
    <t>1009-10-810-707075307</t>
  </si>
  <si>
    <t>1402/04/17</t>
  </si>
  <si>
    <t>207.110.18822188.1</t>
  </si>
  <si>
    <t>حساب جاری</t>
  </si>
  <si>
    <t>1402/08/24</t>
  </si>
  <si>
    <t>100910810707075574</t>
  </si>
  <si>
    <t>100910810707075592</t>
  </si>
  <si>
    <t>1402/09/11</t>
  </si>
  <si>
    <t>100910810707075627</t>
  </si>
  <si>
    <t>1402/09/20</t>
  </si>
  <si>
    <t>100910810707075652</t>
  </si>
  <si>
    <t>1402/10/18</t>
  </si>
  <si>
    <t>100910810707075661</t>
  </si>
  <si>
    <t>100910810707075754</t>
  </si>
  <si>
    <t>1402/11/23</t>
  </si>
  <si>
    <t>100910810707075785</t>
  </si>
  <si>
    <t>1402/11/28</t>
  </si>
  <si>
    <t>بانک اقتصاد نوین حافظ</t>
  </si>
  <si>
    <t>10685072611861</t>
  </si>
  <si>
    <t>1402/11/29</t>
  </si>
  <si>
    <t>بانک اقتصاد نوین اقدسیه</t>
  </si>
  <si>
    <t>21628372611861</t>
  </si>
  <si>
    <t>سپرده بلند مدت</t>
  </si>
  <si>
    <t>21628372611862</t>
  </si>
  <si>
    <t>21628382611863</t>
  </si>
  <si>
    <t>21628382611864</t>
  </si>
  <si>
    <t>100910810707075805</t>
  </si>
  <si>
    <t>1402/12/16</t>
  </si>
  <si>
    <t>21628372611865</t>
  </si>
  <si>
    <t>21628372611866</t>
  </si>
  <si>
    <t>100910810707075678</t>
  </si>
  <si>
    <t>1403/01/19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</si>
  <si>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</si>
  <si>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</si>
  <si>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</si>
  <si>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</si>
  <si>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</si>
  <si>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</si>
  <si>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</si>
  <si>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</si>
  <si>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</si>
  <si>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</si>
  <si>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</si>
  <si>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</si>
  <si>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</si>
  <si>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</si>
  <si>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</si>
  <si>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1402/04/31</t>
  </si>
  <si>
    <t>1402/04/19</t>
  </si>
  <si>
    <t>بهای فروش</t>
  </si>
  <si>
    <t>ارزش دفتری</t>
  </si>
  <si>
    <t>سود و زیان ناشی از تغییر قیمت</t>
  </si>
  <si>
    <t>سود و زیان ناشی از فروش</t>
  </si>
  <si>
    <t>صندوق س سپر سرمایه بیدار- ثابت</t>
  </si>
  <si>
    <t>صندوق س. ثبات ویستا -د</t>
  </si>
  <si>
    <t>صندوق س. نوع دوم کارا -د</t>
  </si>
  <si>
    <t>صندوق س با درآمد ثابت تصمیم</t>
  </si>
  <si>
    <t>صندوق س. اهرمی مفید-س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</si>
  <si>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</si>
  <si>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</si>
  <si>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</si>
  <si>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</si>
  <si>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</si>
  <si>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</si>
  <si>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</si>
  <si>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</si>
  <si>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</si>
  <si>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</si>
  <si>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</si>
  <si>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</si>
  <si>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</si>
  <si>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</si>
  <si>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</si>
  <si>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1403/02/01</t>
  </si>
  <si>
    <t>-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</si>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</sst>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5">
    <font>
      <sz val="11"/>
      <name val="Calibri"/>
    </font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right"/>
    </xf>
    <xf numFmtId="37" fontId="3" fillId="0" borderId="0" xfId="0" applyNumberFormat="1" applyFont="1" applyAlignment="1">
      <alignment horizontal="center"/>
    </xf>
    <xf numFmtId="9" fontId="3" fillId="0" borderId="0" xfId="2" applyFont="1" applyAlignment="1">
      <alignment horizontal="center"/>
    </xf>
    <xf numFmtId="164" fontId="3" fillId="0" borderId="0" xfId="2" applyNumberFormat="1" applyFont="1" applyAlignment="1">
      <alignment horizontal="center"/>
    </xf>
    <xf numFmtId="10" fontId="3" fillId="0" borderId="0" xfId="2" applyNumberFormat="1" applyFont="1" applyAlignment="1">
      <alignment horizontal="center"/>
    </xf>
    <xf numFmtId="10" fontId="3" fillId="0" borderId="2" xfId="0" applyNumberFormat="1" applyFont="1" applyBorder="1" applyAlignment="1">
      <alignment horizontal="center"/>
    </xf>
    <xf numFmtId="37" fontId="3" fillId="0" borderId="0" xfId="1" applyNumberFormat="1" applyFont="1" applyAlignment="1">
      <alignment horizontal="center"/>
    </xf>
    <xf numFmtId="37" fontId="3" fillId="0" borderId="2" xfId="1" applyNumberFormat="1" applyFont="1" applyBorder="1" applyAlignment="1">
      <alignment horizontal="center"/>
    </xf>
    <xf numFmtId="37" fontId="3" fillId="0" borderId="2" xfId="0" applyNumberFormat="1" applyFont="1" applyBorder="1" applyAlignment="1">
      <alignment horizontal="center"/>
    </xf>
    <xf numFmtId="10" fontId="3" fillId="0" borderId="4" xfId="0" applyNumberFormat="1" applyFont="1" applyBorder="1" applyAlignment="1">
      <alignment horizontal="center"/>
    </xf>
    <xf numFmtId="10" fontId="3" fillId="0" borderId="3" xfId="2" applyNumberFormat="1" applyFont="1" applyBorder="1" applyAlignment="1">
      <alignment horizontal="center"/>
    </xf>
    <xf numFmtId="10" fontId="3" fillId="0" borderId="4" xfId="2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23"/>
  <sheetViews>
    <sheetView rightToLeft="1" topLeftCell="F1" workbookViewId="0">
      <selection activeCell="Y22" sqref="Y22"/>
    </sheetView>
  </sheetViews>
  <sheetFormatPr defaultRowHeight="24"/>
  <cols>
    <col min="1" max="1" width="32" style="2" bestFit="1" customWidth="1"/>
    <col min="2" max="2" width="1" style="2" customWidth="1"/>
    <col min="3" max="3" width="19" style="2" customWidth="1"/>
    <col min="4" max="4" width="1" style="2" customWidth="1"/>
    <col min="5" max="5" width="23" style="2" customWidth="1"/>
    <col min="6" max="6" width="1" style="2" customWidth="1"/>
    <col min="7" max="7" width="26" style="2" customWidth="1"/>
    <col min="8" max="8" width="1" style="2" customWidth="1"/>
    <col min="9" max="9" width="20" style="2" customWidth="1"/>
    <col min="10" max="10" width="1" style="2" customWidth="1"/>
    <col min="11" max="11" width="24" style="2" customWidth="1"/>
    <col min="12" max="12" width="1" style="2" customWidth="1"/>
    <col min="13" max="13" width="21" style="2" customWidth="1"/>
    <col min="14" max="14" width="1" style="2" customWidth="1"/>
    <col min="15" max="15" width="24" style="2" customWidth="1"/>
    <col min="16" max="16" width="1" style="2" customWidth="1"/>
    <col min="17" max="17" width="19" style="2" customWidth="1"/>
    <col min="18" max="18" width="1" style="2" customWidth="1"/>
    <col min="19" max="19" width="15" style="2" customWidth="1"/>
    <col min="20" max="20" width="1" style="2" customWidth="1"/>
    <col min="21" max="21" width="23" style="2" customWidth="1"/>
    <col min="22" max="22" width="1" style="2" customWidth="1"/>
    <col min="23" max="23" width="26" style="2" customWidth="1"/>
    <col min="24" max="24" width="1" style="2" customWidth="1"/>
    <col min="25" max="25" width="32" style="2" customWidth="1"/>
    <col min="26" max="26" width="1" style="2" customWidth="1"/>
    <col min="27" max="27" width="9.140625" style="2" customWidth="1"/>
    <col min="28" max="16384" width="9.140625" style="2"/>
  </cols>
  <sheetData>
    <row r="2" spans="1:27" ht="24.75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  <c r="T2" s="20" t="s">
        <v>0</v>
      </c>
      <c r="U2" s="20" t="s">
        <v>0</v>
      </c>
      <c r="V2" s="20" t="s">
        <v>0</v>
      </c>
      <c r="W2" s="20" t="s">
        <v>0</v>
      </c>
      <c r="X2" s="20" t="s">
        <v>0</v>
      </c>
      <c r="Y2" s="20" t="s">
        <v>0</v>
      </c>
    </row>
    <row r="3" spans="1:27" ht="24.75">
      <c r="A3" s="20" t="s">
        <v>1</v>
      </c>
      <c r="B3" s="20" t="s">
        <v>1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  <c r="L3" s="20" t="s">
        <v>1</v>
      </c>
      <c r="M3" s="20" t="s">
        <v>1</v>
      </c>
      <c r="N3" s="20" t="s">
        <v>1</v>
      </c>
      <c r="O3" s="20" t="s">
        <v>1</v>
      </c>
      <c r="P3" s="20" t="s">
        <v>1</v>
      </c>
      <c r="Q3" s="20" t="s">
        <v>1</v>
      </c>
      <c r="R3" s="20" t="s">
        <v>1</v>
      </c>
      <c r="S3" s="20" t="s">
        <v>1</v>
      </c>
      <c r="T3" s="20" t="s">
        <v>1</v>
      </c>
      <c r="U3" s="20" t="s">
        <v>1</v>
      </c>
      <c r="V3" s="20" t="s">
        <v>1</v>
      </c>
      <c r="W3" s="20" t="s">
        <v>1</v>
      </c>
      <c r="X3" s="20" t="s">
        <v>1</v>
      </c>
      <c r="Y3" s="20" t="s">
        <v>1</v>
      </c>
    </row>
    <row r="4" spans="1:27" ht="24.7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  <c r="T4" s="20" t="s">
        <v>2</v>
      </c>
      <c r="U4" s="20" t="s">
        <v>2</v>
      </c>
      <c r="V4" s="20" t="s">
        <v>2</v>
      </c>
      <c r="W4" s="20" t="s">
        <v>2</v>
      </c>
      <c r="X4" s="20" t="s">
        <v>2</v>
      </c>
      <c r="Y4" s="20" t="s">
        <v>2</v>
      </c>
    </row>
    <row r="6" spans="1:27" ht="24.75">
      <c r="A6" s="19" t="s">
        <v>3</v>
      </c>
      <c r="C6" s="19" t="s">
        <v>171</v>
      </c>
      <c r="D6" s="19" t="s">
        <v>4</v>
      </c>
      <c r="E6" s="19" t="s">
        <v>4</v>
      </c>
      <c r="F6" s="19" t="s">
        <v>4</v>
      </c>
      <c r="G6" s="19" t="s">
        <v>4</v>
      </c>
      <c r="I6" s="19" t="s">
        <v>5</v>
      </c>
      <c r="J6" s="19" t="s">
        <v>5</v>
      </c>
      <c r="K6" s="19" t="s">
        <v>5</v>
      </c>
      <c r="L6" s="19" t="s">
        <v>5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  <c r="T6" s="19" t="s">
        <v>6</v>
      </c>
      <c r="U6" s="19" t="s">
        <v>6</v>
      </c>
      <c r="V6" s="19" t="s">
        <v>6</v>
      </c>
      <c r="W6" s="19" t="s">
        <v>6</v>
      </c>
      <c r="X6" s="19" t="s">
        <v>6</v>
      </c>
      <c r="Y6" s="19" t="s">
        <v>6</v>
      </c>
    </row>
    <row r="7" spans="1:27" ht="24.75">
      <c r="A7" s="19" t="s">
        <v>3</v>
      </c>
      <c r="C7" s="19" t="s">
        <v>7</v>
      </c>
      <c r="E7" s="19" t="s">
        <v>8</v>
      </c>
      <c r="G7" s="19" t="s">
        <v>9</v>
      </c>
      <c r="I7" s="19" t="s">
        <v>10</v>
      </c>
      <c r="J7" s="19" t="s">
        <v>10</v>
      </c>
      <c r="K7" s="19" t="s">
        <v>10</v>
      </c>
      <c r="M7" s="19" t="s">
        <v>11</v>
      </c>
      <c r="N7" s="19" t="s">
        <v>11</v>
      </c>
      <c r="O7" s="19" t="s">
        <v>11</v>
      </c>
      <c r="Q7" s="19" t="s">
        <v>7</v>
      </c>
      <c r="S7" s="19" t="s">
        <v>12</v>
      </c>
      <c r="U7" s="19" t="s">
        <v>8</v>
      </c>
      <c r="W7" s="19" t="s">
        <v>9</v>
      </c>
      <c r="Y7" s="19" t="s">
        <v>13</v>
      </c>
    </row>
    <row r="8" spans="1:27" ht="24.75">
      <c r="A8" s="19" t="s">
        <v>3</v>
      </c>
      <c r="C8" s="19" t="s">
        <v>7</v>
      </c>
      <c r="E8" s="19" t="s">
        <v>8</v>
      </c>
      <c r="G8" s="19" t="s">
        <v>9</v>
      </c>
      <c r="I8" s="19" t="s">
        <v>7</v>
      </c>
      <c r="K8" s="19" t="s">
        <v>8</v>
      </c>
      <c r="M8" s="19" t="s">
        <v>7</v>
      </c>
      <c r="O8" s="19" t="s">
        <v>14</v>
      </c>
      <c r="Q8" s="19" t="s">
        <v>7</v>
      </c>
      <c r="S8" s="19" t="s">
        <v>12</v>
      </c>
      <c r="U8" s="19" t="s">
        <v>8</v>
      </c>
      <c r="W8" s="19" t="s">
        <v>9</v>
      </c>
      <c r="Y8" s="19" t="s">
        <v>13</v>
      </c>
    </row>
    <row r="9" spans="1:27">
      <c r="A9" s="7" t="s">
        <v>15</v>
      </c>
      <c r="C9" s="8">
        <v>20944539</v>
      </c>
      <c r="D9" s="8"/>
      <c r="E9" s="8">
        <v>2111531917048</v>
      </c>
      <c r="F9" s="8"/>
      <c r="G9" s="8">
        <v>2356511775927.1099</v>
      </c>
      <c r="H9" s="8"/>
      <c r="I9" s="8">
        <v>97105132</v>
      </c>
      <c r="J9" s="8"/>
      <c r="K9" s="8">
        <v>9739268706302</v>
      </c>
      <c r="L9" s="8"/>
      <c r="M9" s="8">
        <v>-93227077</v>
      </c>
      <c r="N9" s="8"/>
      <c r="O9" s="8">
        <v>9402490171245</v>
      </c>
      <c r="P9" s="8"/>
      <c r="Q9" s="8">
        <v>24822594</v>
      </c>
      <c r="R9" s="8"/>
      <c r="S9" s="8">
        <v>97376</v>
      </c>
      <c r="T9" s="8"/>
      <c r="U9" s="8">
        <v>2442150422492</v>
      </c>
      <c r="V9" s="8"/>
      <c r="W9" s="8">
        <v>2416544803364.7998</v>
      </c>
      <c r="Y9" s="2" t="s">
        <v>16</v>
      </c>
      <c r="AA9" s="11"/>
    </row>
    <row r="10" spans="1:27">
      <c r="A10" s="7" t="s">
        <v>17</v>
      </c>
      <c r="C10" s="8">
        <v>31403359</v>
      </c>
      <c r="D10" s="8"/>
      <c r="E10" s="8">
        <v>1307781487837</v>
      </c>
      <c r="F10" s="8"/>
      <c r="G10" s="8">
        <v>1387384852031.8799</v>
      </c>
      <c r="H10" s="8"/>
      <c r="I10" s="8">
        <v>22737453</v>
      </c>
      <c r="J10" s="8"/>
      <c r="K10" s="8">
        <v>1036157016619</v>
      </c>
      <c r="L10" s="8"/>
      <c r="M10" s="8">
        <v>-21610894</v>
      </c>
      <c r="N10" s="8"/>
      <c r="O10" s="8">
        <v>988697691691</v>
      </c>
      <c r="P10" s="8"/>
      <c r="Q10" s="8">
        <v>32529918</v>
      </c>
      <c r="R10" s="8"/>
      <c r="S10" s="8">
        <v>41564</v>
      </c>
      <c r="T10" s="8"/>
      <c r="U10" s="8">
        <v>1414845964729</v>
      </c>
      <c r="V10" s="8"/>
      <c r="W10" s="8">
        <v>1351752394292.96</v>
      </c>
      <c r="Y10" s="2" t="s">
        <v>18</v>
      </c>
      <c r="AA10" s="11"/>
    </row>
    <row r="11" spans="1:27">
      <c r="A11" s="7" t="s">
        <v>19</v>
      </c>
      <c r="C11" s="8">
        <v>149545662</v>
      </c>
      <c r="D11" s="8"/>
      <c r="E11" s="8">
        <v>449277000190</v>
      </c>
      <c r="F11" s="8"/>
      <c r="G11" s="8">
        <v>512103489006.40802</v>
      </c>
      <c r="H11" s="8"/>
      <c r="I11" s="8">
        <v>0</v>
      </c>
      <c r="J11" s="8"/>
      <c r="K11" s="8">
        <v>0</v>
      </c>
      <c r="L11" s="8"/>
      <c r="M11" s="8">
        <v>0</v>
      </c>
      <c r="N11" s="8"/>
      <c r="O11" s="8">
        <v>0</v>
      </c>
      <c r="P11" s="8"/>
      <c r="Q11" s="8">
        <v>149545662</v>
      </c>
      <c r="R11" s="8"/>
      <c r="S11" s="8">
        <v>3298</v>
      </c>
      <c r="T11" s="8"/>
      <c r="U11" s="8">
        <v>449277000190</v>
      </c>
      <c r="V11" s="8"/>
      <c r="W11" s="8">
        <v>492826760065.10999</v>
      </c>
      <c r="Y11" s="2" t="s">
        <v>20</v>
      </c>
      <c r="AA11" s="11"/>
    </row>
    <row r="12" spans="1:27">
      <c r="A12" s="7" t="s">
        <v>21</v>
      </c>
      <c r="C12" s="8">
        <v>91832324</v>
      </c>
      <c r="D12" s="8"/>
      <c r="E12" s="8">
        <v>1412494289321</v>
      </c>
      <c r="F12" s="8"/>
      <c r="G12" s="8">
        <v>1446933697851.27</v>
      </c>
      <c r="H12" s="8"/>
      <c r="I12" s="8">
        <v>24676494</v>
      </c>
      <c r="J12" s="8"/>
      <c r="K12" s="8">
        <v>402800585732</v>
      </c>
      <c r="L12" s="8"/>
      <c r="M12" s="8">
        <v>-24340838</v>
      </c>
      <c r="N12" s="8"/>
      <c r="O12" s="8">
        <v>397662074924</v>
      </c>
      <c r="P12" s="8"/>
      <c r="Q12" s="8">
        <v>92167980</v>
      </c>
      <c r="R12" s="8"/>
      <c r="S12" s="8">
        <v>14960</v>
      </c>
      <c r="T12" s="8"/>
      <c r="U12" s="8">
        <v>1436950982965</v>
      </c>
      <c r="V12" s="8"/>
      <c r="W12" s="8">
        <v>1378505507967.0601</v>
      </c>
      <c r="Y12" s="2" t="s">
        <v>22</v>
      </c>
      <c r="AA12" s="11"/>
    </row>
    <row r="13" spans="1:27">
      <c r="A13" s="7" t="s">
        <v>23</v>
      </c>
      <c r="C13" s="8">
        <v>58203193</v>
      </c>
      <c r="D13" s="8"/>
      <c r="E13" s="8">
        <v>857614020771</v>
      </c>
      <c r="F13" s="8"/>
      <c r="G13" s="8">
        <v>859105114223.05505</v>
      </c>
      <c r="H13" s="8"/>
      <c r="I13" s="8">
        <v>1737509475</v>
      </c>
      <c r="J13" s="8"/>
      <c r="K13" s="8">
        <v>25948860486666</v>
      </c>
      <c r="L13" s="8"/>
      <c r="M13" s="8">
        <v>-1680955235</v>
      </c>
      <c r="N13" s="8"/>
      <c r="O13" s="8">
        <v>25091602003762</v>
      </c>
      <c r="P13" s="8"/>
      <c r="Q13" s="8">
        <v>114757433</v>
      </c>
      <c r="R13" s="8"/>
      <c r="S13" s="8">
        <v>15088</v>
      </c>
      <c r="T13" s="8"/>
      <c r="U13" s="8">
        <v>1730409863692</v>
      </c>
      <c r="V13" s="8"/>
      <c r="W13" s="8">
        <v>1731395219348.4099</v>
      </c>
      <c r="Y13" s="2" t="s">
        <v>24</v>
      </c>
      <c r="AA13" s="11"/>
    </row>
    <row r="14" spans="1:27">
      <c r="A14" s="7" t="s">
        <v>25</v>
      </c>
      <c r="C14" s="8">
        <v>1922106</v>
      </c>
      <c r="D14" s="8"/>
      <c r="E14" s="8">
        <v>63856136722</v>
      </c>
      <c r="F14" s="8"/>
      <c r="G14" s="8">
        <v>67762671782.312599</v>
      </c>
      <c r="H14" s="8"/>
      <c r="I14" s="8">
        <v>2788275</v>
      </c>
      <c r="J14" s="8"/>
      <c r="K14" s="8">
        <v>99799918123</v>
      </c>
      <c r="L14" s="8"/>
      <c r="M14" s="8">
        <v>-1795624</v>
      </c>
      <c r="N14" s="8"/>
      <c r="O14" s="8">
        <v>64300107484</v>
      </c>
      <c r="P14" s="8"/>
      <c r="Q14" s="8">
        <v>2914757</v>
      </c>
      <c r="R14" s="8"/>
      <c r="S14" s="8">
        <v>36030</v>
      </c>
      <c r="T14" s="8"/>
      <c r="U14" s="8">
        <v>101637210220</v>
      </c>
      <c r="V14" s="8"/>
      <c r="W14" s="8">
        <v>104999003704.742</v>
      </c>
      <c r="Y14" s="2" t="s">
        <v>26</v>
      </c>
      <c r="AA14" s="11"/>
    </row>
    <row r="15" spans="1:27">
      <c r="A15" s="7" t="s">
        <v>27</v>
      </c>
      <c r="C15" s="8">
        <v>93448575</v>
      </c>
      <c r="D15" s="8"/>
      <c r="E15" s="8">
        <v>2067849610853</v>
      </c>
      <c r="F15" s="8"/>
      <c r="G15" s="8">
        <v>3314903169946.5</v>
      </c>
      <c r="H15" s="8"/>
      <c r="I15" s="8">
        <v>3013804</v>
      </c>
      <c r="J15" s="8"/>
      <c r="K15" s="8">
        <v>112924101591</v>
      </c>
      <c r="L15" s="8"/>
      <c r="M15" s="8">
        <v>-6750000</v>
      </c>
      <c r="N15" s="8"/>
      <c r="O15" s="8">
        <v>247004931300</v>
      </c>
      <c r="P15" s="8"/>
      <c r="Q15" s="8">
        <v>89712379</v>
      </c>
      <c r="R15" s="8"/>
      <c r="S15" s="8">
        <v>37100</v>
      </c>
      <c r="T15" s="8"/>
      <c r="U15" s="8">
        <v>2030102482527</v>
      </c>
      <c r="V15" s="8"/>
      <c r="W15" s="8">
        <v>3325799730661.7202</v>
      </c>
      <c r="Y15" s="2" t="s">
        <v>28</v>
      </c>
      <c r="AA15" s="11"/>
    </row>
    <row r="16" spans="1:27">
      <c r="A16" s="7" t="s">
        <v>29</v>
      </c>
      <c r="C16" s="8">
        <v>224647121</v>
      </c>
      <c r="D16" s="8"/>
      <c r="E16" s="8">
        <v>2404503011214</v>
      </c>
      <c r="F16" s="8"/>
      <c r="G16" s="8">
        <v>2603041763108.5601</v>
      </c>
      <c r="H16" s="8"/>
      <c r="I16" s="8">
        <v>19776737</v>
      </c>
      <c r="J16" s="8"/>
      <c r="K16" s="8">
        <v>237922046163</v>
      </c>
      <c r="L16" s="8"/>
      <c r="M16" s="8">
        <v>-24780329</v>
      </c>
      <c r="N16" s="8"/>
      <c r="O16" s="8">
        <v>302988038608</v>
      </c>
      <c r="P16" s="8"/>
      <c r="Q16" s="8">
        <v>219643529</v>
      </c>
      <c r="R16" s="8"/>
      <c r="S16" s="8">
        <v>11100</v>
      </c>
      <c r="T16" s="8"/>
      <c r="U16" s="8">
        <v>2375508579587</v>
      </c>
      <c r="V16" s="8"/>
      <c r="W16" s="8">
        <v>2437464136646.6699</v>
      </c>
      <c r="Y16" s="2" t="s">
        <v>30</v>
      </c>
      <c r="AA16" s="11"/>
    </row>
    <row r="17" spans="1:27">
      <c r="A17" s="7" t="s">
        <v>31</v>
      </c>
      <c r="C17" s="8">
        <v>13779239</v>
      </c>
      <c r="D17" s="8"/>
      <c r="E17" s="8">
        <v>141181002752</v>
      </c>
      <c r="F17" s="8"/>
      <c r="G17" s="8">
        <v>138867420390.707</v>
      </c>
      <c r="H17" s="8"/>
      <c r="I17" s="8">
        <v>31166982</v>
      </c>
      <c r="J17" s="8"/>
      <c r="K17" s="8">
        <v>334273341193</v>
      </c>
      <c r="L17" s="8"/>
      <c r="M17" s="8">
        <v>-31099620</v>
      </c>
      <c r="N17" s="8"/>
      <c r="O17" s="8">
        <v>338487045985</v>
      </c>
      <c r="P17" s="8"/>
      <c r="Q17" s="8">
        <v>13846601</v>
      </c>
      <c r="R17" s="8"/>
      <c r="S17" s="8">
        <v>9790</v>
      </c>
      <c r="T17" s="8"/>
      <c r="U17" s="8">
        <v>145579445333</v>
      </c>
      <c r="V17" s="8"/>
      <c r="W17" s="8">
        <v>135397248399.24899</v>
      </c>
      <c r="Y17" s="2" t="s">
        <v>32</v>
      </c>
      <c r="AA17" s="11"/>
    </row>
    <row r="18" spans="1:27">
      <c r="A18" s="7" t="s">
        <v>33</v>
      </c>
      <c r="C18" s="8">
        <v>10000000</v>
      </c>
      <c r="D18" s="8"/>
      <c r="E18" s="8">
        <v>100023200000</v>
      </c>
      <c r="F18" s="8"/>
      <c r="G18" s="8">
        <v>99976250000</v>
      </c>
      <c r="H18" s="8"/>
      <c r="I18" s="8">
        <v>93532627</v>
      </c>
      <c r="J18" s="8"/>
      <c r="K18" s="8">
        <v>931824694455</v>
      </c>
      <c r="L18" s="8"/>
      <c r="M18" s="8">
        <v>-81768654</v>
      </c>
      <c r="N18" s="8"/>
      <c r="O18" s="8">
        <v>816540188532</v>
      </c>
      <c r="P18" s="8"/>
      <c r="Q18" s="8">
        <v>21763973</v>
      </c>
      <c r="R18" s="8"/>
      <c r="S18" s="8">
        <v>9390</v>
      </c>
      <c r="T18" s="8"/>
      <c r="U18" s="8">
        <v>213744520958</v>
      </c>
      <c r="V18" s="8"/>
      <c r="W18" s="8">
        <v>204315170089.71301</v>
      </c>
      <c r="Y18" s="2" t="s">
        <v>34</v>
      </c>
      <c r="AA18" s="11"/>
    </row>
    <row r="19" spans="1:27">
      <c r="A19" s="7" t="s">
        <v>35</v>
      </c>
      <c r="C19" s="2" t="s">
        <v>35</v>
      </c>
      <c r="E19" s="5">
        <f>SUM(E9:E18)</f>
        <v>10916111676708</v>
      </c>
      <c r="G19" s="5">
        <f>SUM(G9:G18)</f>
        <v>12786590204267.803</v>
      </c>
      <c r="I19" s="2" t="s">
        <v>35</v>
      </c>
      <c r="K19" s="5">
        <f>SUM(K9:K18)</f>
        <v>38843830896844</v>
      </c>
      <c r="M19" s="2" t="s">
        <v>35</v>
      </c>
      <c r="O19" s="5">
        <f>SUM(O9:O18)</f>
        <v>37649772253531</v>
      </c>
      <c r="Q19" s="2" t="s">
        <v>35</v>
      </c>
      <c r="S19" s="2" t="s">
        <v>35</v>
      </c>
      <c r="U19" s="5">
        <f>SUM(U9:U18)</f>
        <v>12340206472693</v>
      </c>
      <c r="W19" s="5">
        <f>SUM(W9:W18)</f>
        <v>13578999974540.434</v>
      </c>
      <c r="Y19" s="6" t="s">
        <v>36</v>
      </c>
    </row>
    <row r="20" spans="1:27">
      <c r="A20" s="7"/>
    </row>
    <row r="21" spans="1:27">
      <c r="A21" s="7"/>
    </row>
    <row r="22" spans="1:27">
      <c r="A22" s="7"/>
      <c r="Y22" s="4"/>
    </row>
    <row r="23" spans="1:27">
      <c r="A23" s="7"/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ignoredErrors>
    <ignoredError sqref="Y9:Y19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36"/>
  <sheetViews>
    <sheetView rightToLeft="1" topLeftCell="A19" workbookViewId="0">
      <selection activeCell="E42" sqref="E42"/>
    </sheetView>
  </sheetViews>
  <sheetFormatPr defaultRowHeight="24"/>
  <cols>
    <col min="1" max="1" width="27.85546875" style="2" bestFit="1" customWidth="1"/>
    <col min="2" max="2" width="1" style="2" customWidth="1"/>
    <col min="3" max="3" width="31" style="2" customWidth="1"/>
    <col min="4" max="4" width="1" style="2" customWidth="1"/>
    <col min="5" max="5" width="34" style="2" customWidth="1"/>
    <col min="6" max="6" width="1" style="2" customWidth="1"/>
    <col min="7" max="7" width="30" style="2" customWidth="1"/>
    <col min="8" max="8" width="1" style="2" customWidth="1"/>
    <col min="9" max="9" width="34" style="2" customWidth="1"/>
    <col min="10" max="10" width="1" style="2" customWidth="1"/>
    <col min="11" max="11" width="30" style="2" customWidth="1"/>
    <col min="12" max="12" width="1" style="2" customWidth="1"/>
    <col min="13" max="13" width="9.140625" style="2" customWidth="1"/>
    <col min="14" max="16384" width="9.140625" style="2"/>
  </cols>
  <sheetData>
    <row r="2" spans="1:11" ht="24.75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</row>
    <row r="3" spans="1:11" ht="24.75">
      <c r="A3" s="20" t="s">
        <v>130</v>
      </c>
      <c r="B3" s="20" t="s">
        <v>130</v>
      </c>
      <c r="C3" s="20" t="s">
        <v>130</v>
      </c>
      <c r="D3" s="20" t="s">
        <v>130</v>
      </c>
      <c r="E3" s="20" t="s">
        <v>130</v>
      </c>
      <c r="F3" s="20" t="s">
        <v>130</v>
      </c>
      <c r="G3" s="20" t="s">
        <v>130</v>
      </c>
      <c r="H3" s="20" t="s">
        <v>130</v>
      </c>
      <c r="I3" s="20" t="s">
        <v>130</v>
      </c>
      <c r="J3" s="20" t="s">
        <v>130</v>
      </c>
      <c r="K3" s="20" t="s">
        <v>130</v>
      </c>
    </row>
    <row r="4" spans="1:11" ht="24.7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</row>
    <row r="6" spans="1:11" ht="24.75">
      <c r="A6" s="19" t="s">
        <v>162</v>
      </c>
      <c r="B6" s="19" t="s">
        <v>162</v>
      </c>
      <c r="C6" s="19" t="s">
        <v>162</v>
      </c>
      <c r="E6" s="19" t="s">
        <v>132</v>
      </c>
      <c r="F6" s="19" t="s">
        <v>132</v>
      </c>
      <c r="G6" s="19" t="s">
        <v>132</v>
      </c>
      <c r="I6" s="19" t="s">
        <v>133</v>
      </c>
      <c r="J6" s="19" t="s">
        <v>133</v>
      </c>
      <c r="K6" s="19" t="s">
        <v>133</v>
      </c>
    </row>
    <row r="7" spans="1:11" ht="24.75">
      <c r="A7" s="19" t="s">
        <v>163</v>
      </c>
      <c r="C7" s="19" t="s">
        <v>69</v>
      </c>
      <c r="E7" s="19" t="s">
        <v>164</v>
      </c>
      <c r="G7" s="19" t="s">
        <v>165</v>
      </c>
      <c r="I7" s="19" t="s">
        <v>164</v>
      </c>
      <c r="K7" s="19" t="s">
        <v>165</v>
      </c>
    </row>
    <row r="8" spans="1:11">
      <c r="A8" s="7" t="s">
        <v>75</v>
      </c>
      <c r="C8" s="2" t="s">
        <v>76</v>
      </c>
      <c r="E8" s="4">
        <v>0</v>
      </c>
      <c r="G8" s="11">
        <f>E8/$E$35</f>
        <v>0</v>
      </c>
      <c r="I8" s="4">
        <v>6759</v>
      </c>
      <c r="K8" s="11">
        <f>I8/$I$35</f>
        <v>6.2952910493585592E-8</v>
      </c>
    </row>
    <row r="9" spans="1:11">
      <c r="A9" s="7" t="s">
        <v>79</v>
      </c>
      <c r="C9" s="2" t="s">
        <v>80</v>
      </c>
      <c r="E9" s="4">
        <v>38480</v>
      </c>
      <c r="G9" s="11">
        <f t="shared" ref="G9:G34" si="0">E9/$E$35</f>
        <v>1.0377644736588606E-6</v>
      </c>
      <c r="I9" s="4">
        <v>437724</v>
      </c>
      <c r="K9" s="11">
        <f t="shared" ref="K9:K34" si="1">I9/$I$35</f>
        <v>4.0769344271185469E-6</v>
      </c>
    </row>
    <row r="10" spans="1:11">
      <c r="A10" s="7" t="s">
        <v>79</v>
      </c>
      <c r="C10" s="2" t="s">
        <v>85</v>
      </c>
      <c r="E10" s="4">
        <v>43133</v>
      </c>
      <c r="G10" s="11">
        <f t="shared" si="0"/>
        <v>1.1632509106634E-6</v>
      </c>
      <c r="I10" s="4">
        <v>476919</v>
      </c>
      <c r="K10" s="11">
        <f t="shared" si="1"/>
        <v>4.44199424762396E-6</v>
      </c>
    </row>
    <row r="11" spans="1:11">
      <c r="A11" s="7" t="s">
        <v>79</v>
      </c>
      <c r="C11" s="2" t="s">
        <v>87</v>
      </c>
      <c r="E11" s="4">
        <v>47734</v>
      </c>
      <c r="G11" s="11">
        <f t="shared" si="0"/>
        <v>1.2873349632440762E-6</v>
      </c>
      <c r="I11" s="4">
        <v>503916</v>
      </c>
      <c r="K11" s="11">
        <f t="shared" si="1"/>
        <v>4.6934426459958095E-6</v>
      </c>
    </row>
    <row r="12" spans="1:11">
      <c r="A12" s="7" t="s">
        <v>79</v>
      </c>
      <c r="C12" s="2" t="s">
        <v>88</v>
      </c>
      <c r="E12" s="4">
        <v>46491</v>
      </c>
      <c r="G12" s="11">
        <f t="shared" si="0"/>
        <v>1.2538125817274971E-6</v>
      </c>
      <c r="I12" s="4">
        <v>490646</v>
      </c>
      <c r="K12" s="11">
        <f t="shared" si="1"/>
        <v>4.5698466817629523E-6</v>
      </c>
    </row>
    <row r="13" spans="1:11">
      <c r="A13" s="7" t="s">
        <v>90</v>
      </c>
      <c r="C13" s="2" t="s">
        <v>91</v>
      </c>
      <c r="E13" s="4">
        <v>130170932</v>
      </c>
      <c r="G13" s="11">
        <f t="shared" si="0"/>
        <v>3.5105709130110012E-3</v>
      </c>
      <c r="I13" s="4">
        <v>739124954</v>
      </c>
      <c r="K13" s="11">
        <f t="shared" si="1"/>
        <v>6.8841643841896089E-3</v>
      </c>
    </row>
    <row r="14" spans="1:11">
      <c r="A14" s="7" t="s">
        <v>90</v>
      </c>
      <c r="C14" s="2" t="s">
        <v>93</v>
      </c>
      <c r="E14" s="4">
        <v>8709049739</v>
      </c>
      <c r="G14" s="11">
        <f t="shared" si="0"/>
        <v>0.23487376347354916</v>
      </c>
      <c r="I14" s="4">
        <v>14267884875</v>
      </c>
      <c r="K14" s="11">
        <f t="shared" si="1"/>
        <v>0.13289020261409359</v>
      </c>
    </row>
    <row r="15" spans="1:11">
      <c r="A15" s="7" t="s">
        <v>90</v>
      </c>
      <c r="C15" s="2" t="s">
        <v>94</v>
      </c>
      <c r="E15" s="4">
        <v>1704698483</v>
      </c>
      <c r="G15" s="11">
        <f t="shared" si="0"/>
        <v>4.5973896152743061E-2</v>
      </c>
      <c r="I15" s="4">
        <v>5984938035</v>
      </c>
      <c r="K15" s="11">
        <f t="shared" si="1"/>
        <v>5.5743344936678652E-2</v>
      </c>
    </row>
    <row r="16" spans="1:11">
      <c r="A16" s="7" t="s">
        <v>90</v>
      </c>
      <c r="C16" s="2" t="s">
        <v>95</v>
      </c>
      <c r="E16" s="4">
        <v>422366337</v>
      </c>
      <c r="G16" s="11">
        <f t="shared" si="0"/>
        <v>1.1390768695634769E-2</v>
      </c>
      <c r="I16" s="4">
        <v>3993817735</v>
      </c>
      <c r="K16" s="11">
        <f t="shared" si="1"/>
        <v>3.7198172865682749E-2</v>
      </c>
    </row>
    <row r="17" spans="1:11">
      <c r="A17" s="7" t="s">
        <v>90</v>
      </c>
      <c r="C17" s="2" t="s">
        <v>96</v>
      </c>
      <c r="E17" s="4">
        <v>91536109</v>
      </c>
      <c r="G17" s="11">
        <f t="shared" si="0"/>
        <v>2.4686310285126061E-3</v>
      </c>
      <c r="I17" s="4">
        <v>851772149</v>
      </c>
      <c r="K17" s="11">
        <f t="shared" si="1"/>
        <v>7.9333534334851373E-3</v>
      </c>
    </row>
    <row r="18" spans="1:11">
      <c r="A18" s="7" t="s">
        <v>90</v>
      </c>
      <c r="C18" s="2" t="s">
        <v>98</v>
      </c>
      <c r="E18" s="4">
        <v>504659643</v>
      </c>
      <c r="G18" s="11">
        <f t="shared" si="0"/>
        <v>1.3610131205685121E-2</v>
      </c>
      <c r="I18" s="4">
        <v>1248889803</v>
      </c>
      <c r="K18" s="11">
        <f t="shared" si="1"/>
        <v>1.1632082850216116E-2</v>
      </c>
    </row>
    <row r="19" spans="1:11">
      <c r="A19" s="7" t="s">
        <v>90</v>
      </c>
      <c r="C19" s="2" t="s">
        <v>103</v>
      </c>
      <c r="E19" s="4">
        <v>242116452</v>
      </c>
      <c r="G19" s="11">
        <f t="shared" si="0"/>
        <v>6.5296219431894694E-3</v>
      </c>
      <c r="I19" s="4">
        <v>5622985690</v>
      </c>
      <c r="K19" s="11">
        <f t="shared" si="1"/>
        <v>5.2372143046202482E-2</v>
      </c>
    </row>
    <row r="20" spans="1:11">
      <c r="A20" s="7" t="s">
        <v>90</v>
      </c>
      <c r="C20" s="2" t="s">
        <v>104</v>
      </c>
      <c r="E20" s="4">
        <v>116365012</v>
      </c>
      <c r="G20" s="11">
        <f t="shared" si="0"/>
        <v>3.1382400059897868E-3</v>
      </c>
      <c r="I20" s="4">
        <v>2581618148</v>
      </c>
      <c r="K20" s="11">
        <f t="shared" si="1"/>
        <v>2.404503272668445E-2</v>
      </c>
    </row>
    <row r="21" spans="1:11">
      <c r="A21" s="7" t="s">
        <v>90</v>
      </c>
      <c r="C21" s="2" t="s">
        <v>106</v>
      </c>
      <c r="E21" s="4">
        <v>58304087</v>
      </c>
      <c r="G21" s="11">
        <f t="shared" si="0"/>
        <v>1.572398912622542E-3</v>
      </c>
      <c r="I21" s="4">
        <v>897567090</v>
      </c>
      <c r="K21" s="11">
        <f t="shared" si="1"/>
        <v>8.3598846987362144E-3</v>
      </c>
    </row>
    <row r="22" spans="1:11">
      <c r="A22" s="7" t="s">
        <v>90</v>
      </c>
      <c r="C22" s="2" t="s">
        <v>108</v>
      </c>
      <c r="E22" s="4">
        <v>1611774462</v>
      </c>
      <c r="G22" s="11">
        <f t="shared" si="0"/>
        <v>4.3467834620951745E-2</v>
      </c>
      <c r="I22" s="4">
        <v>2902457331</v>
      </c>
      <c r="K22" s="11">
        <f t="shared" si="1"/>
        <v>2.7033309153705328E-2</v>
      </c>
    </row>
    <row r="23" spans="1:11">
      <c r="A23" s="7" t="s">
        <v>90</v>
      </c>
      <c r="C23" s="2" t="s">
        <v>110</v>
      </c>
      <c r="E23" s="4">
        <v>35428211</v>
      </c>
      <c r="G23" s="11">
        <f t="shared" si="0"/>
        <v>9.554609859950638E-4</v>
      </c>
      <c r="I23" s="4">
        <v>2655928456</v>
      </c>
      <c r="K23" s="11">
        <f t="shared" si="1"/>
        <v>2.4737154367204462E-2</v>
      </c>
    </row>
    <row r="24" spans="1:11">
      <c r="A24" s="7" t="s">
        <v>90</v>
      </c>
      <c r="C24" s="2" t="s">
        <v>111</v>
      </c>
      <c r="E24" s="4">
        <v>366917452</v>
      </c>
      <c r="G24" s="11">
        <f t="shared" si="0"/>
        <v>9.8953715293926773E-3</v>
      </c>
      <c r="I24" s="4">
        <v>1020490362</v>
      </c>
      <c r="K24" s="11">
        <f t="shared" si="1"/>
        <v>9.5047844974926396E-3</v>
      </c>
    </row>
    <row r="25" spans="1:11">
      <c r="A25" s="7" t="s">
        <v>90</v>
      </c>
      <c r="C25" s="2" t="s">
        <v>113</v>
      </c>
      <c r="E25" s="4">
        <v>11727565</v>
      </c>
      <c r="G25" s="11">
        <f t="shared" si="0"/>
        <v>3.1627989395855186E-4</v>
      </c>
      <c r="I25" s="4">
        <v>196255097</v>
      </c>
      <c r="K25" s="11">
        <f t="shared" si="1"/>
        <v>1.8279079087662312E-3</v>
      </c>
    </row>
    <row r="26" spans="1:11">
      <c r="A26" s="7" t="s">
        <v>115</v>
      </c>
      <c r="C26" s="2" t="s">
        <v>116</v>
      </c>
      <c r="E26" s="4">
        <v>36281</v>
      </c>
      <c r="G26" s="11">
        <f t="shared" si="0"/>
        <v>9.7845979388817882E-7</v>
      </c>
      <c r="I26" s="4">
        <v>36281</v>
      </c>
      <c r="K26" s="11">
        <f t="shared" si="1"/>
        <v>3.37919003642222E-7</v>
      </c>
    </row>
    <row r="27" spans="1:11">
      <c r="A27" s="7" t="s">
        <v>118</v>
      </c>
      <c r="C27" s="2" t="s">
        <v>119</v>
      </c>
      <c r="E27" s="4">
        <v>1174430723</v>
      </c>
      <c r="G27" s="11">
        <f t="shared" si="0"/>
        <v>3.1673141400802754E-2</v>
      </c>
      <c r="I27" s="4">
        <v>3515912131</v>
      </c>
      <c r="K27" s="11">
        <f t="shared" si="1"/>
        <v>3.2746989449053819E-2</v>
      </c>
    </row>
    <row r="28" spans="1:11">
      <c r="A28" s="7" t="s">
        <v>118</v>
      </c>
      <c r="C28" s="2" t="s">
        <v>121</v>
      </c>
      <c r="E28" s="4">
        <v>2425454765</v>
      </c>
      <c r="G28" s="11">
        <f t="shared" si="0"/>
        <v>6.5411922754251561E-2</v>
      </c>
      <c r="I28" s="4">
        <v>7261217156</v>
      </c>
      <c r="K28" s="11">
        <f t="shared" si="1"/>
        <v>6.7630530211001044E-2</v>
      </c>
    </row>
    <row r="29" spans="1:11">
      <c r="A29" s="7" t="s">
        <v>118</v>
      </c>
      <c r="C29" s="2" t="s">
        <v>122</v>
      </c>
      <c r="E29" s="4">
        <v>4519005171</v>
      </c>
      <c r="G29" s="11">
        <f t="shared" si="0"/>
        <v>0.12187273967631196</v>
      </c>
      <c r="I29" s="4">
        <v>13528794072</v>
      </c>
      <c r="K29" s="11">
        <f t="shared" si="1"/>
        <v>0.12600635631021856</v>
      </c>
    </row>
    <row r="30" spans="1:11">
      <c r="A30" s="7" t="s">
        <v>118</v>
      </c>
      <c r="C30" s="2" t="s">
        <v>123</v>
      </c>
      <c r="E30" s="4">
        <v>9446507984</v>
      </c>
      <c r="G30" s="11">
        <f t="shared" si="0"/>
        <v>0.25476222416657962</v>
      </c>
      <c r="I30" s="4">
        <v>28280529978</v>
      </c>
      <c r="K30" s="11">
        <f t="shared" si="1"/>
        <v>0.26340311768252672</v>
      </c>
    </row>
    <row r="31" spans="1:11">
      <c r="A31" s="7" t="s">
        <v>90</v>
      </c>
      <c r="C31" s="2" t="s">
        <v>124</v>
      </c>
      <c r="E31" s="4">
        <v>158017864</v>
      </c>
      <c r="G31" s="11">
        <f t="shared" si="0"/>
        <v>4.2615729070337163E-3</v>
      </c>
      <c r="I31" s="4">
        <v>511109873</v>
      </c>
      <c r="K31" s="11">
        <f t="shared" si="1"/>
        <v>4.760445936877777E-3</v>
      </c>
    </row>
    <row r="32" spans="1:11">
      <c r="A32" s="7" t="s">
        <v>118</v>
      </c>
      <c r="C32" s="2" t="s">
        <v>126</v>
      </c>
      <c r="E32" s="4">
        <v>3726689968</v>
      </c>
      <c r="G32" s="11">
        <f t="shared" si="0"/>
        <v>0.10050484545559449</v>
      </c>
      <c r="I32" s="4">
        <v>9107262218</v>
      </c>
      <c r="K32" s="11">
        <f t="shared" si="1"/>
        <v>8.4824480433698432E-2</v>
      </c>
    </row>
    <row r="33" spans="1:11">
      <c r="A33" s="7" t="s">
        <v>118</v>
      </c>
      <c r="C33" s="2" t="s">
        <v>127</v>
      </c>
      <c r="E33" s="4">
        <v>394881073</v>
      </c>
      <c r="G33" s="11">
        <f t="shared" si="0"/>
        <v>1.0649520501031472E-2</v>
      </c>
      <c r="I33" s="4">
        <v>966067519</v>
      </c>
      <c r="K33" s="11">
        <f t="shared" si="1"/>
        <v>8.9978934834098676E-3</v>
      </c>
    </row>
    <row r="34" spans="1:11" ht="24.75" thickBot="1">
      <c r="A34" s="7" t="s">
        <v>90</v>
      </c>
      <c r="C34" s="2" t="s">
        <v>128</v>
      </c>
      <c r="E34" s="4">
        <v>1229390326</v>
      </c>
      <c r="G34" s="17">
        <f t="shared" si="0"/>
        <v>3.3155343154435683E-2</v>
      </c>
      <c r="I34" s="4">
        <v>1229390326</v>
      </c>
      <c r="K34" s="17">
        <f t="shared" si="1"/>
        <v>1.1450465920159492E-2</v>
      </c>
    </row>
    <row r="35" spans="1:11" ht="24.75" thickBot="1">
      <c r="A35" s="7" t="s">
        <v>35</v>
      </c>
      <c r="C35" s="2" t="s">
        <v>35</v>
      </c>
      <c r="E35" s="5">
        <f>SUM(E8:E34)</f>
        <v>37079704477</v>
      </c>
      <c r="G35" s="16">
        <f>SUM(G8:G34)</f>
        <v>1</v>
      </c>
      <c r="I35" s="5">
        <f>SUM(I8:I34)</f>
        <v>107365965243</v>
      </c>
      <c r="K35" s="16">
        <f>SUM(K8:K34)</f>
        <v>1</v>
      </c>
    </row>
    <row r="36" spans="1:11" ht="24.75" thickTop="1"/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34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9"/>
  <sheetViews>
    <sheetView rightToLeft="1" workbookViewId="0">
      <selection activeCell="I16" sqref="I16"/>
    </sheetView>
  </sheetViews>
  <sheetFormatPr defaultRowHeight="24"/>
  <cols>
    <col min="1" max="1" width="31" style="2" bestFit="1" customWidth="1"/>
    <col min="2" max="2" width="1" style="2" customWidth="1"/>
    <col min="3" max="3" width="11" style="2" customWidth="1"/>
    <col min="4" max="4" width="1" style="2" customWidth="1"/>
    <col min="5" max="5" width="20.710937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24.75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</row>
    <row r="3" spans="1:5" ht="24.75">
      <c r="A3" s="20" t="s">
        <v>130</v>
      </c>
      <c r="B3" s="20" t="s">
        <v>130</v>
      </c>
      <c r="C3" s="20" t="s">
        <v>130</v>
      </c>
      <c r="D3" s="20" t="s">
        <v>130</v>
      </c>
      <c r="E3" s="20" t="s">
        <v>130</v>
      </c>
    </row>
    <row r="4" spans="1:5" ht="24.7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</row>
    <row r="5" spans="1:5" ht="24.75">
      <c r="E5" s="3" t="s">
        <v>173</v>
      </c>
    </row>
    <row r="6" spans="1:5" ht="24.75">
      <c r="A6" s="19" t="s">
        <v>166</v>
      </c>
      <c r="C6" s="19" t="s">
        <v>132</v>
      </c>
      <c r="E6" s="1" t="s">
        <v>174</v>
      </c>
    </row>
    <row r="7" spans="1:5" ht="24.75">
      <c r="A7" s="19" t="s">
        <v>166</v>
      </c>
      <c r="C7" s="19" t="s">
        <v>72</v>
      </c>
      <c r="E7" s="19" t="s">
        <v>72</v>
      </c>
    </row>
    <row r="8" spans="1:5">
      <c r="A8" s="7" t="s">
        <v>167</v>
      </c>
      <c r="C8" s="4">
        <v>0</v>
      </c>
      <c r="E8" s="4">
        <v>465852361</v>
      </c>
    </row>
    <row r="9" spans="1:5">
      <c r="A9" s="2" t="s">
        <v>35</v>
      </c>
      <c r="C9" s="5">
        <f>SUM(C8:C8)</f>
        <v>0</v>
      </c>
      <c r="E9" s="5">
        <f>SUM(E8:E8)</f>
        <v>465852361</v>
      </c>
    </row>
  </sheetData>
  <mergeCells count="7">
    <mergeCell ref="A2:E2"/>
    <mergeCell ref="A3:E3"/>
    <mergeCell ref="A4:E4"/>
    <mergeCell ref="A6:A7"/>
    <mergeCell ref="C7"/>
    <mergeCell ref="C6"/>
    <mergeCell ref="E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workbookViewId="0">
      <selection activeCell="G14" sqref="G14"/>
    </sheetView>
  </sheetViews>
  <sheetFormatPr defaultRowHeight="24"/>
  <cols>
    <col min="1" max="1" width="25" style="2" bestFit="1" customWidth="1"/>
    <col min="2" max="2" width="1" style="2" customWidth="1"/>
    <col min="3" max="3" width="23" style="2" customWidth="1"/>
    <col min="4" max="4" width="1" style="2" customWidth="1"/>
    <col min="5" max="5" width="23" style="2" customWidth="1"/>
    <col min="6" max="6" width="1" style="2" customWidth="1"/>
    <col min="7" max="7" width="32" style="2" customWidth="1"/>
    <col min="8" max="8" width="1" style="2" customWidth="1"/>
    <col min="9" max="9" width="9.140625" style="2" customWidth="1"/>
    <col min="10" max="16384" width="9.140625" style="2"/>
  </cols>
  <sheetData>
    <row r="2" spans="1:7" ht="24.75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</row>
    <row r="3" spans="1:7" ht="24.75">
      <c r="A3" s="20" t="s">
        <v>130</v>
      </c>
      <c r="B3" s="20" t="s">
        <v>130</v>
      </c>
      <c r="C3" s="20" t="s">
        <v>130</v>
      </c>
      <c r="D3" s="20" t="s">
        <v>130</v>
      </c>
      <c r="E3" s="20" t="s">
        <v>130</v>
      </c>
      <c r="F3" s="20" t="s">
        <v>130</v>
      </c>
      <c r="G3" s="20" t="s">
        <v>130</v>
      </c>
    </row>
    <row r="4" spans="1:7" ht="24.7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</row>
    <row r="6" spans="1:7" ht="24.75">
      <c r="A6" s="19" t="s">
        <v>134</v>
      </c>
      <c r="C6" s="19" t="s">
        <v>72</v>
      </c>
      <c r="E6" s="19" t="s">
        <v>159</v>
      </c>
      <c r="G6" s="19" t="s">
        <v>13</v>
      </c>
    </row>
    <row r="7" spans="1:7">
      <c r="A7" s="7" t="s">
        <v>168</v>
      </c>
      <c r="C7" s="8">
        <v>-401648873033</v>
      </c>
      <c r="E7" s="11">
        <f>C7/$C$10</f>
        <v>1.1792163628481038</v>
      </c>
      <c r="G7" s="11">
        <v>-2.4921425356075545E-2</v>
      </c>
    </row>
    <row r="8" spans="1:7">
      <c r="A8" s="7" t="s">
        <v>169</v>
      </c>
      <c r="C8" s="8">
        <v>23962571084</v>
      </c>
      <c r="E8" s="11">
        <f t="shared" ref="E8:E10" si="0">C8/$C$10</f>
        <v>-7.0352633395393563E-2</v>
      </c>
      <c r="G8" s="11">
        <v>1.4868246040379031E-3</v>
      </c>
    </row>
    <row r="9" spans="1:7" ht="24.75" thickBot="1">
      <c r="A9" s="7" t="s">
        <v>170</v>
      </c>
      <c r="C9" s="8">
        <v>37079704477</v>
      </c>
      <c r="E9" s="17">
        <f t="shared" si="0"/>
        <v>-0.10886372945271028</v>
      </c>
      <c r="G9" s="17">
        <v>2.300713756199117E-3</v>
      </c>
    </row>
    <row r="10" spans="1:7" ht="24.75" thickBot="1">
      <c r="A10" s="7" t="s">
        <v>35</v>
      </c>
      <c r="C10" s="15">
        <f>SUM(C7:C9)</f>
        <v>-340606597472</v>
      </c>
      <c r="E10" s="18">
        <f t="shared" si="0"/>
        <v>1</v>
      </c>
      <c r="G10" s="18" t="e">
        <f>C10/سهام!$Y$22</f>
        <v>#DIV/0!</v>
      </c>
    </row>
    <row r="11" spans="1:7" ht="24.75" thickTop="1">
      <c r="A11" s="7"/>
    </row>
    <row r="12" spans="1:7">
      <c r="A12" s="7"/>
    </row>
    <row r="13" spans="1:7">
      <c r="A13" s="7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7"/>
  <sheetViews>
    <sheetView rightToLeft="1" topLeftCell="N1" workbookViewId="0">
      <selection activeCell="AK9" sqref="AK9"/>
    </sheetView>
  </sheetViews>
  <sheetFormatPr defaultRowHeight="24"/>
  <cols>
    <col min="1" max="1" width="31.7109375" style="2" bestFit="1" customWidth="1"/>
    <col min="2" max="2" width="1" style="2" customWidth="1"/>
    <col min="3" max="3" width="25" style="2" customWidth="1"/>
    <col min="4" max="4" width="1" style="2" customWidth="1"/>
    <col min="5" max="5" width="22" style="2" customWidth="1"/>
    <col min="6" max="6" width="1" style="2" customWidth="1"/>
    <col min="7" max="7" width="20" style="2" customWidth="1"/>
    <col min="8" max="8" width="1" style="2" customWidth="1"/>
    <col min="9" max="9" width="20" style="2" customWidth="1"/>
    <col min="10" max="10" width="1" style="2" customWidth="1"/>
    <col min="11" max="11" width="15" style="2" customWidth="1"/>
    <col min="12" max="12" width="1" style="2" customWidth="1"/>
    <col min="13" max="13" width="15" style="2" customWidth="1"/>
    <col min="14" max="14" width="1" style="2" customWidth="1"/>
    <col min="15" max="15" width="16" style="2" customWidth="1"/>
    <col min="16" max="16" width="1" style="2" customWidth="1"/>
    <col min="17" max="17" width="22" style="2" customWidth="1"/>
    <col min="18" max="18" width="1" style="2" customWidth="1"/>
    <col min="19" max="19" width="22" style="2" customWidth="1"/>
    <col min="20" max="20" width="1" style="2" customWidth="1"/>
    <col min="21" max="21" width="14" style="2" customWidth="1"/>
    <col min="22" max="22" width="1" style="2" customWidth="1"/>
    <col min="23" max="23" width="20" style="2" customWidth="1"/>
    <col min="24" max="24" width="1" style="2" customWidth="1"/>
    <col min="25" max="25" width="12" style="2" customWidth="1"/>
    <col min="26" max="26" width="1" style="2" customWidth="1"/>
    <col min="27" max="27" width="18" style="2" customWidth="1"/>
    <col min="28" max="28" width="1" style="2" customWidth="1"/>
    <col min="29" max="29" width="16" style="2" customWidth="1"/>
    <col min="30" max="30" width="1" style="2" customWidth="1"/>
    <col min="31" max="31" width="23" style="2" customWidth="1"/>
    <col min="32" max="32" width="1" style="2" customWidth="1"/>
    <col min="33" max="33" width="22" style="2" customWidth="1"/>
    <col min="34" max="34" width="1" style="2" customWidth="1"/>
    <col min="35" max="35" width="22" style="2" customWidth="1"/>
    <col min="36" max="36" width="1" style="2" customWidth="1"/>
    <col min="37" max="37" width="32" style="2" customWidth="1"/>
    <col min="38" max="38" width="1" style="2" customWidth="1"/>
    <col min="39" max="39" width="9.140625" style="2" customWidth="1"/>
    <col min="40" max="16384" width="9.140625" style="2"/>
  </cols>
  <sheetData>
    <row r="2" spans="1:37" ht="24.75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  <c r="T2" s="20" t="s">
        <v>0</v>
      </c>
      <c r="U2" s="20" t="s">
        <v>0</v>
      </c>
      <c r="V2" s="20" t="s">
        <v>0</v>
      </c>
      <c r="W2" s="20" t="s">
        <v>0</v>
      </c>
      <c r="X2" s="20" t="s">
        <v>0</v>
      </c>
      <c r="Y2" s="20" t="s">
        <v>0</v>
      </c>
      <c r="Z2" s="20" t="s">
        <v>0</v>
      </c>
      <c r="AA2" s="20" t="s">
        <v>0</v>
      </c>
      <c r="AB2" s="20" t="s">
        <v>0</v>
      </c>
      <c r="AC2" s="20" t="s">
        <v>0</v>
      </c>
      <c r="AD2" s="20" t="s">
        <v>0</v>
      </c>
      <c r="AE2" s="20" t="s">
        <v>0</v>
      </c>
      <c r="AF2" s="20" t="s">
        <v>0</v>
      </c>
      <c r="AG2" s="20" t="s">
        <v>0</v>
      </c>
      <c r="AH2" s="20" t="s">
        <v>0</v>
      </c>
      <c r="AI2" s="20" t="s">
        <v>0</v>
      </c>
      <c r="AJ2" s="20" t="s">
        <v>0</v>
      </c>
      <c r="AK2" s="20" t="s">
        <v>0</v>
      </c>
    </row>
    <row r="3" spans="1:37" ht="24.75">
      <c r="A3" s="20" t="s">
        <v>1</v>
      </c>
      <c r="B3" s="20" t="s">
        <v>1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  <c r="L3" s="20" t="s">
        <v>1</v>
      </c>
      <c r="M3" s="20" t="s">
        <v>1</v>
      </c>
      <c r="N3" s="20" t="s">
        <v>1</v>
      </c>
      <c r="O3" s="20" t="s">
        <v>1</v>
      </c>
      <c r="P3" s="20" t="s">
        <v>1</v>
      </c>
      <c r="Q3" s="20" t="s">
        <v>1</v>
      </c>
      <c r="R3" s="20" t="s">
        <v>1</v>
      </c>
      <c r="S3" s="20" t="s">
        <v>1</v>
      </c>
      <c r="T3" s="20" t="s">
        <v>1</v>
      </c>
      <c r="U3" s="20" t="s">
        <v>1</v>
      </c>
      <c r="V3" s="20" t="s">
        <v>1</v>
      </c>
      <c r="W3" s="20" t="s">
        <v>1</v>
      </c>
      <c r="X3" s="20" t="s">
        <v>1</v>
      </c>
      <c r="Y3" s="20" t="s">
        <v>1</v>
      </c>
      <c r="Z3" s="20" t="s">
        <v>1</v>
      </c>
      <c r="AA3" s="20" t="s">
        <v>1</v>
      </c>
      <c r="AB3" s="20" t="s">
        <v>1</v>
      </c>
      <c r="AC3" s="20" t="s">
        <v>1</v>
      </c>
      <c r="AD3" s="20" t="s">
        <v>1</v>
      </c>
      <c r="AE3" s="20" t="s">
        <v>1</v>
      </c>
      <c r="AF3" s="20" t="s">
        <v>1</v>
      </c>
      <c r="AG3" s="20" t="s">
        <v>1</v>
      </c>
      <c r="AH3" s="20" t="s">
        <v>1</v>
      </c>
      <c r="AI3" s="20" t="s">
        <v>1</v>
      </c>
      <c r="AJ3" s="20" t="s">
        <v>1</v>
      </c>
      <c r="AK3" s="20" t="s">
        <v>1</v>
      </c>
    </row>
    <row r="4" spans="1:37" ht="24.7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  <c r="T4" s="20" t="s">
        <v>2</v>
      </c>
      <c r="U4" s="20" t="s">
        <v>2</v>
      </c>
      <c r="V4" s="20" t="s">
        <v>2</v>
      </c>
      <c r="W4" s="20" t="s">
        <v>2</v>
      </c>
      <c r="X4" s="20" t="s">
        <v>2</v>
      </c>
      <c r="Y4" s="20" t="s">
        <v>2</v>
      </c>
      <c r="Z4" s="20" t="s">
        <v>2</v>
      </c>
      <c r="AA4" s="20" t="s">
        <v>2</v>
      </c>
      <c r="AB4" s="20" t="s">
        <v>2</v>
      </c>
      <c r="AC4" s="20" t="s">
        <v>2</v>
      </c>
      <c r="AD4" s="20" t="s">
        <v>2</v>
      </c>
      <c r="AE4" s="20" t="s">
        <v>2</v>
      </c>
      <c r="AF4" s="20" t="s">
        <v>2</v>
      </c>
      <c r="AG4" s="20" t="s">
        <v>2</v>
      </c>
      <c r="AH4" s="20" t="s">
        <v>2</v>
      </c>
      <c r="AI4" s="20" t="s">
        <v>2</v>
      </c>
      <c r="AJ4" s="20" t="s">
        <v>2</v>
      </c>
      <c r="AK4" s="20" t="s">
        <v>2</v>
      </c>
    </row>
    <row r="6" spans="1:37" ht="24.75">
      <c r="A6" s="19" t="s">
        <v>38</v>
      </c>
      <c r="B6" s="19" t="s">
        <v>38</v>
      </c>
      <c r="C6" s="19" t="s">
        <v>38</v>
      </c>
      <c r="D6" s="19" t="s">
        <v>38</v>
      </c>
      <c r="E6" s="19" t="s">
        <v>38</v>
      </c>
      <c r="F6" s="19" t="s">
        <v>38</v>
      </c>
      <c r="G6" s="19" t="s">
        <v>38</v>
      </c>
      <c r="H6" s="19" t="s">
        <v>38</v>
      </c>
      <c r="I6" s="19" t="s">
        <v>38</v>
      </c>
      <c r="J6" s="19" t="s">
        <v>38</v>
      </c>
      <c r="K6" s="19" t="s">
        <v>38</v>
      </c>
      <c r="L6" s="19" t="s">
        <v>38</v>
      </c>
      <c r="M6" s="19" t="s">
        <v>38</v>
      </c>
      <c r="O6" s="19" t="s">
        <v>171</v>
      </c>
      <c r="P6" s="19" t="s">
        <v>4</v>
      </c>
      <c r="Q6" s="19" t="s">
        <v>4</v>
      </c>
      <c r="R6" s="19" t="s">
        <v>4</v>
      </c>
      <c r="S6" s="19" t="s">
        <v>4</v>
      </c>
      <c r="U6" s="19" t="s">
        <v>5</v>
      </c>
      <c r="V6" s="19" t="s">
        <v>5</v>
      </c>
      <c r="W6" s="19" t="s">
        <v>5</v>
      </c>
      <c r="X6" s="19" t="s">
        <v>5</v>
      </c>
      <c r="Y6" s="19" t="s">
        <v>5</v>
      </c>
      <c r="Z6" s="19" t="s">
        <v>5</v>
      </c>
      <c r="AA6" s="19" t="s">
        <v>5</v>
      </c>
      <c r="AC6" s="19" t="s">
        <v>6</v>
      </c>
      <c r="AD6" s="19" t="s">
        <v>6</v>
      </c>
      <c r="AE6" s="19" t="s">
        <v>6</v>
      </c>
      <c r="AF6" s="19" t="s">
        <v>6</v>
      </c>
      <c r="AG6" s="19" t="s">
        <v>6</v>
      </c>
      <c r="AH6" s="19" t="s">
        <v>6</v>
      </c>
      <c r="AI6" s="19" t="s">
        <v>6</v>
      </c>
      <c r="AJ6" s="19" t="s">
        <v>6</v>
      </c>
      <c r="AK6" s="19" t="s">
        <v>6</v>
      </c>
    </row>
    <row r="7" spans="1:37" ht="24.75">
      <c r="A7" s="19" t="s">
        <v>39</v>
      </c>
      <c r="C7" s="19" t="s">
        <v>40</v>
      </c>
      <c r="E7" s="19" t="s">
        <v>41</v>
      </c>
      <c r="G7" s="19" t="s">
        <v>42</v>
      </c>
      <c r="I7" s="19" t="s">
        <v>43</v>
      </c>
      <c r="K7" s="19" t="s">
        <v>44</v>
      </c>
      <c r="M7" s="19" t="s">
        <v>37</v>
      </c>
      <c r="O7" s="19" t="s">
        <v>7</v>
      </c>
      <c r="Q7" s="19" t="s">
        <v>8</v>
      </c>
      <c r="S7" s="19" t="s">
        <v>9</v>
      </c>
      <c r="U7" s="19" t="s">
        <v>10</v>
      </c>
      <c r="V7" s="19" t="s">
        <v>10</v>
      </c>
      <c r="W7" s="19" t="s">
        <v>10</v>
      </c>
      <c r="Y7" s="19" t="s">
        <v>11</v>
      </c>
      <c r="Z7" s="19" t="s">
        <v>11</v>
      </c>
      <c r="AA7" s="19" t="s">
        <v>11</v>
      </c>
      <c r="AC7" s="19" t="s">
        <v>7</v>
      </c>
      <c r="AE7" s="19" t="s">
        <v>45</v>
      </c>
      <c r="AG7" s="19" t="s">
        <v>8</v>
      </c>
      <c r="AI7" s="19" t="s">
        <v>9</v>
      </c>
      <c r="AK7" s="19" t="s">
        <v>13</v>
      </c>
    </row>
    <row r="8" spans="1:37" ht="24.75">
      <c r="A8" s="19" t="s">
        <v>39</v>
      </c>
      <c r="C8" s="19" t="s">
        <v>40</v>
      </c>
      <c r="E8" s="19" t="s">
        <v>41</v>
      </c>
      <c r="G8" s="19" t="s">
        <v>42</v>
      </c>
      <c r="I8" s="19" t="s">
        <v>43</v>
      </c>
      <c r="K8" s="19" t="s">
        <v>44</v>
      </c>
      <c r="M8" s="19" t="s">
        <v>37</v>
      </c>
      <c r="O8" s="19" t="s">
        <v>7</v>
      </c>
      <c r="Q8" s="19" t="s">
        <v>8</v>
      </c>
      <c r="S8" s="19" t="s">
        <v>9</v>
      </c>
      <c r="U8" s="19" t="s">
        <v>7</v>
      </c>
      <c r="W8" s="19" t="s">
        <v>8</v>
      </c>
      <c r="Y8" s="19" t="s">
        <v>7</v>
      </c>
      <c r="AA8" s="19" t="s">
        <v>14</v>
      </c>
      <c r="AC8" s="19" t="s">
        <v>7</v>
      </c>
      <c r="AE8" s="19" t="s">
        <v>45</v>
      </c>
      <c r="AG8" s="19" t="s">
        <v>8</v>
      </c>
      <c r="AI8" s="19" t="s">
        <v>9</v>
      </c>
      <c r="AK8" s="19" t="s">
        <v>13</v>
      </c>
    </row>
    <row r="9" spans="1:37">
      <c r="A9" s="7" t="s">
        <v>46</v>
      </c>
      <c r="C9" s="2" t="s">
        <v>47</v>
      </c>
      <c r="E9" s="2" t="s">
        <v>47</v>
      </c>
      <c r="G9" s="2" t="s">
        <v>48</v>
      </c>
      <c r="I9" s="2" t="s">
        <v>49</v>
      </c>
      <c r="K9" s="4">
        <v>0</v>
      </c>
      <c r="M9" s="4">
        <v>0</v>
      </c>
      <c r="O9" s="4">
        <v>33400</v>
      </c>
      <c r="Q9" s="4">
        <v>40109392000</v>
      </c>
      <c r="S9" s="4">
        <v>40080312690</v>
      </c>
      <c r="U9" s="4">
        <v>0</v>
      </c>
      <c r="W9" s="4">
        <v>0</v>
      </c>
      <c r="Y9" s="4">
        <v>0</v>
      </c>
      <c r="AA9" s="4">
        <v>0</v>
      </c>
      <c r="AC9" s="4">
        <v>33400</v>
      </c>
      <c r="AE9" s="4">
        <v>1200880</v>
      </c>
      <c r="AG9" s="4">
        <v>40109392000</v>
      </c>
      <c r="AI9" s="4">
        <v>40080312690</v>
      </c>
      <c r="AK9" s="11">
        <v>2.4868948676719802E-3</v>
      </c>
    </row>
    <row r="10" spans="1:37">
      <c r="A10" s="7" t="s">
        <v>50</v>
      </c>
      <c r="C10" s="2" t="s">
        <v>47</v>
      </c>
      <c r="E10" s="2" t="s">
        <v>47</v>
      </c>
      <c r="G10" s="2" t="s">
        <v>51</v>
      </c>
      <c r="I10" s="2" t="s">
        <v>52</v>
      </c>
      <c r="K10" s="4">
        <v>40.5</v>
      </c>
      <c r="M10" s="4">
        <v>40.5</v>
      </c>
      <c r="O10" s="4">
        <v>3924</v>
      </c>
      <c r="Q10" s="4">
        <v>13497775200</v>
      </c>
      <c r="S10" s="4">
        <v>14715211573</v>
      </c>
      <c r="U10" s="4">
        <v>0</v>
      </c>
      <c r="W10" s="4">
        <v>0</v>
      </c>
      <c r="Y10" s="4">
        <v>0</v>
      </c>
      <c r="AA10" s="4">
        <v>0</v>
      </c>
      <c r="AC10" s="4">
        <v>3924</v>
      </c>
      <c r="AE10" s="4">
        <v>3871094</v>
      </c>
      <c r="AG10" s="4">
        <v>13497775200</v>
      </c>
      <c r="AI10" s="4">
        <v>15179161452</v>
      </c>
      <c r="AK10" s="11">
        <v>9.4183343833945425E-4</v>
      </c>
    </row>
    <row r="11" spans="1:37">
      <c r="A11" s="7" t="s">
        <v>53</v>
      </c>
      <c r="C11" s="2" t="s">
        <v>47</v>
      </c>
      <c r="E11" s="2" t="s">
        <v>47</v>
      </c>
      <c r="G11" s="2" t="s">
        <v>51</v>
      </c>
      <c r="I11" s="2" t="s">
        <v>52</v>
      </c>
      <c r="K11" s="4">
        <v>40.5</v>
      </c>
      <c r="M11" s="4">
        <v>40.5</v>
      </c>
      <c r="O11" s="4">
        <v>436</v>
      </c>
      <c r="Q11" s="4">
        <v>1536363284</v>
      </c>
      <c r="S11" s="4">
        <v>1635023508</v>
      </c>
      <c r="U11" s="4">
        <v>0</v>
      </c>
      <c r="W11" s="4">
        <v>0</v>
      </c>
      <c r="Y11" s="4">
        <v>0</v>
      </c>
      <c r="AA11" s="4">
        <v>0</v>
      </c>
      <c r="AC11" s="4">
        <v>436</v>
      </c>
      <c r="AE11" s="4">
        <v>3439800</v>
      </c>
      <c r="AG11" s="4">
        <v>1536363284</v>
      </c>
      <c r="AI11" s="4">
        <v>1498665479</v>
      </c>
      <c r="AK11" s="11">
        <v>9.2988882519675514E-5</v>
      </c>
    </row>
    <row r="12" spans="1:37">
      <c r="A12" s="7" t="s">
        <v>54</v>
      </c>
      <c r="C12" s="2" t="s">
        <v>47</v>
      </c>
      <c r="E12" s="2" t="s">
        <v>47</v>
      </c>
      <c r="G12" s="2" t="s">
        <v>55</v>
      </c>
      <c r="I12" s="2" t="s">
        <v>56</v>
      </c>
      <c r="K12" s="4">
        <v>54.06</v>
      </c>
      <c r="M12" s="4">
        <v>54.06</v>
      </c>
      <c r="O12" s="4">
        <v>134150</v>
      </c>
      <c r="Q12" s="4">
        <v>499994489500</v>
      </c>
      <c r="S12" s="4">
        <v>532932124013</v>
      </c>
      <c r="U12" s="4">
        <v>0</v>
      </c>
      <c r="W12" s="4">
        <v>0</v>
      </c>
      <c r="Y12" s="4">
        <v>0</v>
      </c>
      <c r="AA12" s="4">
        <v>0</v>
      </c>
      <c r="AC12" s="4">
        <v>134150</v>
      </c>
      <c r="AE12" s="4">
        <v>4146668</v>
      </c>
      <c r="AG12" s="4">
        <v>499994489500</v>
      </c>
      <c r="AI12" s="4">
        <v>555872213928</v>
      </c>
      <c r="AK12" s="11">
        <v>3.4490642989517158E-2</v>
      </c>
    </row>
    <row r="13" spans="1:37">
      <c r="A13" s="7" t="s">
        <v>57</v>
      </c>
      <c r="C13" s="2" t="s">
        <v>47</v>
      </c>
      <c r="E13" s="2" t="s">
        <v>47</v>
      </c>
      <c r="G13" s="2" t="s">
        <v>58</v>
      </c>
      <c r="I13" s="2" t="s">
        <v>59</v>
      </c>
      <c r="K13" s="4">
        <v>23</v>
      </c>
      <c r="M13" s="4">
        <v>23</v>
      </c>
      <c r="O13" s="4">
        <v>5000</v>
      </c>
      <c r="Q13" s="4">
        <v>5000000000</v>
      </c>
      <c r="S13" s="4">
        <v>4996375000</v>
      </c>
      <c r="U13" s="4">
        <v>4375</v>
      </c>
      <c r="W13" s="4">
        <v>4353756202</v>
      </c>
      <c r="Y13" s="4">
        <v>40</v>
      </c>
      <c r="AA13" s="4">
        <v>39986212</v>
      </c>
      <c r="AC13" s="4">
        <v>9335</v>
      </c>
      <c r="AE13" s="4">
        <v>999800</v>
      </c>
      <c r="AG13" s="4">
        <v>9313846842</v>
      </c>
      <c r="AI13" s="4">
        <v>9331779695</v>
      </c>
      <c r="AK13" s="11">
        <v>5.7901631679463568E-4</v>
      </c>
    </row>
    <row r="14" spans="1:37">
      <c r="A14" s="7" t="s">
        <v>60</v>
      </c>
      <c r="C14" s="2" t="s">
        <v>47</v>
      </c>
      <c r="E14" s="2" t="s">
        <v>47</v>
      </c>
      <c r="G14" s="2" t="s">
        <v>61</v>
      </c>
      <c r="I14" s="2" t="s">
        <v>62</v>
      </c>
      <c r="K14" s="4">
        <v>23</v>
      </c>
      <c r="M14" s="4">
        <v>23</v>
      </c>
      <c r="O14" s="4">
        <v>20000</v>
      </c>
      <c r="Q14" s="4">
        <v>20000000000</v>
      </c>
      <c r="S14" s="4">
        <v>18397332000</v>
      </c>
      <c r="U14" s="4">
        <v>0</v>
      </c>
      <c r="W14" s="4">
        <v>0</v>
      </c>
      <c r="Y14" s="4">
        <v>0</v>
      </c>
      <c r="AA14" s="4">
        <v>0</v>
      </c>
      <c r="AC14" s="4">
        <v>20000</v>
      </c>
      <c r="AE14" s="4">
        <v>920000</v>
      </c>
      <c r="AG14" s="4">
        <v>20000000000</v>
      </c>
      <c r="AI14" s="4">
        <v>18397332000</v>
      </c>
      <c r="AK14" s="11">
        <v>1.1415138121183526E-3</v>
      </c>
    </row>
    <row r="15" spans="1:37">
      <c r="A15" s="7" t="s">
        <v>63</v>
      </c>
      <c r="C15" s="2" t="s">
        <v>47</v>
      </c>
      <c r="E15" s="2" t="s">
        <v>47</v>
      </c>
      <c r="G15" s="2" t="s">
        <v>64</v>
      </c>
      <c r="I15" s="2" t="s">
        <v>65</v>
      </c>
      <c r="K15" s="4">
        <v>23</v>
      </c>
      <c r="M15" s="4">
        <v>23</v>
      </c>
      <c r="O15" s="4">
        <v>5000</v>
      </c>
      <c r="Q15" s="4">
        <v>5000000000</v>
      </c>
      <c r="S15" s="4">
        <v>4996375000</v>
      </c>
      <c r="U15" s="4">
        <v>0</v>
      </c>
      <c r="W15" s="4">
        <v>0</v>
      </c>
      <c r="Y15" s="4">
        <v>0</v>
      </c>
      <c r="AA15" s="4">
        <v>0</v>
      </c>
      <c r="AC15" s="4">
        <v>5000</v>
      </c>
      <c r="AE15" s="4">
        <v>1000000</v>
      </c>
      <c r="AG15" s="4">
        <v>5000000000</v>
      </c>
      <c r="AI15" s="4">
        <v>4996375000</v>
      </c>
      <c r="AK15" s="11">
        <v>3.1001403209024187E-4</v>
      </c>
    </row>
    <row r="16" spans="1:37">
      <c r="A16" s="7" t="s">
        <v>35</v>
      </c>
      <c r="C16" s="2" t="s">
        <v>35</v>
      </c>
      <c r="E16" s="2" t="s">
        <v>35</v>
      </c>
      <c r="G16" s="2" t="s">
        <v>35</v>
      </c>
      <c r="I16" s="2" t="s">
        <v>35</v>
      </c>
      <c r="K16" s="2" t="s">
        <v>35</v>
      </c>
      <c r="M16" s="2" t="s">
        <v>35</v>
      </c>
      <c r="O16" s="2" t="s">
        <v>35</v>
      </c>
      <c r="Q16" s="5">
        <f>SUM(Q9:Q15)</f>
        <v>585138019984</v>
      </c>
      <c r="S16" s="5">
        <f>SUM(S9:S15)</f>
        <v>617752753784</v>
      </c>
      <c r="U16" s="2" t="s">
        <v>35</v>
      </c>
      <c r="W16" s="5">
        <f>SUM(W9:W15)</f>
        <v>4353756202</v>
      </c>
      <c r="Y16" s="2" t="s">
        <v>35</v>
      </c>
      <c r="AA16" s="5">
        <f>SUM(AA9:AA15)</f>
        <v>39986212</v>
      </c>
      <c r="AC16" s="2" t="s">
        <v>35</v>
      </c>
      <c r="AE16" s="2" t="s">
        <v>35</v>
      </c>
      <c r="AG16" s="5">
        <f>SUM(AG9:AG15)</f>
        <v>589451866826</v>
      </c>
      <c r="AI16" s="5">
        <f>SUM(AI9:AI15)</f>
        <v>645355840244</v>
      </c>
      <c r="AK16" s="12">
        <v>4.0042904339051499E-2</v>
      </c>
    </row>
    <row r="17" spans="1:1">
      <c r="A17" s="7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39"/>
  <sheetViews>
    <sheetView rightToLeft="1" tabSelected="1" workbookViewId="0">
      <selection activeCell="S36" sqref="S8:S36"/>
    </sheetView>
  </sheetViews>
  <sheetFormatPr defaultRowHeight="24"/>
  <cols>
    <col min="1" max="1" width="27.85546875" style="2" bestFit="1" customWidth="1"/>
    <col min="2" max="2" width="1" style="2" customWidth="1"/>
    <col min="3" max="3" width="31" style="2" customWidth="1"/>
    <col min="4" max="4" width="1" style="2" customWidth="1"/>
    <col min="5" max="5" width="25" style="2" customWidth="1"/>
    <col min="6" max="6" width="1" style="2" customWidth="1"/>
    <col min="7" max="7" width="20" style="2" customWidth="1"/>
    <col min="8" max="8" width="1" style="2" customWidth="1"/>
    <col min="9" max="9" width="12" style="2" customWidth="1"/>
    <col min="10" max="10" width="1" style="2" customWidth="1"/>
    <col min="11" max="11" width="22" style="2" customWidth="1"/>
    <col min="12" max="12" width="1" style="2" customWidth="1"/>
    <col min="13" max="13" width="24" style="2" customWidth="1"/>
    <col min="14" max="14" width="1" style="2" customWidth="1"/>
    <col min="15" max="15" width="24" style="2" customWidth="1"/>
    <col min="16" max="16" width="1" style="2" customWidth="1"/>
    <col min="17" max="17" width="22" style="2" customWidth="1"/>
    <col min="18" max="18" width="1" style="2" customWidth="1"/>
    <col min="19" max="19" width="25" style="2" customWidth="1"/>
    <col min="20" max="20" width="1" style="2" customWidth="1"/>
    <col min="21" max="21" width="9.140625" style="2" customWidth="1"/>
    <col min="22" max="16384" width="9.140625" style="2"/>
  </cols>
  <sheetData>
    <row r="2" spans="1:19" ht="24.75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</row>
    <row r="3" spans="1:19" ht="24.75">
      <c r="A3" s="20" t="s">
        <v>1</v>
      </c>
      <c r="B3" s="20" t="s">
        <v>1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  <c r="L3" s="20" t="s">
        <v>1</v>
      </c>
      <c r="M3" s="20" t="s">
        <v>1</v>
      </c>
      <c r="N3" s="20" t="s">
        <v>1</v>
      </c>
      <c r="O3" s="20" t="s">
        <v>1</v>
      </c>
      <c r="P3" s="20" t="s">
        <v>1</v>
      </c>
      <c r="Q3" s="20" t="s">
        <v>1</v>
      </c>
      <c r="R3" s="20" t="s">
        <v>1</v>
      </c>
      <c r="S3" s="20" t="s">
        <v>1</v>
      </c>
    </row>
    <row r="4" spans="1:19" ht="24.7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</row>
    <row r="6" spans="1:19" ht="24.75">
      <c r="A6" s="19" t="s">
        <v>67</v>
      </c>
      <c r="C6" s="19" t="s">
        <v>68</v>
      </c>
      <c r="D6" s="19" t="s">
        <v>68</v>
      </c>
      <c r="E6" s="19" t="s">
        <v>68</v>
      </c>
      <c r="F6" s="19" t="s">
        <v>68</v>
      </c>
      <c r="G6" s="19" t="s">
        <v>68</v>
      </c>
      <c r="H6" s="19" t="s">
        <v>68</v>
      </c>
      <c r="I6" s="19" t="s">
        <v>68</v>
      </c>
      <c r="K6" s="19" t="s">
        <v>171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</row>
    <row r="7" spans="1:19" ht="24.75">
      <c r="A7" s="19" t="s">
        <v>67</v>
      </c>
      <c r="C7" s="19" t="s">
        <v>69</v>
      </c>
      <c r="E7" s="19" t="s">
        <v>70</v>
      </c>
      <c r="G7" s="19" t="s">
        <v>71</v>
      </c>
      <c r="I7" s="19" t="s">
        <v>44</v>
      </c>
      <c r="K7" s="19" t="s">
        <v>72</v>
      </c>
      <c r="M7" s="19" t="s">
        <v>73</v>
      </c>
      <c r="O7" s="19" t="s">
        <v>74</v>
      </c>
      <c r="Q7" s="19" t="s">
        <v>72</v>
      </c>
      <c r="S7" s="19" t="s">
        <v>66</v>
      </c>
    </row>
    <row r="8" spans="1:19">
      <c r="A8" s="7" t="s">
        <v>75</v>
      </c>
      <c r="C8" s="2" t="s">
        <v>76</v>
      </c>
      <c r="E8" s="2" t="s">
        <v>77</v>
      </c>
      <c r="G8" s="2" t="s">
        <v>78</v>
      </c>
      <c r="I8" s="9">
        <v>5</v>
      </c>
      <c r="K8" s="13">
        <v>156428</v>
      </c>
      <c r="L8" s="13"/>
      <c r="M8" s="13">
        <v>0</v>
      </c>
      <c r="N8" s="13"/>
      <c r="O8" s="13">
        <v>0</v>
      </c>
      <c r="P8" s="13"/>
      <c r="Q8" s="13">
        <v>156428</v>
      </c>
      <c r="S8" s="11">
        <v>9.7060118609616691E-9</v>
      </c>
    </row>
    <row r="9" spans="1:19">
      <c r="A9" s="7" t="s">
        <v>79</v>
      </c>
      <c r="C9" s="2" t="s">
        <v>80</v>
      </c>
      <c r="E9" s="2" t="s">
        <v>77</v>
      </c>
      <c r="G9" s="2" t="s">
        <v>81</v>
      </c>
      <c r="I9" s="9">
        <v>5</v>
      </c>
      <c r="K9" s="13">
        <v>9097668</v>
      </c>
      <c r="L9" s="13"/>
      <c r="M9" s="13">
        <v>283600123</v>
      </c>
      <c r="N9" s="13"/>
      <c r="O9" s="13">
        <v>283609993</v>
      </c>
      <c r="P9" s="13"/>
      <c r="Q9" s="13">
        <v>9087798</v>
      </c>
      <c r="S9" s="11">
        <v>5.6387779155920768E-7</v>
      </c>
    </row>
    <row r="10" spans="1:19">
      <c r="A10" s="7" t="s">
        <v>82</v>
      </c>
      <c r="C10" s="2" t="s">
        <v>83</v>
      </c>
      <c r="E10" s="2" t="s">
        <v>77</v>
      </c>
      <c r="G10" s="2" t="s">
        <v>84</v>
      </c>
      <c r="I10" s="9">
        <v>5</v>
      </c>
      <c r="K10" s="13">
        <v>99478354662</v>
      </c>
      <c r="L10" s="13"/>
      <c r="M10" s="13">
        <v>0</v>
      </c>
      <c r="N10" s="13"/>
      <c r="O10" s="13">
        <v>13132414634</v>
      </c>
      <c r="P10" s="13"/>
      <c r="Q10" s="13">
        <v>86345940028</v>
      </c>
      <c r="S10" s="11">
        <v>5.3575748463040689E-3</v>
      </c>
    </row>
    <row r="11" spans="1:19">
      <c r="A11" s="7" t="s">
        <v>79</v>
      </c>
      <c r="C11" s="2" t="s">
        <v>85</v>
      </c>
      <c r="E11" s="2" t="s">
        <v>77</v>
      </c>
      <c r="G11" s="2" t="s">
        <v>86</v>
      </c>
      <c r="I11" s="9">
        <v>5</v>
      </c>
      <c r="K11" s="13">
        <v>10197389</v>
      </c>
      <c r="L11" s="13"/>
      <c r="M11" s="13">
        <v>43133</v>
      </c>
      <c r="N11" s="13"/>
      <c r="O11" s="13">
        <v>0</v>
      </c>
      <c r="P11" s="13"/>
      <c r="Q11" s="13">
        <v>10240522</v>
      </c>
      <c r="S11" s="11">
        <v>6.3540176946863035E-7</v>
      </c>
    </row>
    <row r="12" spans="1:19">
      <c r="A12" s="7" t="s">
        <v>79</v>
      </c>
      <c r="C12" s="2" t="s">
        <v>87</v>
      </c>
      <c r="E12" s="2" t="s">
        <v>77</v>
      </c>
      <c r="G12" s="2" t="s">
        <v>86</v>
      </c>
      <c r="I12" s="9">
        <v>5</v>
      </c>
      <c r="K12" s="13">
        <v>11285193</v>
      </c>
      <c r="L12" s="13"/>
      <c r="M12" s="13">
        <v>47734</v>
      </c>
      <c r="N12" s="13"/>
      <c r="O12" s="13">
        <v>0</v>
      </c>
      <c r="P12" s="13"/>
      <c r="Q12" s="13">
        <v>11332927</v>
      </c>
      <c r="S12" s="11">
        <v>7.0318308666870853E-7</v>
      </c>
    </row>
    <row r="13" spans="1:19">
      <c r="A13" s="7" t="s">
        <v>79</v>
      </c>
      <c r="C13" s="2" t="s">
        <v>88</v>
      </c>
      <c r="E13" s="2" t="s">
        <v>77</v>
      </c>
      <c r="G13" s="2" t="s">
        <v>89</v>
      </c>
      <c r="I13" s="9">
        <v>5</v>
      </c>
      <c r="K13" s="13">
        <v>10991220</v>
      </c>
      <c r="L13" s="13"/>
      <c r="M13" s="13">
        <v>46491</v>
      </c>
      <c r="N13" s="13"/>
      <c r="O13" s="13">
        <v>0</v>
      </c>
      <c r="P13" s="13"/>
      <c r="Q13" s="13">
        <v>11037711</v>
      </c>
      <c r="S13" s="11">
        <v>6.8486558598119957E-7</v>
      </c>
    </row>
    <row r="14" spans="1:19">
      <c r="A14" s="7" t="s">
        <v>90</v>
      </c>
      <c r="C14" s="2" t="s">
        <v>91</v>
      </c>
      <c r="E14" s="2" t="s">
        <v>77</v>
      </c>
      <c r="G14" s="2" t="s">
        <v>92</v>
      </c>
      <c r="I14" s="9">
        <v>5</v>
      </c>
      <c r="K14" s="13">
        <v>52811208926</v>
      </c>
      <c r="L14" s="13"/>
      <c r="M14" s="13">
        <v>252948170932</v>
      </c>
      <c r="N14" s="13"/>
      <c r="O14" s="13">
        <v>294214832310</v>
      </c>
      <c r="P14" s="13"/>
      <c r="Q14" s="13">
        <v>11544547548</v>
      </c>
      <c r="S14" s="11">
        <v>7.163136742164059E-4</v>
      </c>
    </row>
    <row r="15" spans="1:19">
      <c r="A15" s="7" t="s">
        <v>90</v>
      </c>
      <c r="C15" s="2" t="s">
        <v>93</v>
      </c>
      <c r="E15" s="2" t="s">
        <v>77</v>
      </c>
      <c r="G15" s="2" t="s">
        <v>92</v>
      </c>
      <c r="I15" s="9">
        <v>5</v>
      </c>
      <c r="K15" s="13">
        <v>584260148926</v>
      </c>
      <c r="L15" s="13"/>
      <c r="M15" s="13">
        <v>9542011049739</v>
      </c>
      <c r="N15" s="13"/>
      <c r="O15" s="13">
        <v>9670534329225</v>
      </c>
      <c r="P15" s="13"/>
      <c r="Q15" s="13">
        <v>455736869440</v>
      </c>
      <c r="S15" s="11">
        <v>2.8277466056346557E-2</v>
      </c>
    </row>
    <row r="16" spans="1:19">
      <c r="A16" s="7" t="s">
        <v>90</v>
      </c>
      <c r="C16" s="2" t="s">
        <v>94</v>
      </c>
      <c r="E16" s="2" t="s">
        <v>77</v>
      </c>
      <c r="G16" s="2" t="s">
        <v>92</v>
      </c>
      <c r="I16" s="9">
        <v>5</v>
      </c>
      <c r="K16" s="13">
        <v>79797723724</v>
      </c>
      <c r="L16" s="13"/>
      <c r="M16" s="13">
        <v>962744004483</v>
      </c>
      <c r="N16" s="13"/>
      <c r="O16" s="13">
        <v>979212337044</v>
      </c>
      <c r="P16" s="13"/>
      <c r="Q16" s="13">
        <v>63329391163</v>
      </c>
      <c r="S16" s="11">
        <v>3.9294488312550122E-3</v>
      </c>
    </row>
    <row r="17" spans="1:19">
      <c r="A17" s="7" t="s">
        <v>90</v>
      </c>
      <c r="C17" s="2" t="s">
        <v>95</v>
      </c>
      <c r="E17" s="2" t="s">
        <v>77</v>
      </c>
      <c r="G17" s="2" t="s">
        <v>92</v>
      </c>
      <c r="I17" s="9">
        <v>5</v>
      </c>
      <c r="K17" s="13">
        <v>83747150793</v>
      </c>
      <c r="L17" s="13"/>
      <c r="M17" s="13">
        <v>12044837226987</v>
      </c>
      <c r="N17" s="13"/>
      <c r="O17" s="13">
        <v>12127742762179</v>
      </c>
      <c r="P17" s="13"/>
      <c r="Q17" s="13">
        <v>841615601</v>
      </c>
      <c r="S17" s="11">
        <v>5.2220388969215125E-5</v>
      </c>
    </row>
    <row r="18" spans="1:19">
      <c r="A18" s="7" t="s">
        <v>90</v>
      </c>
      <c r="C18" s="2" t="s">
        <v>96</v>
      </c>
      <c r="E18" s="2" t="s">
        <v>77</v>
      </c>
      <c r="G18" s="2" t="s">
        <v>97</v>
      </c>
      <c r="I18" s="9">
        <v>5</v>
      </c>
      <c r="K18" s="13">
        <v>4958411240</v>
      </c>
      <c r="L18" s="13"/>
      <c r="M18" s="13">
        <v>95167536109</v>
      </c>
      <c r="N18" s="13"/>
      <c r="O18" s="13">
        <v>99548671377</v>
      </c>
      <c r="P18" s="13"/>
      <c r="Q18" s="13">
        <v>577275972</v>
      </c>
      <c r="S18" s="11">
        <v>3.5818698898408061E-5</v>
      </c>
    </row>
    <row r="19" spans="1:19">
      <c r="A19" s="7" t="s">
        <v>90</v>
      </c>
      <c r="C19" s="2" t="s">
        <v>98</v>
      </c>
      <c r="E19" s="2" t="s">
        <v>77</v>
      </c>
      <c r="G19" s="2" t="s">
        <v>99</v>
      </c>
      <c r="I19" s="9">
        <v>5</v>
      </c>
      <c r="K19" s="13">
        <v>17356914815</v>
      </c>
      <c r="L19" s="13"/>
      <c r="M19" s="13">
        <v>236694999059</v>
      </c>
      <c r="N19" s="13"/>
      <c r="O19" s="13">
        <v>170138770442</v>
      </c>
      <c r="P19" s="13"/>
      <c r="Q19" s="13">
        <v>83913143432</v>
      </c>
      <c r="S19" s="11">
        <v>5.2066251914079948E-3</v>
      </c>
    </row>
    <row r="20" spans="1:19">
      <c r="A20" s="7" t="s">
        <v>79</v>
      </c>
      <c r="C20" s="2" t="s">
        <v>100</v>
      </c>
      <c r="E20" s="2" t="s">
        <v>101</v>
      </c>
      <c r="G20" s="2" t="s">
        <v>102</v>
      </c>
      <c r="I20" s="9">
        <v>5</v>
      </c>
      <c r="K20" s="13">
        <v>330000</v>
      </c>
      <c r="L20" s="13"/>
      <c r="M20" s="13">
        <v>0</v>
      </c>
      <c r="N20" s="13"/>
      <c r="O20" s="13">
        <v>0</v>
      </c>
      <c r="P20" s="13"/>
      <c r="Q20" s="13">
        <v>330000</v>
      </c>
      <c r="S20" s="11">
        <v>2.0475771051968642E-8</v>
      </c>
    </row>
    <row r="21" spans="1:19">
      <c r="A21" s="7" t="s">
        <v>90</v>
      </c>
      <c r="C21" s="2" t="s">
        <v>103</v>
      </c>
      <c r="E21" s="2" t="s">
        <v>77</v>
      </c>
      <c r="G21" s="2" t="s">
        <v>48</v>
      </c>
      <c r="I21" s="9">
        <v>5</v>
      </c>
      <c r="K21" s="13">
        <v>15704239559</v>
      </c>
      <c r="L21" s="13"/>
      <c r="M21" s="13">
        <v>18488691794</v>
      </c>
      <c r="N21" s="13"/>
      <c r="O21" s="13">
        <v>38632312</v>
      </c>
      <c r="P21" s="13"/>
      <c r="Q21" s="13">
        <v>34154299041</v>
      </c>
      <c r="S21" s="11">
        <v>2.1191988109211762E-3</v>
      </c>
    </row>
    <row r="22" spans="1:19">
      <c r="A22" s="7" t="s">
        <v>90</v>
      </c>
      <c r="C22" s="2" t="s">
        <v>104</v>
      </c>
      <c r="E22" s="2" t="s">
        <v>77</v>
      </c>
      <c r="G22" s="2" t="s">
        <v>105</v>
      </c>
      <c r="I22" s="9">
        <v>5</v>
      </c>
      <c r="K22" s="13">
        <v>7606135993</v>
      </c>
      <c r="L22" s="13"/>
      <c r="M22" s="13">
        <v>8889204005</v>
      </c>
      <c r="N22" s="13"/>
      <c r="O22" s="13">
        <v>4525251540</v>
      </c>
      <c r="P22" s="13"/>
      <c r="Q22" s="13">
        <v>11970088458</v>
      </c>
      <c r="S22" s="11">
        <v>7.4271754769036468E-4</v>
      </c>
    </row>
    <row r="23" spans="1:19">
      <c r="A23" s="7" t="s">
        <v>90</v>
      </c>
      <c r="C23" s="2" t="s">
        <v>106</v>
      </c>
      <c r="E23" s="2" t="s">
        <v>77</v>
      </c>
      <c r="G23" s="2" t="s">
        <v>107</v>
      </c>
      <c r="I23" s="9">
        <v>5</v>
      </c>
      <c r="K23" s="13">
        <v>3806701306</v>
      </c>
      <c r="L23" s="13"/>
      <c r="M23" s="13">
        <v>2326926231</v>
      </c>
      <c r="N23" s="13"/>
      <c r="O23" s="13">
        <v>7405052</v>
      </c>
      <c r="P23" s="13"/>
      <c r="Q23" s="13">
        <v>6126222485</v>
      </c>
      <c r="S23" s="11">
        <v>3.8011857277661334E-4</v>
      </c>
    </row>
    <row r="24" spans="1:19">
      <c r="A24" s="7" t="s">
        <v>90</v>
      </c>
      <c r="C24" s="2" t="s">
        <v>108</v>
      </c>
      <c r="E24" s="2" t="s">
        <v>77</v>
      </c>
      <c r="G24" s="2" t="s">
        <v>109</v>
      </c>
      <c r="I24" s="9">
        <v>5</v>
      </c>
      <c r="K24" s="13">
        <v>129055987737</v>
      </c>
      <c r="L24" s="13"/>
      <c r="M24" s="13">
        <v>218153774462</v>
      </c>
      <c r="N24" s="13"/>
      <c r="O24" s="13">
        <v>209977322741</v>
      </c>
      <c r="P24" s="13"/>
      <c r="Q24" s="13">
        <v>137232439458</v>
      </c>
      <c r="S24" s="11">
        <v>8.5149697310459259E-3</v>
      </c>
    </row>
    <row r="25" spans="1:19">
      <c r="A25" s="7" t="s">
        <v>90</v>
      </c>
      <c r="C25" s="2" t="s">
        <v>110</v>
      </c>
      <c r="E25" s="2" t="s">
        <v>77</v>
      </c>
      <c r="G25" s="2" t="s">
        <v>109</v>
      </c>
      <c r="I25" s="9">
        <v>5</v>
      </c>
      <c r="K25" s="13">
        <v>3250095567</v>
      </c>
      <c r="L25" s="13"/>
      <c r="M25" s="13">
        <v>7233784375</v>
      </c>
      <c r="N25" s="13"/>
      <c r="O25" s="13">
        <v>1177248133</v>
      </c>
      <c r="P25" s="13"/>
      <c r="Q25" s="13">
        <v>9306631809</v>
      </c>
      <c r="S25" s="11">
        <v>5.7745594601834173E-4</v>
      </c>
    </row>
    <row r="26" spans="1:19">
      <c r="A26" s="7" t="s">
        <v>90</v>
      </c>
      <c r="C26" s="2" t="s">
        <v>111</v>
      </c>
      <c r="E26" s="2" t="s">
        <v>77</v>
      </c>
      <c r="G26" s="2" t="s">
        <v>112</v>
      </c>
      <c r="I26" s="9">
        <v>5</v>
      </c>
      <c r="K26" s="13">
        <v>24073436455</v>
      </c>
      <c r="L26" s="13"/>
      <c r="M26" s="13">
        <v>5335410602</v>
      </c>
      <c r="N26" s="13"/>
      <c r="O26" s="13">
        <v>7254942</v>
      </c>
      <c r="P26" s="13"/>
      <c r="Q26" s="13">
        <v>29401592115</v>
      </c>
      <c r="S26" s="11">
        <v>1.8243038445760803E-3</v>
      </c>
    </row>
    <row r="27" spans="1:19">
      <c r="A27" s="7" t="s">
        <v>90</v>
      </c>
      <c r="C27" s="2" t="s">
        <v>113</v>
      </c>
      <c r="E27" s="2" t="s">
        <v>77</v>
      </c>
      <c r="G27" s="2" t="s">
        <v>114</v>
      </c>
      <c r="I27" s="9">
        <v>5</v>
      </c>
      <c r="K27" s="13">
        <v>860814851</v>
      </c>
      <c r="L27" s="13"/>
      <c r="M27" s="13">
        <v>1940705827</v>
      </c>
      <c r="N27" s="13"/>
      <c r="O27" s="13">
        <v>1339972</v>
      </c>
      <c r="P27" s="13"/>
      <c r="Q27" s="13">
        <v>2800180706</v>
      </c>
      <c r="S27" s="11">
        <v>1.7374502739453306E-4</v>
      </c>
    </row>
    <row r="28" spans="1:19">
      <c r="A28" s="7" t="s">
        <v>115</v>
      </c>
      <c r="C28" s="2" t="s">
        <v>116</v>
      </c>
      <c r="E28" s="2" t="s">
        <v>77</v>
      </c>
      <c r="G28" s="2" t="s">
        <v>117</v>
      </c>
      <c r="I28" s="9">
        <v>5</v>
      </c>
      <c r="K28" s="13">
        <v>20256799976</v>
      </c>
      <c r="L28" s="13"/>
      <c r="M28" s="13">
        <v>21643132172</v>
      </c>
      <c r="N28" s="13"/>
      <c r="O28" s="13">
        <v>41892856711</v>
      </c>
      <c r="P28" s="13"/>
      <c r="Q28" s="13">
        <v>7075437</v>
      </c>
      <c r="S28" s="11">
        <v>4.3901523668069045E-7</v>
      </c>
    </row>
    <row r="29" spans="1:19">
      <c r="A29" s="7" t="s">
        <v>118</v>
      </c>
      <c r="C29" s="2" t="s">
        <v>119</v>
      </c>
      <c r="E29" s="2" t="s">
        <v>120</v>
      </c>
      <c r="G29" s="2" t="s">
        <v>117</v>
      </c>
      <c r="I29" s="9">
        <v>22.5</v>
      </c>
      <c r="K29" s="13">
        <v>46000000000</v>
      </c>
      <c r="L29" s="13"/>
      <c r="M29" s="13">
        <v>0</v>
      </c>
      <c r="N29" s="13"/>
      <c r="O29" s="13">
        <v>0</v>
      </c>
      <c r="P29" s="13"/>
      <c r="Q29" s="13">
        <v>46000000000</v>
      </c>
      <c r="S29" s="11">
        <v>2.8541983890622955E-3</v>
      </c>
    </row>
    <row r="30" spans="1:19">
      <c r="A30" s="7" t="s">
        <v>118</v>
      </c>
      <c r="C30" s="2" t="s">
        <v>121</v>
      </c>
      <c r="E30" s="2" t="s">
        <v>120</v>
      </c>
      <c r="G30" s="2" t="s">
        <v>117</v>
      </c>
      <c r="I30" s="9">
        <v>22.5</v>
      </c>
      <c r="K30" s="13">
        <v>95000000000</v>
      </c>
      <c r="L30" s="13"/>
      <c r="M30" s="13">
        <v>0</v>
      </c>
      <c r="N30" s="13"/>
      <c r="O30" s="13">
        <v>0</v>
      </c>
      <c r="P30" s="13"/>
      <c r="Q30" s="13">
        <v>95000000000</v>
      </c>
      <c r="S30" s="11">
        <v>5.8945401513243057E-3</v>
      </c>
    </row>
    <row r="31" spans="1:19">
      <c r="A31" s="7" t="s">
        <v>118</v>
      </c>
      <c r="C31" s="2" t="s">
        <v>122</v>
      </c>
      <c r="E31" s="2" t="s">
        <v>120</v>
      </c>
      <c r="G31" s="2" t="s">
        <v>117</v>
      </c>
      <c r="I31" s="9">
        <v>22.5</v>
      </c>
      <c r="K31" s="13">
        <v>177000000000</v>
      </c>
      <c r="L31" s="13"/>
      <c r="M31" s="13">
        <v>0</v>
      </c>
      <c r="N31" s="13"/>
      <c r="O31" s="13">
        <v>0</v>
      </c>
      <c r="P31" s="13"/>
      <c r="Q31" s="13">
        <v>177000000000</v>
      </c>
      <c r="S31" s="11">
        <v>1.098245901878318E-2</v>
      </c>
    </row>
    <row r="32" spans="1:19">
      <c r="A32" s="7" t="s">
        <v>118</v>
      </c>
      <c r="C32" s="2" t="s">
        <v>123</v>
      </c>
      <c r="E32" s="2" t="s">
        <v>120</v>
      </c>
      <c r="G32" s="2" t="s">
        <v>117</v>
      </c>
      <c r="I32" s="9">
        <v>22.5</v>
      </c>
      <c r="K32" s="13">
        <v>370000000000</v>
      </c>
      <c r="L32" s="13"/>
      <c r="M32" s="13">
        <v>0</v>
      </c>
      <c r="N32" s="13"/>
      <c r="O32" s="13">
        <v>0</v>
      </c>
      <c r="P32" s="13"/>
      <c r="Q32" s="13">
        <v>370000000000</v>
      </c>
      <c r="S32" s="11">
        <v>2.2957682694631509E-2</v>
      </c>
    </row>
    <row r="33" spans="1:19">
      <c r="A33" s="7" t="s">
        <v>90</v>
      </c>
      <c r="C33" s="2" t="s">
        <v>124</v>
      </c>
      <c r="E33" s="2" t="s">
        <v>77</v>
      </c>
      <c r="G33" s="2" t="s">
        <v>125</v>
      </c>
      <c r="I33" s="9">
        <v>22.5</v>
      </c>
      <c r="K33" s="13">
        <v>10359022009</v>
      </c>
      <c r="L33" s="13"/>
      <c r="M33" s="13">
        <v>158017864</v>
      </c>
      <c r="N33" s="13"/>
      <c r="O33" s="13">
        <v>1890980</v>
      </c>
      <c r="P33" s="13"/>
      <c r="Q33" s="13">
        <v>10515148893</v>
      </c>
      <c r="S33" s="11">
        <v>6.5244176154675613E-4</v>
      </c>
    </row>
    <row r="34" spans="1:19">
      <c r="A34" s="7" t="s">
        <v>118</v>
      </c>
      <c r="C34" s="2" t="s">
        <v>126</v>
      </c>
      <c r="E34" s="2" t="s">
        <v>120</v>
      </c>
      <c r="G34" s="2" t="s">
        <v>125</v>
      </c>
      <c r="I34" s="9">
        <v>22.5</v>
      </c>
      <c r="K34" s="13">
        <v>151000000000</v>
      </c>
      <c r="L34" s="13"/>
      <c r="M34" s="13">
        <v>0</v>
      </c>
      <c r="N34" s="13"/>
      <c r="O34" s="13">
        <v>0</v>
      </c>
      <c r="P34" s="13"/>
      <c r="Q34" s="13">
        <v>151000000000</v>
      </c>
      <c r="S34" s="11">
        <v>9.3692164510523184E-3</v>
      </c>
    </row>
    <row r="35" spans="1:19">
      <c r="A35" s="7" t="s">
        <v>118</v>
      </c>
      <c r="C35" s="2" t="s">
        <v>127</v>
      </c>
      <c r="E35" s="2" t="s">
        <v>120</v>
      </c>
      <c r="G35" s="2" t="s">
        <v>125</v>
      </c>
      <c r="I35" s="9">
        <v>22.5</v>
      </c>
      <c r="K35" s="13">
        <v>16000000000</v>
      </c>
      <c r="L35" s="13"/>
      <c r="M35" s="13">
        <v>0</v>
      </c>
      <c r="N35" s="13"/>
      <c r="O35" s="13">
        <v>0</v>
      </c>
      <c r="P35" s="13"/>
      <c r="Q35" s="13">
        <v>16000000000</v>
      </c>
      <c r="S35" s="11">
        <v>9.9276465706514636E-4</v>
      </c>
    </row>
    <row r="36" spans="1:19">
      <c r="A36" s="7" t="s">
        <v>90</v>
      </c>
      <c r="C36" s="2" t="s">
        <v>128</v>
      </c>
      <c r="E36" s="2" t="s">
        <v>77</v>
      </c>
      <c r="G36" s="2" t="s">
        <v>129</v>
      </c>
      <c r="I36" s="9">
        <v>22.5</v>
      </c>
      <c r="K36" s="13">
        <v>199977430000</v>
      </c>
      <c r="L36" s="13"/>
      <c r="M36" s="13">
        <v>832258056198</v>
      </c>
      <c r="N36" s="13"/>
      <c r="O36" s="13">
        <v>945364720636</v>
      </c>
      <c r="P36" s="13"/>
      <c r="Q36" s="13">
        <v>86870765562</v>
      </c>
      <c r="S36" s="11">
        <v>5.3901391113841029E-3</v>
      </c>
    </row>
    <row r="37" spans="1:19">
      <c r="A37" s="7" t="s">
        <v>35</v>
      </c>
      <c r="C37" s="2" t="s">
        <v>35</v>
      </c>
      <c r="E37" s="2" t="s">
        <v>35</v>
      </c>
      <c r="G37" s="2" t="s">
        <v>35</v>
      </c>
      <c r="I37" s="4"/>
      <c r="K37" s="14">
        <f>SUM(K8:K36)</f>
        <v>2192402634437</v>
      </c>
      <c r="L37" s="13"/>
      <c r="M37" s="14">
        <f>SUM(M8:M36)</f>
        <v>24251114428320</v>
      </c>
      <c r="N37" s="13"/>
      <c r="O37" s="14">
        <f>SUM(O8:O36)</f>
        <v>24557801650223</v>
      </c>
      <c r="P37" s="13"/>
      <c r="Q37" s="14">
        <f>SUM(Q8:Q36)</f>
        <v>1885715412534</v>
      </c>
      <c r="S37" s="12">
        <f>SUM(S8:S36)</f>
        <v>0.1170044759279236</v>
      </c>
    </row>
    <row r="38" spans="1:19">
      <c r="A38" s="7"/>
    </row>
    <row r="39" spans="1:19">
      <c r="A39" s="7"/>
    </row>
  </sheetData>
  <mergeCells count="17">
    <mergeCell ref="C6:I6"/>
    <mergeCell ref="Q7"/>
    <mergeCell ref="S7"/>
    <mergeCell ref="Q6:S6"/>
    <mergeCell ref="A2:S2"/>
    <mergeCell ref="A3:S3"/>
    <mergeCell ref="A4:S4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S3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43"/>
  <sheetViews>
    <sheetView rightToLeft="1" topLeftCell="A22" workbookViewId="0">
      <selection activeCell="G42" sqref="G42"/>
    </sheetView>
  </sheetViews>
  <sheetFormatPr defaultRowHeight="24"/>
  <cols>
    <col min="1" max="1" width="31.7109375" style="2" bestFit="1" customWidth="1"/>
    <col min="2" max="2" width="1" style="2" customWidth="1"/>
    <col min="3" max="3" width="19" style="2" customWidth="1"/>
    <col min="4" max="4" width="1" style="2" customWidth="1"/>
    <col min="5" max="5" width="20" style="2" customWidth="1"/>
    <col min="6" max="6" width="1" style="2" customWidth="1"/>
    <col min="7" max="7" width="12" style="2" customWidth="1"/>
    <col min="8" max="8" width="1" style="2" customWidth="1"/>
    <col min="9" max="9" width="20" style="2" customWidth="1"/>
    <col min="10" max="10" width="1" style="2" customWidth="1"/>
    <col min="11" max="11" width="20" style="2" customWidth="1"/>
    <col min="12" max="12" width="1" style="2" customWidth="1"/>
    <col min="13" max="13" width="20" style="2" customWidth="1"/>
    <col min="14" max="14" width="1" style="2" customWidth="1"/>
    <col min="15" max="15" width="21" style="2" customWidth="1"/>
    <col min="16" max="16" width="1" style="2" customWidth="1"/>
    <col min="17" max="17" width="18" style="2" customWidth="1"/>
    <col min="18" max="18" width="1" style="2" customWidth="1"/>
    <col min="19" max="19" width="21" style="2" customWidth="1"/>
    <col min="20" max="20" width="1" style="2" customWidth="1"/>
    <col min="21" max="21" width="9.140625" style="2" customWidth="1"/>
    <col min="22" max="16384" width="9.140625" style="2"/>
  </cols>
  <sheetData>
    <row r="2" spans="1:19" ht="24.75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</row>
    <row r="3" spans="1:19" ht="24.75">
      <c r="A3" s="20" t="s">
        <v>130</v>
      </c>
      <c r="B3" s="20" t="s">
        <v>130</v>
      </c>
      <c r="C3" s="20" t="s">
        <v>130</v>
      </c>
      <c r="D3" s="20" t="s">
        <v>130</v>
      </c>
      <c r="E3" s="20" t="s">
        <v>130</v>
      </c>
      <c r="F3" s="20" t="s">
        <v>130</v>
      </c>
      <c r="G3" s="20" t="s">
        <v>130</v>
      </c>
      <c r="H3" s="20" t="s">
        <v>130</v>
      </c>
      <c r="I3" s="20" t="s">
        <v>130</v>
      </c>
      <c r="J3" s="20" t="s">
        <v>130</v>
      </c>
      <c r="K3" s="20" t="s">
        <v>130</v>
      </c>
      <c r="L3" s="20" t="s">
        <v>130</v>
      </c>
      <c r="M3" s="20" t="s">
        <v>130</v>
      </c>
      <c r="N3" s="20" t="s">
        <v>130</v>
      </c>
      <c r="O3" s="20" t="s">
        <v>130</v>
      </c>
      <c r="P3" s="20" t="s">
        <v>130</v>
      </c>
      <c r="Q3" s="20" t="s">
        <v>130</v>
      </c>
      <c r="R3" s="20" t="s">
        <v>130</v>
      </c>
      <c r="S3" s="20" t="s">
        <v>130</v>
      </c>
    </row>
    <row r="4" spans="1:19" ht="24.7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</row>
    <row r="6" spans="1:19" ht="24.75">
      <c r="A6" s="19" t="s">
        <v>131</v>
      </c>
      <c r="B6" s="19" t="s">
        <v>131</v>
      </c>
      <c r="C6" s="19" t="s">
        <v>131</v>
      </c>
      <c r="D6" s="19" t="s">
        <v>131</v>
      </c>
      <c r="E6" s="19" t="s">
        <v>131</v>
      </c>
      <c r="F6" s="19" t="s">
        <v>131</v>
      </c>
      <c r="G6" s="19" t="s">
        <v>131</v>
      </c>
      <c r="I6" s="19" t="s">
        <v>132</v>
      </c>
      <c r="J6" s="19" t="s">
        <v>132</v>
      </c>
      <c r="K6" s="19" t="s">
        <v>132</v>
      </c>
      <c r="L6" s="19" t="s">
        <v>132</v>
      </c>
      <c r="M6" s="19" t="s">
        <v>132</v>
      </c>
      <c r="O6" s="19" t="s">
        <v>133</v>
      </c>
      <c r="P6" s="19" t="s">
        <v>133</v>
      </c>
      <c r="Q6" s="19" t="s">
        <v>133</v>
      </c>
      <c r="R6" s="19" t="s">
        <v>133</v>
      </c>
      <c r="S6" s="19" t="s">
        <v>133</v>
      </c>
    </row>
    <row r="7" spans="1:19" ht="24.75">
      <c r="A7" s="19" t="s">
        <v>134</v>
      </c>
      <c r="C7" s="19" t="s">
        <v>135</v>
      </c>
      <c r="E7" s="19" t="s">
        <v>43</v>
      </c>
      <c r="G7" s="19" t="s">
        <v>44</v>
      </c>
      <c r="I7" s="19" t="s">
        <v>136</v>
      </c>
      <c r="K7" s="19" t="s">
        <v>137</v>
      </c>
      <c r="M7" s="19" t="s">
        <v>138</v>
      </c>
      <c r="O7" s="19" t="s">
        <v>136</v>
      </c>
      <c r="Q7" s="19" t="s">
        <v>137</v>
      </c>
      <c r="S7" s="19" t="s">
        <v>138</v>
      </c>
    </row>
    <row r="8" spans="1:19">
      <c r="A8" s="7" t="s">
        <v>63</v>
      </c>
      <c r="C8" s="2" t="s">
        <v>172</v>
      </c>
      <c r="E8" s="2" t="s">
        <v>65</v>
      </c>
      <c r="G8" s="4">
        <v>23</v>
      </c>
      <c r="I8" s="8">
        <v>98261366</v>
      </c>
      <c r="J8" s="8"/>
      <c r="K8" s="8" t="s">
        <v>35</v>
      </c>
      <c r="L8" s="8"/>
      <c r="M8" s="8">
        <v>98261366</v>
      </c>
      <c r="N8" s="8"/>
      <c r="O8" s="8">
        <v>322472601</v>
      </c>
      <c r="P8" s="8"/>
      <c r="Q8" s="8" t="s">
        <v>35</v>
      </c>
      <c r="R8" s="8"/>
      <c r="S8" s="8">
        <v>322472601</v>
      </c>
    </row>
    <row r="9" spans="1:19">
      <c r="A9" s="7" t="s">
        <v>60</v>
      </c>
      <c r="C9" s="2" t="s">
        <v>172</v>
      </c>
      <c r="E9" s="2" t="s">
        <v>62</v>
      </c>
      <c r="G9" s="4">
        <v>23</v>
      </c>
      <c r="I9" s="8">
        <v>395177809</v>
      </c>
      <c r="J9" s="8"/>
      <c r="K9" s="8" t="s">
        <v>35</v>
      </c>
      <c r="L9" s="8"/>
      <c r="M9" s="8">
        <v>395177809</v>
      </c>
      <c r="N9" s="8"/>
      <c r="O9" s="8">
        <v>2134087028</v>
      </c>
      <c r="P9" s="8"/>
      <c r="Q9" s="8" t="s">
        <v>35</v>
      </c>
      <c r="R9" s="8"/>
      <c r="S9" s="8">
        <v>2134087028</v>
      </c>
    </row>
    <row r="10" spans="1:19">
      <c r="A10" s="7" t="s">
        <v>57</v>
      </c>
      <c r="C10" s="2" t="s">
        <v>172</v>
      </c>
      <c r="E10" s="2" t="s">
        <v>59</v>
      </c>
      <c r="G10" s="4">
        <v>23</v>
      </c>
      <c r="I10" s="8">
        <v>179815438</v>
      </c>
      <c r="J10" s="8"/>
      <c r="K10" s="8" t="s">
        <v>35</v>
      </c>
      <c r="L10" s="8"/>
      <c r="M10" s="8">
        <v>179815438</v>
      </c>
      <c r="N10" s="8"/>
      <c r="O10" s="8">
        <v>623339805</v>
      </c>
      <c r="P10" s="8"/>
      <c r="Q10" s="8" t="s">
        <v>35</v>
      </c>
      <c r="R10" s="8"/>
      <c r="S10" s="8">
        <v>623339805</v>
      </c>
    </row>
    <row r="11" spans="1:19">
      <c r="A11" s="7" t="s">
        <v>75</v>
      </c>
      <c r="C11" s="4">
        <v>30</v>
      </c>
      <c r="E11" s="2" t="s">
        <v>172</v>
      </c>
      <c r="G11" s="9">
        <v>5</v>
      </c>
      <c r="I11" s="8">
        <v>0</v>
      </c>
      <c r="J11" s="8"/>
      <c r="K11" s="8">
        <v>0</v>
      </c>
      <c r="L11" s="8"/>
      <c r="M11" s="8">
        <v>0</v>
      </c>
      <c r="N11" s="8"/>
      <c r="O11" s="8">
        <v>6759</v>
      </c>
      <c r="P11" s="8"/>
      <c r="Q11" s="8">
        <v>0</v>
      </c>
      <c r="R11" s="8"/>
      <c r="S11" s="8">
        <v>6759</v>
      </c>
    </row>
    <row r="12" spans="1:19">
      <c r="A12" s="7" t="s">
        <v>79</v>
      </c>
      <c r="C12" s="4">
        <v>17</v>
      </c>
      <c r="E12" s="2" t="s">
        <v>172</v>
      </c>
      <c r="G12" s="9">
        <v>5</v>
      </c>
      <c r="I12" s="8">
        <v>38480</v>
      </c>
      <c r="J12" s="8"/>
      <c r="K12" s="8">
        <v>0</v>
      </c>
      <c r="L12" s="8"/>
      <c r="M12" s="8">
        <v>38480</v>
      </c>
      <c r="N12" s="8"/>
      <c r="O12" s="8">
        <v>437724</v>
      </c>
      <c r="P12" s="8"/>
      <c r="Q12" s="8">
        <v>0</v>
      </c>
      <c r="R12" s="8"/>
      <c r="S12" s="8">
        <v>437724</v>
      </c>
    </row>
    <row r="13" spans="1:19">
      <c r="A13" s="7" t="s">
        <v>79</v>
      </c>
      <c r="C13" s="4">
        <v>20</v>
      </c>
      <c r="E13" s="2" t="s">
        <v>172</v>
      </c>
      <c r="G13" s="9">
        <v>5</v>
      </c>
      <c r="I13" s="8">
        <v>43133</v>
      </c>
      <c r="J13" s="8"/>
      <c r="K13" s="8">
        <v>0</v>
      </c>
      <c r="L13" s="8"/>
      <c r="M13" s="8">
        <v>43133</v>
      </c>
      <c r="N13" s="8"/>
      <c r="O13" s="8">
        <v>476919</v>
      </c>
      <c r="P13" s="8"/>
      <c r="Q13" s="8">
        <v>0</v>
      </c>
      <c r="R13" s="8"/>
      <c r="S13" s="8">
        <v>476919</v>
      </c>
    </row>
    <row r="14" spans="1:19">
      <c r="A14" s="7" t="s">
        <v>79</v>
      </c>
      <c r="C14" s="4">
        <v>20</v>
      </c>
      <c r="E14" s="2" t="s">
        <v>172</v>
      </c>
      <c r="G14" s="9">
        <v>5</v>
      </c>
      <c r="I14" s="8">
        <v>47734</v>
      </c>
      <c r="J14" s="8"/>
      <c r="K14" s="8">
        <v>0</v>
      </c>
      <c r="L14" s="8"/>
      <c r="M14" s="8">
        <v>47734</v>
      </c>
      <c r="N14" s="8"/>
      <c r="O14" s="8">
        <v>503916</v>
      </c>
      <c r="P14" s="8"/>
      <c r="Q14" s="8">
        <v>0</v>
      </c>
      <c r="R14" s="8"/>
      <c r="S14" s="8">
        <v>503916</v>
      </c>
    </row>
    <row r="15" spans="1:19">
      <c r="A15" s="7" t="s">
        <v>79</v>
      </c>
      <c r="C15" s="4">
        <v>17</v>
      </c>
      <c r="E15" s="2" t="s">
        <v>172</v>
      </c>
      <c r="G15" s="9">
        <v>5</v>
      </c>
      <c r="I15" s="8">
        <v>46491</v>
      </c>
      <c r="J15" s="8"/>
      <c r="K15" s="8">
        <v>0</v>
      </c>
      <c r="L15" s="8"/>
      <c r="M15" s="8">
        <v>46491</v>
      </c>
      <c r="N15" s="8"/>
      <c r="O15" s="8">
        <v>490646</v>
      </c>
      <c r="P15" s="8"/>
      <c r="Q15" s="8">
        <v>0</v>
      </c>
      <c r="R15" s="8"/>
      <c r="S15" s="8">
        <v>490646</v>
      </c>
    </row>
    <row r="16" spans="1:19">
      <c r="A16" s="7" t="s">
        <v>90</v>
      </c>
      <c r="C16" s="4">
        <v>17</v>
      </c>
      <c r="E16" s="2" t="s">
        <v>172</v>
      </c>
      <c r="G16" s="9">
        <v>5</v>
      </c>
      <c r="I16" s="8">
        <v>130170932</v>
      </c>
      <c r="J16" s="8"/>
      <c r="K16" s="8">
        <v>0</v>
      </c>
      <c r="L16" s="8"/>
      <c r="M16" s="8">
        <v>130170932</v>
      </c>
      <c r="N16" s="8"/>
      <c r="O16" s="8">
        <v>739124954</v>
      </c>
      <c r="P16" s="8"/>
      <c r="Q16" s="8">
        <v>0</v>
      </c>
      <c r="R16" s="8"/>
      <c r="S16" s="8">
        <v>739124954</v>
      </c>
    </row>
    <row r="17" spans="1:19">
      <c r="A17" s="7" t="s">
        <v>90</v>
      </c>
      <c r="C17" s="4">
        <v>17</v>
      </c>
      <c r="E17" s="2" t="s">
        <v>172</v>
      </c>
      <c r="G17" s="9">
        <v>5</v>
      </c>
      <c r="I17" s="8">
        <v>8709049739</v>
      </c>
      <c r="J17" s="8"/>
      <c r="K17" s="8">
        <v>0</v>
      </c>
      <c r="L17" s="8"/>
      <c r="M17" s="8">
        <v>8709049739</v>
      </c>
      <c r="N17" s="8"/>
      <c r="O17" s="8">
        <v>14267884875</v>
      </c>
      <c r="P17" s="8"/>
      <c r="Q17" s="8">
        <v>0</v>
      </c>
      <c r="R17" s="8"/>
      <c r="S17" s="8">
        <v>14267884875</v>
      </c>
    </row>
    <row r="18" spans="1:19">
      <c r="A18" s="7" t="s">
        <v>90</v>
      </c>
      <c r="C18" s="4">
        <v>17</v>
      </c>
      <c r="E18" s="2" t="s">
        <v>172</v>
      </c>
      <c r="G18" s="9">
        <v>5</v>
      </c>
      <c r="I18" s="8">
        <v>1704698483</v>
      </c>
      <c r="J18" s="8"/>
      <c r="K18" s="8">
        <v>0</v>
      </c>
      <c r="L18" s="8"/>
      <c r="M18" s="8">
        <v>1704698483</v>
      </c>
      <c r="N18" s="8"/>
      <c r="O18" s="8">
        <v>5984938035</v>
      </c>
      <c r="P18" s="8"/>
      <c r="Q18" s="8">
        <v>0</v>
      </c>
      <c r="R18" s="8"/>
      <c r="S18" s="8">
        <v>5984938035</v>
      </c>
    </row>
    <row r="19" spans="1:19">
      <c r="A19" s="7" t="s">
        <v>90</v>
      </c>
      <c r="C19" s="4">
        <v>17</v>
      </c>
      <c r="E19" s="2" t="s">
        <v>172</v>
      </c>
      <c r="G19" s="9">
        <v>5</v>
      </c>
      <c r="I19" s="8">
        <v>422366337</v>
      </c>
      <c r="J19" s="8"/>
      <c r="K19" s="8">
        <v>0</v>
      </c>
      <c r="L19" s="8"/>
      <c r="M19" s="8">
        <v>422366337</v>
      </c>
      <c r="N19" s="8"/>
      <c r="O19" s="8">
        <v>3993817735</v>
      </c>
      <c r="P19" s="8"/>
      <c r="Q19" s="8">
        <v>0</v>
      </c>
      <c r="R19" s="8"/>
      <c r="S19" s="8">
        <v>3993817735</v>
      </c>
    </row>
    <row r="20" spans="1:19">
      <c r="A20" s="7" t="s">
        <v>90</v>
      </c>
      <c r="C20" s="4">
        <v>1</v>
      </c>
      <c r="E20" s="2" t="s">
        <v>172</v>
      </c>
      <c r="G20" s="9">
        <v>5</v>
      </c>
      <c r="I20" s="8">
        <v>91536109</v>
      </c>
      <c r="J20" s="8"/>
      <c r="K20" s="8">
        <v>0</v>
      </c>
      <c r="L20" s="8"/>
      <c r="M20" s="8">
        <v>91536109</v>
      </c>
      <c r="N20" s="8"/>
      <c r="O20" s="8">
        <v>851772149</v>
      </c>
      <c r="P20" s="8"/>
      <c r="Q20" s="8">
        <v>0</v>
      </c>
      <c r="R20" s="8"/>
      <c r="S20" s="8">
        <v>851772149</v>
      </c>
    </row>
    <row r="21" spans="1:19">
      <c r="A21" s="7" t="s">
        <v>90</v>
      </c>
      <c r="C21" s="4">
        <v>1</v>
      </c>
      <c r="E21" s="2" t="s">
        <v>172</v>
      </c>
      <c r="G21" s="9">
        <v>5</v>
      </c>
      <c r="I21" s="8">
        <v>504659643</v>
      </c>
      <c r="J21" s="8"/>
      <c r="K21" s="8">
        <v>0</v>
      </c>
      <c r="L21" s="8"/>
      <c r="M21" s="8">
        <v>504659643</v>
      </c>
      <c r="N21" s="8"/>
      <c r="O21" s="8">
        <v>1248889803</v>
      </c>
      <c r="P21" s="8"/>
      <c r="Q21" s="8">
        <v>0</v>
      </c>
      <c r="R21" s="8"/>
      <c r="S21" s="8">
        <v>1248889803</v>
      </c>
    </row>
    <row r="22" spans="1:19">
      <c r="A22" s="7" t="s">
        <v>90</v>
      </c>
      <c r="C22" s="4">
        <v>1</v>
      </c>
      <c r="E22" s="2" t="s">
        <v>172</v>
      </c>
      <c r="G22" s="9">
        <v>5</v>
      </c>
      <c r="I22" s="8">
        <v>242116452</v>
      </c>
      <c r="J22" s="8"/>
      <c r="K22" s="8">
        <v>0</v>
      </c>
      <c r="L22" s="8"/>
      <c r="M22" s="8">
        <v>242116452</v>
      </c>
      <c r="N22" s="8"/>
      <c r="O22" s="8">
        <v>5622985690</v>
      </c>
      <c r="P22" s="8"/>
      <c r="Q22" s="8">
        <v>0</v>
      </c>
      <c r="R22" s="8"/>
      <c r="S22" s="8">
        <v>5622985690</v>
      </c>
    </row>
    <row r="23" spans="1:19">
      <c r="A23" s="7" t="s">
        <v>90</v>
      </c>
      <c r="C23" s="4">
        <v>1</v>
      </c>
      <c r="E23" s="2" t="s">
        <v>172</v>
      </c>
      <c r="G23" s="9">
        <v>5</v>
      </c>
      <c r="I23" s="8">
        <v>116365012</v>
      </c>
      <c r="J23" s="8"/>
      <c r="K23" s="8">
        <v>0</v>
      </c>
      <c r="L23" s="8"/>
      <c r="M23" s="8">
        <v>116365012</v>
      </c>
      <c r="N23" s="8"/>
      <c r="O23" s="8">
        <v>2581618148</v>
      </c>
      <c r="P23" s="8"/>
      <c r="Q23" s="8">
        <v>0</v>
      </c>
      <c r="R23" s="8"/>
      <c r="S23" s="8">
        <v>2581618148</v>
      </c>
    </row>
    <row r="24" spans="1:19">
      <c r="A24" s="7" t="s">
        <v>90</v>
      </c>
      <c r="C24" s="4">
        <v>1</v>
      </c>
      <c r="E24" s="2" t="s">
        <v>172</v>
      </c>
      <c r="G24" s="9">
        <v>5</v>
      </c>
      <c r="I24" s="8">
        <v>58304087</v>
      </c>
      <c r="J24" s="8"/>
      <c r="K24" s="8">
        <v>0</v>
      </c>
      <c r="L24" s="8"/>
      <c r="M24" s="8">
        <v>58304087</v>
      </c>
      <c r="N24" s="8"/>
      <c r="O24" s="8">
        <v>897567090</v>
      </c>
      <c r="P24" s="8"/>
      <c r="Q24" s="8">
        <v>0</v>
      </c>
      <c r="R24" s="8"/>
      <c r="S24" s="8">
        <v>897567090</v>
      </c>
    </row>
    <row r="25" spans="1:19">
      <c r="A25" s="7" t="s">
        <v>90</v>
      </c>
      <c r="C25" s="4">
        <v>1</v>
      </c>
      <c r="E25" s="2" t="s">
        <v>172</v>
      </c>
      <c r="G25" s="9">
        <v>5</v>
      </c>
      <c r="I25" s="8">
        <v>1611774462</v>
      </c>
      <c r="J25" s="8"/>
      <c r="K25" s="8">
        <v>0</v>
      </c>
      <c r="L25" s="8"/>
      <c r="M25" s="8">
        <v>1611774462</v>
      </c>
      <c r="N25" s="8"/>
      <c r="O25" s="8">
        <v>2902457331</v>
      </c>
      <c r="P25" s="8"/>
      <c r="Q25" s="8">
        <v>0</v>
      </c>
      <c r="R25" s="8"/>
      <c r="S25" s="8">
        <v>2902457331</v>
      </c>
    </row>
    <row r="26" spans="1:19">
      <c r="A26" s="7" t="s">
        <v>90</v>
      </c>
      <c r="C26" s="4">
        <v>1</v>
      </c>
      <c r="E26" s="2" t="s">
        <v>172</v>
      </c>
      <c r="G26" s="9">
        <v>5</v>
      </c>
      <c r="I26" s="8">
        <v>35428211</v>
      </c>
      <c r="J26" s="8"/>
      <c r="K26" s="8">
        <v>0</v>
      </c>
      <c r="L26" s="8"/>
      <c r="M26" s="8">
        <v>35428211</v>
      </c>
      <c r="N26" s="8"/>
      <c r="O26" s="8">
        <v>2655928456</v>
      </c>
      <c r="P26" s="8"/>
      <c r="Q26" s="8">
        <v>0</v>
      </c>
      <c r="R26" s="8"/>
      <c r="S26" s="8">
        <v>2655928456</v>
      </c>
    </row>
    <row r="27" spans="1:19">
      <c r="A27" s="7" t="s">
        <v>90</v>
      </c>
      <c r="C27" s="4">
        <v>23</v>
      </c>
      <c r="E27" s="2" t="s">
        <v>172</v>
      </c>
      <c r="G27" s="9">
        <v>5</v>
      </c>
      <c r="I27" s="8">
        <v>366917452</v>
      </c>
      <c r="J27" s="8"/>
      <c r="K27" s="8">
        <v>0</v>
      </c>
      <c r="L27" s="8"/>
      <c r="M27" s="8">
        <v>366917452</v>
      </c>
      <c r="N27" s="8"/>
      <c r="O27" s="8">
        <v>1020490362</v>
      </c>
      <c r="P27" s="8"/>
      <c r="Q27" s="8">
        <v>0</v>
      </c>
      <c r="R27" s="8"/>
      <c r="S27" s="8">
        <v>1020490362</v>
      </c>
    </row>
    <row r="28" spans="1:19">
      <c r="A28" s="7" t="s">
        <v>90</v>
      </c>
      <c r="C28" s="4">
        <v>1</v>
      </c>
      <c r="E28" s="2" t="s">
        <v>172</v>
      </c>
      <c r="G28" s="9">
        <v>5</v>
      </c>
      <c r="I28" s="8">
        <v>11727565</v>
      </c>
      <c r="J28" s="8"/>
      <c r="K28" s="8">
        <v>0</v>
      </c>
      <c r="L28" s="8"/>
      <c r="M28" s="8">
        <v>11727565</v>
      </c>
      <c r="N28" s="8"/>
      <c r="O28" s="8">
        <v>196255097</v>
      </c>
      <c r="P28" s="8"/>
      <c r="Q28" s="8">
        <v>0</v>
      </c>
      <c r="R28" s="8"/>
      <c r="S28" s="8">
        <v>196255097</v>
      </c>
    </row>
    <row r="29" spans="1:19">
      <c r="A29" s="7" t="s">
        <v>115</v>
      </c>
      <c r="C29" s="4">
        <v>30</v>
      </c>
      <c r="E29" s="2" t="s">
        <v>172</v>
      </c>
      <c r="G29" s="9">
        <v>5</v>
      </c>
      <c r="I29" s="8">
        <v>36281</v>
      </c>
      <c r="J29" s="8"/>
      <c r="K29" s="8">
        <v>0</v>
      </c>
      <c r="L29" s="8"/>
      <c r="M29" s="8">
        <v>36281</v>
      </c>
      <c r="N29" s="8"/>
      <c r="O29" s="8">
        <v>36281</v>
      </c>
      <c r="P29" s="8"/>
      <c r="Q29" s="8">
        <v>0</v>
      </c>
      <c r="R29" s="8"/>
      <c r="S29" s="8">
        <v>36281</v>
      </c>
    </row>
    <row r="30" spans="1:19">
      <c r="A30" s="7" t="s">
        <v>118</v>
      </c>
      <c r="C30" s="4">
        <v>30</v>
      </c>
      <c r="E30" s="2" t="s">
        <v>172</v>
      </c>
      <c r="G30" s="10">
        <v>22.5</v>
      </c>
      <c r="I30" s="8">
        <v>1174430723</v>
      </c>
      <c r="J30" s="8"/>
      <c r="K30" s="8">
        <v>-26257498</v>
      </c>
      <c r="L30" s="8"/>
      <c r="M30" s="8">
        <v>1200688221</v>
      </c>
      <c r="N30" s="8"/>
      <c r="O30" s="8">
        <v>3515912131</v>
      </c>
      <c r="P30" s="8"/>
      <c r="Q30" s="8">
        <v>1809836</v>
      </c>
      <c r="R30" s="8"/>
      <c r="S30" s="8">
        <v>3514102295</v>
      </c>
    </row>
    <row r="31" spans="1:19">
      <c r="A31" s="7" t="s">
        <v>118</v>
      </c>
      <c r="C31" s="4">
        <v>30</v>
      </c>
      <c r="E31" s="2" t="s">
        <v>172</v>
      </c>
      <c r="G31" s="10">
        <v>22.5</v>
      </c>
      <c r="I31" s="8">
        <v>2425454765</v>
      </c>
      <c r="J31" s="8"/>
      <c r="K31" s="8">
        <v>-54227442</v>
      </c>
      <c r="L31" s="8"/>
      <c r="M31" s="8">
        <v>2479682207</v>
      </c>
      <c r="N31" s="8"/>
      <c r="O31" s="8">
        <v>7261217156</v>
      </c>
      <c r="P31" s="8"/>
      <c r="Q31" s="8">
        <v>3737705</v>
      </c>
      <c r="R31" s="8"/>
      <c r="S31" s="8">
        <v>7257479451</v>
      </c>
    </row>
    <row r="32" spans="1:19">
      <c r="A32" s="7" t="s">
        <v>118</v>
      </c>
      <c r="C32" s="4">
        <v>30</v>
      </c>
      <c r="E32" s="2" t="s">
        <v>172</v>
      </c>
      <c r="G32" s="10">
        <v>22.5</v>
      </c>
      <c r="I32" s="8">
        <v>4519005171</v>
      </c>
      <c r="J32" s="8"/>
      <c r="K32" s="8">
        <v>-101034287</v>
      </c>
      <c r="L32" s="8"/>
      <c r="M32" s="8">
        <v>4620039458</v>
      </c>
      <c r="N32" s="8"/>
      <c r="O32" s="8">
        <v>13528794072</v>
      </c>
      <c r="P32" s="8"/>
      <c r="Q32" s="8">
        <v>6963934</v>
      </c>
      <c r="R32" s="8"/>
      <c r="S32" s="8">
        <v>13521830138</v>
      </c>
    </row>
    <row r="33" spans="1:19">
      <c r="A33" s="7" t="s">
        <v>118</v>
      </c>
      <c r="C33" s="4">
        <v>30</v>
      </c>
      <c r="E33" s="2" t="s">
        <v>172</v>
      </c>
      <c r="G33" s="10">
        <v>22.5</v>
      </c>
      <c r="I33" s="8">
        <v>9446507984</v>
      </c>
      <c r="J33" s="8"/>
      <c r="K33" s="8">
        <v>-211201617</v>
      </c>
      <c r="L33" s="8"/>
      <c r="M33" s="8">
        <v>9657709601</v>
      </c>
      <c r="N33" s="8"/>
      <c r="O33" s="8">
        <v>28280529978</v>
      </c>
      <c r="P33" s="8"/>
      <c r="Q33" s="8">
        <v>14557377</v>
      </c>
      <c r="R33" s="8"/>
      <c r="S33" s="8">
        <v>28265972601</v>
      </c>
    </row>
    <row r="34" spans="1:19">
      <c r="A34" s="7" t="s">
        <v>90</v>
      </c>
      <c r="C34" s="4">
        <v>1</v>
      </c>
      <c r="E34" s="2" t="s">
        <v>172</v>
      </c>
      <c r="G34" s="10">
        <v>5</v>
      </c>
      <c r="I34" s="8">
        <v>158017864</v>
      </c>
      <c r="J34" s="8"/>
      <c r="K34" s="8">
        <v>0</v>
      </c>
      <c r="L34" s="8"/>
      <c r="M34" s="8">
        <v>158017864</v>
      </c>
      <c r="N34" s="8"/>
      <c r="O34" s="8">
        <v>511109873</v>
      </c>
      <c r="P34" s="8"/>
      <c r="Q34" s="8">
        <v>0</v>
      </c>
      <c r="R34" s="8"/>
      <c r="S34" s="8">
        <v>511109873</v>
      </c>
    </row>
    <row r="35" spans="1:19">
      <c r="A35" s="7" t="s">
        <v>118</v>
      </c>
      <c r="C35" s="4">
        <v>30</v>
      </c>
      <c r="E35" s="2" t="s">
        <v>172</v>
      </c>
      <c r="G35" s="10">
        <v>22.5</v>
      </c>
      <c r="I35" s="8">
        <v>3726689968</v>
      </c>
      <c r="J35" s="8"/>
      <c r="K35" s="8">
        <v>-80607141</v>
      </c>
      <c r="L35" s="8"/>
      <c r="M35" s="8">
        <v>3807297109</v>
      </c>
      <c r="N35" s="8"/>
      <c r="O35" s="8">
        <v>9107262218</v>
      </c>
      <c r="P35" s="8"/>
      <c r="Q35" s="8">
        <v>5555964</v>
      </c>
      <c r="R35" s="8"/>
      <c r="S35" s="8">
        <v>9101706254</v>
      </c>
    </row>
    <row r="36" spans="1:19">
      <c r="A36" s="7" t="s">
        <v>118</v>
      </c>
      <c r="C36" s="4">
        <v>30</v>
      </c>
      <c r="E36" s="2" t="s">
        <v>172</v>
      </c>
      <c r="G36" s="10">
        <v>22.5</v>
      </c>
      <c r="I36" s="8">
        <v>394881073</v>
      </c>
      <c r="J36" s="8"/>
      <c r="K36" s="8">
        <v>-8541154</v>
      </c>
      <c r="L36" s="8"/>
      <c r="M36" s="8">
        <v>403422227</v>
      </c>
      <c r="N36" s="8"/>
      <c r="O36" s="8">
        <v>966067519</v>
      </c>
      <c r="P36" s="8"/>
      <c r="Q36" s="8">
        <v>588711</v>
      </c>
      <c r="R36" s="8"/>
      <c r="S36" s="8">
        <v>965478808</v>
      </c>
    </row>
    <row r="37" spans="1:19">
      <c r="A37" s="7" t="s">
        <v>90</v>
      </c>
      <c r="C37" s="4">
        <v>1</v>
      </c>
      <c r="E37" s="2" t="s">
        <v>172</v>
      </c>
      <c r="G37" s="10">
        <v>5</v>
      </c>
      <c r="I37" s="8">
        <v>1229390326</v>
      </c>
      <c r="J37" s="8"/>
      <c r="K37" s="8">
        <v>0</v>
      </c>
      <c r="L37" s="8"/>
      <c r="M37" s="8">
        <v>1229390326</v>
      </c>
      <c r="N37" s="8"/>
      <c r="O37" s="8">
        <v>1229390326</v>
      </c>
      <c r="P37" s="8"/>
      <c r="Q37" s="8">
        <v>0</v>
      </c>
      <c r="R37" s="8"/>
      <c r="S37" s="8">
        <v>1229390326</v>
      </c>
    </row>
    <row r="38" spans="1:19">
      <c r="A38" s="2" t="s">
        <v>35</v>
      </c>
      <c r="C38" s="2" t="s">
        <v>35</v>
      </c>
      <c r="E38" s="2" t="s">
        <v>35</v>
      </c>
      <c r="G38" s="4"/>
      <c r="I38" s="15">
        <f>SUM(I8:I37)</f>
        <v>37752959090</v>
      </c>
      <c r="J38" s="8"/>
      <c r="K38" s="15">
        <f>SUM(K8:K37)</f>
        <v>-481869139</v>
      </c>
      <c r="L38" s="8"/>
      <c r="M38" s="15">
        <f>SUM(M8:M37)</f>
        <v>38234828229</v>
      </c>
      <c r="N38" s="8"/>
      <c r="O38" s="15">
        <f>SUM(O8:O37)</f>
        <v>110445864677</v>
      </c>
      <c r="P38" s="8"/>
      <c r="Q38" s="15">
        <f>SUM(Q8:Q37)</f>
        <v>33213527</v>
      </c>
      <c r="R38" s="8"/>
      <c r="S38" s="15">
        <f>SUM(S8:S37)</f>
        <v>110412651150</v>
      </c>
    </row>
    <row r="39" spans="1:19">
      <c r="M39" s="8"/>
      <c r="N39" s="8"/>
      <c r="O39" s="8"/>
      <c r="P39" s="8"/>
      <c r="Q39" s="8"/>
      <c r="R39" s="8"/>
      <c r="S39" s="8"/>
    </row>
    <row r="43" spans="1:19">
      <c r="K43" s="8"/>
      <c r="L43" s="8">
        <f t="shared" ref="L43" si="0">SUM(L11:L37)</f>
        <v>0</v>
      </c>
      <c r="M43" s="8"/>
      <c r="N43" s="8"/>
      <c r="O43" s="8"/>
      <c r="P43" s="8"/>
      <c r="Q43" s="8"/>
      <c r="R43" s="8"/>
      <c r="S43" s="8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0"/>
  <sheetViews>
    <sheetView rightToLeft="1" topLeftCell="A4" workbookViewId="0">
      <selection activeCell="A8" sqref="A8:A9"/>
    </sheetView>
  </sheetViews>
  <sheetFormatPr defaultRowHeight="24"/>
  <cols>
    <col min="1" max="1" width="16.7109375" style="2" bestFit="1" customWidth="1"/>
    <col min="2" max="2" width="1" style="2" customWidth="1"/>
    <col min="3" max="3" width="20" style="2" customWidth="1"/>
    <col min="4" max="4" width="1" style="2" customWidth="1"/>
    <col min="5" max="5" width="35" style="2" customWidth="1"/>
    <col min="6" max="6" width="1" style="2" customWidth="1"/>
    <col min="7" max="7" width="24" style="2" customWidth="1"/>
    <col min="8" max="8" width="1" style="2" customWidth="1"/>
    <col min="9" max="9" width="23" style="2" customWidth="1"/>
    <col min="10" max="10" width="1" style="2" customWidth="1"/>
    <col min="11" max="11" width="16" style="2" customWidth="1"/>
    <col min="12" max="12" width="1" style="2" customWidth="1"/>
    <col min="13" max="13" width="24" style="2" customWidth="1"/>
    <col min="14" max="14" width="1" style="2" customWidth="1"/>
    <col min="15" max="15" width="23" style="2" customWidth="1"/>
    <col min="16" max="16" width="1" style="2" customWidth="1"/>
    <col min="17" max="17" width="16" style="2" customWidth="1"/>
    <col min="18" max="18" width="1" style="2" customWidth="1"/>
    <col min="19" max="19" width="24" style="2" customWidth="1"/>
    <col min="20" max="20" width="1" style="2" customWidth="1"/>
    <col min="21" max="21" width="9.140625" style="2" customWidth="1"/>
    <col min="22" max="16384" width="9.140625" style="2"/>
  </cols>
  <sheetData>
    <row r="2" spans="1:19" ht="24.75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</row>
    <row r="3" spans="1:19" ht="24.75">
      <c r="A3" s="20" t="s">
        <v>130</v>
      </c>
      <c r="B3" s="20" t="s">
        <v>130</v>
      </c>
      <c r="C3" s="20" t="s">
        <v>130</v>
      </c>
      <c r="D3" s="20" t="s">
        <v>130</v>
      </c>
      <c r="E3" s="20" t="s">
        <v>130</v>
      </c>
      <c r="F3" s="20" t="s">
        <v>130</v>
      </c>
      <c r="G3" s="20" t="s">
        <v>130</v>
      </c>
      <c r="H3" s="20" t="s">
        <v>130</v>
      </c>
      <c r="I3" s="20" t="s">
        <v>130</v>
      </c>
      <c r="J3" s="20" t="s">
        <v>130</v>
      </c>
      <c r="K3" s="20" t="s">
        <v>130</v>
      </c>
      <c r="L3" s="20" t="s">
        <v>130</v>
      </c>
      <c r="M3" s="20" t="s">
        <v>130</v>
      </c>
      <c r="N3" s="20" t="s">
        <v>130</v>
      </c>
      <c r="O3" s="20" t="s">
        <v>130</v>
      </c>
      <c r="P3" s="20" t="s">
        <v>130</v>
      </c>
      <c r="Q3" s="20" t="s">
        <v>130</v>
      </c>
      <c r="R3" s="20" t="s">
        <v>130</v>
      </c>
      <c r="S3" s="20" t="s">
        <v>130</v>
      </c>
    </row>
    <row r="4" spans="1:19" ht="24.7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</row>
    <row r="6" spans="1:19" ht="24.75">
      <c r="A6" s="19" t="s">
        <v>3</v>
      </c>
      <c r="C6" s="19" t="s">
        <v>139</v>
      </c>
      <c r="D6" s="19" t="s">
        <v>139</v>
      </c>
      <c r="E6" s="19" t="s">
        <v>139</v>
      </c>
      <c r="F6" s="19" t="s">
        <v>139</v>
      </c>
      <c r="G6" s="19" t="s">
        <v>139</v>
      </c>
      <c r="I6" s="19" t="s">
        <v>132</v>
      </c>
      <c r="J6" s="19" t="s">
        <v>132</v>
      </c>
      <c r="K6" s="19" t="s">
        <v>132</v>
      </c>
      <c r="L6" s="19" t="s">
        <v>132</v>
      </c>
      <c r="M6" s="19" t="s">
        <v>132</v>
      </c>
      <c r="O6" s="19" t="s">
        <v>133</v>
      </c>
      <c r="P6" s="19" t="s">
        <v>133</v>
      </c>
      <c r="Q6" s="19" t="s">
        <v>133</v>
      </c>
      <c r="R6" s="19" t="s">
        <v>133</v>
      </c>
      <c r="S6" s="19" t="s">
        <v>133</v>
      </c>
    </row>
    <row r="7" spans="1:19" ht="24.75">
      <c r="A7" s="19" t="s">
        <v>3</v>
      </c>
      <c r="C7" s="19" t="s">
        <v>140</v>
      </c>
      <c r="E7" s="19" t="s">
        <v>141</v>
      </c>
      <c r="G7" s="19" t="s">
        <v>142</v>
      </c>
      <c r="I7" s="19" t="s">
        <v>143</v>
      </c>
      <c r="K7" s="19" t="s">
        <v>137</v>
      </c>
      <c r="M7" s="19" t="s">
        <v>144</v>
      </c>
      <c r="O7" s="19" t="s">
        <v>143</v>
      </c>
      <c r="Q7" s="19" t="s">
        <v>137</v>
      </c>
      <c r="S7" s="19" t="s">
        <v>144</v>
      </c>
    </row>
    <row r="8" spans="1:19">
      <c r="A8" s="7" t="s">
        <v>19</v>
      </c>
      <c r="C8" s="2" t="s">
        <v>145</v>
      </c>
      <c r="E8" s="4">
        <v>95758755</v>
      </c>
      <c r="G8" s="4">
        <v>200</v>
      </c>
      <c r="I8" s="4">
        <v>0</v>
      </c>
      <c r="K8" s="4">
        <v>0</v>
      </c>
      <c r="M8" s="4">
        <v>0</v>
      </c>
      <c r="O8" s="4">
        <v>19151751000</v>
      </c>
      <c r="Q8" s="4">
        <v>0</v>
      </c>
      <c r="S8" s="4">
        <v>19151751000</v>
      </c>
    </row>
    <row r="9" spans="1:19">
      <c r="A9" s="7" t="s">
        <v>27</v>
      </c>
      <c r="C9" s="2" t="s">
        <v>146</v>
      </c>
      <c r="E9" s="4">
        <v>27680307</v>
      </c>
      <c r="G9" s="4">
        <v>4332</v>
      </c>
      <c r="I9" s="4">
        <v>0</v>
      </c>
      <c r="K9" s="4">
        <v>0</v>
      </c>
      <c r="M9" s="4">
        <v>0</v>
      </c>
      <c r="O9" s="4">
        <v>119911089924</v>
      </c>
      <c r="Q9" s="4">
        <v>0</v>
      </c>
      <c r="S9" s="4">
        <v>119911089924</v>
      </c>
    </row>
    <row r="10" spans="1:19">
      <c r="A10" s="2" t="s">
        <v>35</v>
      </c>
      <c r="C10" s="2" t="s">
        <v>35</v>
      </c>
      <c r="E10" s="2" t="s">
        <v>35</v>
      </c>
      <c r="G10" s="2" t="s">
        <v>35</v>
      </c>
      <c r="I10" s="5">
        <f>SUM(I8:I9)</f>
        <v>0</v>
      </c>
      <c r="K10" s="5">
        <f>SUM(K8:K9)</f>
        <v>0</v>
      </c>
      <c r="M10" s="5">
        <f>SUM(M8:M9)</f>
        <v>0</v>
      </c>
      <c r="O10" s="5">
        <f>SUM(O8:O9)</f>
        <v>139062840924</v>
      </c>
      <c r="Q10" s="5">
        <f>SUM(Q8:Q9)</f>
        <v>0</v>
      </c>
      <c r="S10" s="5">
        <f>SUM(S8:S9)</f>
        <v>139062840924</v>
      </c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9"/>
  <sheetViews>
    <sheetView rightToLeft="1" topLeftCell="A12" workbookViewId="0">
      <selection activeCell="G26" sqref="G26:G33"/>
    </sheetView>
  </sheetViews>
  <sheetFormatPr defaultRowHeight="24"/>
  <cols>
    <col min="1" max="1" width="39.5703125" style="2" bestFit="1" customWidth="1"/>
    <col min="2" max="2" width="1" style="2" customWidth="1"/>
    <col min="3" max="3" width="19" style="2" customWidth="1"/>
    <col min="4" max="4" width="1" style="2" customWidth="1"/>
    <col min="5" max="5" width="23" style="2" customWidth="1"/>
    <col min="6" max="6" width="1" style="2" customWidth="1"/>
    <col min="7" max="7" width="23" style="2" customWidth="1"/>
    <col min="8" max="8" width="1" style="2" customWidth="1"/>
    <col min="9" max="9" width="34" style="2" customWidth="1"/>
    <col min="10" max="10" width="1" style="2" customWidth="1"/>
    <col min="11" max="11" width="19" style="2" customWidth="1"/>
    <col min="12" max="12" width="1" style="2" customWidth="1"/>
    <col min="13" max="13" width="23" style="2" customWidth="1"/>
    <col min="14" max="14" width="1" style="2" customWidth="1"/>
    <col min="15" max="15" width="23" style="2" customWidth="1"/>
    <col min="16" max="16" width="1" style="2" customWidth="1"/>
    <col min="17" max="17" width="34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24.75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</row>
    <row r="3" spans="1:17" ht="24.75">
      <c r="A3" s="20" t="s">
        <v>130</v>
      </c>
      <c r="B3" s="20" t="s">
        <v>130</v>
      </c>
      <c r="C3" s="20" t="s">
        <v>130</v>
      </c>
      <c r="D3" s="20" t="s">
        <v>130</v>
      </c>
      <c r="E3" s="20" t="s">
        <v>130</v>
      </c>
      <c r="F3" s="20" t="s">
        <v>130</v>
      </c>
      <c r="G3" s="20" t="s">
        <v>130</v>
      </c>
      <c r="H3" s="20" t="s">
        <v>130</v>
      </c>
      <c r="I3" s="20" t="s">
        <v>130</v>
      </c>
      <c r="J3" s="20" t="s">
        <v>130</v>
      </c>
      <c r="K3" s="20" t="s">
        <v>130</v>
      </c>
      <c r="L3" s="20" t="s">
        <v>130</v>
      </c>
      <c r="M3" s="20" t="s">
        <v>130</v>
      </c>
      <c r="N3" s="20" t="s">
        <v>130</v>
      </c>
      <c r="O3" s="20" t="s">
        <v>130</v>
      </c>
      <c r="P3" s="20" t="s">
        <v>130</v>
      </c>
      <c r="Q3" s="20" t="s">
        <v>130</v>
      </c>
    </row>
    <row r="4" spans="1:17" ht="24.7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</row>
    <row r="6" spans="1:17" ht="24.75">
      <c r="A6" s="19" t="s">
        <v>3</v>
      </c>
      <c r="C6" s="19" t="s">
        <v>132</v>
      </c>
      <c r="D6" s="19" t="s">
        <v>132</v>
      </c>
      <c r="E6" s="19" t="s">
        <v>132</v>
      </c>
      <c r="F6" s="19" t="s">
        <v>132</v>
      </c>
      <c r="G6" s="19" t="s">
        <v>132</v>
      </c>
      <c r="H6" s="19" t="s">
        <v>132</v>
      </c>
      <c r="I6" s="19" t="s">
        <v>132</v>
      </c>
      <c r="K6" s="19" t="s">
        <v>133</v>
      </c>
      <c r="L6" s="19" t="s">
        <v>133</v>
      </c>
      <c r="M6" s="19" t="s">
        <v>133</v>
      </c>
      <c r="N6" s="19" t="s">
        <v>133</v>
      </c>
      <c r="O6" s="19" t="s">
        <v>133</v>
      </c>
      <c r="P6" s="19" t="s">
        <v>133</v>
      </c>
      <c r="Q6" s="19" t="s">
        <v>133</v>
      </c>
    </row>
    <row r="7" spans="1:17" ht="24.75">
      <c r="A7" s="19" t="s">
        <v>3</v>
      </c>
      <c r="C7" s="19" t="s">
        <v>7</v>
      </c>
      <c r="E7" s="19" t="s">
        <v>147</v>
      </c>
      <c r="G7" s="19" t="s">
        <v>148</v>
      </c>
      <c r="I7" s="19" t="s">
        <v>149</v>
      </c>
      <c r="K7" s="19" t="s">
        <v>7</v>
      </c>
      <c r="M7" s="19" t="s">
        <v>147</v>
      </c>
      <c r="O7" s="19" t="s">
        <v>148</v>
      </c>
      <c r="Q7" s="19" t="s">
        <v>149</v>
      </c>
    </row>
    <row r="8" spans="1:17">
      <c r="A8" s="7" t="s">
        <v>17</v>
      </c>
      <c r="C8" s="8">
        <v>32529918</v>
      </c>
      <c r="D8" s="8"/>
      <c r="E8" s="8">
        <v>1351752394292</v>
      </c>
      <c r="F8" s="8"/>
      <c r="G8" s="8">
        <v>1494602208267</v>
      </c>
      <c r="H8" s="8"/>
      <c r="I8" s="8">
        <f>E8-G8</f>
        <v>-142849813975</v>
      </c>
      <c r="J8" s="8"/>
      <c r="K8" s="8">
        <v>32529918</v>
      </c>
      <c r="L8" s="8"/>
      <c r="M8" s="8">
        <v>1351752394292</v>
      </c>
      <c r="N8" s="8"/>
      <c r="O8" s="8">
        <v>1414680069502</v>
      </c>
      <c r="P8" s="8"/>
      <c r="Q8" s="8">
        <f>M8-O8</f>
        <v>-62927675210</v>
      </c>
    </row>
    <row r="9" spans="1:17">
      <c r="A9" s="7" t="s">
        <v>23</v>
      </c>
      <c r="C9" s="8">
        <v>114757433</v>
      </c>
      <c r="D9" s="8"/>
      <c r="E9" s="8">
        <v>1731395219348</v>
      </c>
      <c r="F9" s="8"/>
      <c r="G9" s="8">
        <v>1731900957144</v>
      </c>
      <c r="H9" s="8"/>
      <c r="I9" s="8">
        <f t="shared" ref="I9:I24" si="0">E9-G9</f>
        <v>-505737796</v>
      </c>
      <c r="J9" s="8"/>
      <c r="K9" s="8">
        <v>114757433</v>
      </c>
      <c r="L9" s="8"/>
      <c r="M9" s="8">
        <v>1731395219348</v>
      </c>
      <c r="N9" s="8"/>
      <c r="O9" s="8">
        <v>1730409863692</v>
      </c>
      <c r="P9" s="8"/>
      <c r="Q9" s="8">
        <f t="shared" ref="Q9:Q24" si="1">M9-O9</f>
        <v>985355656</v>
      </c>
    </row>
    <row r="10" spans="1:17">
      <c r="A10" s="7" t="s">
        <v>25</v>
      </c>
      <c r="C10" s="8">
        <v>2914757</v>
      </c>
      <c r="D10" s="8"/>
      <c r="E10" s="8">
        <v>104999003704</v>
      </c>
      <c r="F10" s="8"/>
      <c r="G10" s="8">
        <v>105543745280</v>
      </c>
      <c r="H10" s="8"/>
      <c r="I10" s="8">
        <f t="shared" si="0"/>
        <v>-544741576</v>
      </c>
      <c r="J10" s="8"/>
      <c r="K10" s="8">
        <v>2914757</v>
      </c>
      <c r="L10" s="8"/>
      <c r="M10" s="8">
        <v>104999003704</v>
      </c>
      <c r="N10" s="8"/>
      <c r="O10" s="8">
        <v>101637210220</v>
      </c>
      <c r="P10" s="8"/>
      <c r="Q10" s="8">
        <f t="shared" si="1"/>
        <v>3361793484</v>
      </c>
    </row>
    <row r="11" spans="1:17">
      <c r="A11" s="7" t="s">
        <v>27</v>
      </c>
      <c r="C11" s="8">
        <v>89712379</v>
      </c>
      <c r="D11" s="8"/>
      <c r="E11" s="8">
        <v>3325799730661</v>
      </c>
      <c r="F11" s="8"/>
      <c r="G11" s="8">
        <v>3277190231023</v>
      </c>
      <c r="H11" s="8"/>
      <c r="I11" s="8">
        <f t="shared" si="0"/>
        <v>48609499638</v>
      </c>
      <c r="J11" s="8"/>
      <c r="K11" s="8">
        <v>89712379</v>
      </c>
      <c r="L11" s="8"/>
      <c r="M11" s="8">
        <v>3325799730661</v>
      </c>
      <c r="N11" s="8"/>
      <c r="O11" s="8">
        <v>2029657260774</v>
      </c>
      <c r="P11" s="8"/>
      <c r="Q11" s="8">
        <f t="shared" si="1"/>
        <v>1296142469887</v>
      </c>
    </row>
    <row r="12" spans="1:17">
      <c r="A12" s="7" t="s">
        <v>31</v>
      </c>
      <c r="C12" s="8">
        <v>13846601</v>
      </c>
      <c r="D12" s="8"/>
      <c r="E12" s="8">
        <v>135397248399</v>
      </c>
      <c r="F12" s="8"/>
      <c r="G12" s="8">
        <v>143265862971</v>
      </c>
      <c r="H12" s="8"/>
      <c r="I12" s="8">
        <f t="shared" si="0"/>
        <v>-7868614572</v>
      </c>
      <c r="J12" s="8"/>
      <c r="K12" s="8">
        <v>13846601</v>
      </c>
      <c r="L12" s="8"/>
      <c r="M12" s="8">
        <v>135397248399</v>
      </c>
      <c r="N12" s="8"/>
      <c r="O12" s="8">
        <v>145579445333</v>
      </c>
      <c r="P12" s="8"/>
      <c r="Q12" s="8">
        <f t="shared" si="1"/>
        <v>-10182196934</v>
      </c>
    </row>
    <row r="13" spans="1:17">
      <c r="A13" s="7" t="s">
        <v>15</v>
      </c>
      <c r="C13" s="8">
        <v>24822594</v>
      </c>
      <c r="D13" s="8"/>
      <c r="E13" s="8">
        <v>2416544803364</v>
      </c>
      <c r="F13" s="8"/>
      <c r="G13" s="8">
        <v>2687130281372</v>
      </c>
      <c r="H13" s="8"/>
      <c r="I13" s="8">
        <f t="shared" si="0"/>
        <v>-270585478008</v>
      </c>
      <c r="J13" s="8"/>
      <c r="K13" s="8">
        <v>24822594</v>
      </c>
      <c r="L13" s="8"/>
      <c r="M13" s="8">
        <v>2416544803364</v>
      </c>
      <c r="N13" s="8"/>
      <c r="O13" s="8">
        <v>2442150422492</v>
      </c>
      <c r="P13" s="8"/>
      <c r="Q13" s="8">
        <f t="shared" si="1"/>
        <v>-25605619128</v>
      </c>
    </row>
    <row r="14" spans="1:17">
      <c r="A14" s="7" t="s">
        <v>19</v>
      </c>
      <c r="C14" s="8">
        <v>149545662</v>
      </c>
      <c r="D14" s="8"/>
      <c r="E14" s="8">
        <v>492826760065</v>
      </c>
      <c r="F14" s="8"/>
      <c r="G14" s="8">
        <v>512103489006</v>
      </c>
      <c r="H14" s="8"/>
      <c r="I14" s="8">
        <f t="shared" si="0"/>
        <v>-19276728941</v>
      </c>
      <c r="J14" s="8"/>
      <c r="K14" s="8">
        <v>149545662</v>
      </c>
      <c r="L14" s="8"/>
      <c r="M14" s="8">
        <v>492826760065</v>
      </c>
      <c r="N14" s="8"/>
      <c r="O14" s="8">
        <v>528868805502</v>
      </c>
      <c r="P14" s="8"/>
      <c r="Q14" s="8">
        <f t="shared" si="1"/>
        <v>-36042045437</v>
      </c>
    </row>
    <row r="15" spans="1:17">
      <c r="A15" s="7" t="s">
        <v>33</v>
      </c>
      <c r="C15" s="8">
        <v>21763973</v>
      </c>
      <c r="D15" s="8"/>
      <c r="E15" s="8">
        <v>204315170089</v>
      </c>
      <c r="F15" s="8"/>
      <c r="G15" s="8">
        <v>213697570958</v>
      </c>
      <c r="H15" s="8"/>
      <c r="I15" s="8">
        <f t="shared" si="0"/>
        <v>-9382400869</v>
      </c>
      <c r="J15" s="8"/>
      <c r="K15" s="8">
        <v>21763973</v>
      </c>
      <c r="L15" s="8"/>
      <c r="M15" s="8">
        <v>204315170089</v>
      </c>
      <c r="N15" s="8"/>
      <c r="O15" s="8">
        <v>213744520958</v>
      </c>
      <c r="P15" s="8"/>
      <c r="Q15" s="8">
        <f t="shared" si="1"/>
        <v>-9429350869</v>
      </c>
    </row>
    <row r="16" spans="1:17">
      <c r="A16" s="7" t="s">
        <v>29</v>
      </c>
      <c r="C16" s="8">
        <v>219643529</v>
      </c>
      <c r="D16" s="8"/>
      <c r="E16" s="8">
        <v>2437464136646</v>
      </c>
      <c r="F16" s="8"/>
      <c r="G16" s="8">
        <v>2574047331481</v>
      </c>
      <c r="H16" s="8"/>
      <c r="I16" s="8">
        <f t="shared" si="0"/>
        <v>-136583194835</v>
      </c>
      <c r="J16" s="8"/>
      <c r="K16" s="8">
        <v>219643529</v>
      </c>
      <c r="L16" s="8"/>
      <c r="M16" s="8">
        <v>2437464136646</v>
      </c>
      <c r="N16" s="8"/>
      <c r="O16" s="8">
        <v>2375508579596</v>
      </c>
      <c r="P16" s="8"/>
      <c r="Q16" s="8">
        <f t="shared" si="1"/>
        <v>61955557050</v>
      </c>
    </row>
    <row r="17" spans="1:17">
      <c r="A17" s="7" t="s">
        <v>21</v>
      </c>
      <c r="C17" s="8">
        <v>92167980</v>
      </c>
      <c r="D17" s="8"/>
      <c r="E17" s="8">
        <v>1378505507967</v>
      </c>
      <c r="F17" s="8"/>
      <c r="G17" s="8">
        <v>1472215405384</v>
      </c>
      <c r="H17" s="8"/>
      <c r="I17" s="8">
        <f t="shared" si="0"/>
        <v>-93709897417</v>
      </c>
      <c r="J17" s="8"/>
      <c r="K17" s="8">
        <v>92167980</v>
      </c>
      <c r="L17" s="8"/>
      <c r="M17" s="8">
        <v>1378505507967</v>
      </c>
      <c r="N17" s="8"/>
      <c r="O17" s="8">
        <v>1434187598583</v>
      </c>
      <c r="P17" s="8"/>
      <c r="Q17" s="8">
        <f t="shared" si="1"/>
        <v>-55682090616</v>
      </c>
    </row>
    <row r="18" spans="1:17">
      <c r="A18" s="7" t="s">
        <v>46</v>
      </c>
      <c r="C18" s="8">
        <v>33400</v>
      </c>
      <c r="D18" s="8"/>
      <c r="E18" s="8">
        <v>40080312690</v>
      </c>
      <c r="F18" s="8"/>
      <c r="G18" s="8">
        <v>40080312690</v>
      </c>
      <c r="H18" s="8"/>
      <c r="I18" s="8">
        <f t="shared" si="0"/>
        <v>0</v>
      </c>
      <c r="J18" s="8"/>
      <c r="K18" s="8">
        <v>33400</v>
      </c>
      <c r="L18" s="8"/>
      <c r="M18" s="8">
        <v>40080312690</v>
      </c>
      <c r="N18" s="8"/>
      <c r="O18" s="8">
        <v>40109392000</v>
      </c>
      <c r="P18" s="8"/>
      <c r="Q18" s="8">
        <f t="shared" si="1"/>
        <v>-29079310</v>
      </c>
    </row>
    <row r="19" spans="1:17">
      <c r="A19" s="7" t="s">
        <v>57</v>
      </c>
      <c r="C19" s="8">
        <v>9335</v>
      </c>
      <c r="D19" s="8"/>
      <c r="E19" s="8">
        <v>9331779695</v>
      </c>
      <c r="F19" s="8"/>
      <c r="G19" s="8">
        <v>9310221842</v>
      </c>
      <c r="H19" s="8"/>
      <c r="I19" s="8">
        <f t="shared" si="0"/>
        <v>21557853</v>
      </c>
      <c r="J19" s="8"/>
      <c r="K19" s="8">
        <v>9335</v>
      </c>
      <c r="L19" s="8"/>
      <c r="M19" s="8">
        <v>9331779695</v>
      </c>
      <c r="N19" s="8"/>
      <c r="O19" s="8">
        <v>9313846842</v>
      </c>
      <c r="P19" s="8"/>
      <c r="Q19" s="8">
        <f t="shared" si="1"/>
        <v>17932853</v>
      </c>
    </row>
    <row r="20" spans="1:17">
      <c r="A20" s="7" t="s">
        <v>60</v>
      </c>
      <c r="C20" s="8">
        <v>20000</v>
      </c>
      <c r="D20" s="8"/>
      <c r="E20" s="8">
        <v>18397332000</v>
      </c>
      <c r="F20" s="8"/>
      <c r="G20" s="8">
        <v>18397332000</v>
      </c>
      <c r="H20" s="8"/>
      <c r="I20" s="8">
        <f t="shared" si="0"/>
        <v>0</v>
      </c>
      <c r="J20" s="8"/>
      <c r="K20" s="8">
        <v>20000</v>
      </c>
      <c r="L20" s="8"/>
      <c r="M20" s="8">
        <v>18397332000</v>
      </c>
      <c r="N20" s="8"/>
      <c r="O20" s="8">
        <v>20000000000</v>
      </c>
      <c r="P20" s="8"/>
      <c r="Q20" s="8">
        <f t="shared" si="1"/>
        <v>-1602668000</v>
      </c>
    </row>
    <row r="21" spans="1:17">
      <c r="A21" s="7" t="s">
        <v>53</v>
      </c>
      <c r="C21" s="8">
        <v>436</v>
      </c>
      <c r="D21" s="8"/>
      <c r="E21" s="8">
        <v>1498665479</v>
      </c>
      <c r="F21" s="8"/>
      <c r="G21" s="8">
        <v>1635023508</v>
      </c>
      <c r="H21" s="8"/>
      <c r="I21" s="8">
        <f t="shared" si="0"/>
        <v>-136358029</v>
      </c>
      <c r="J21" s="8"/>
      <c r="K21" s="8">
        <v>436</v>
      </c>
      <c r="L21" s="8"/>
      <c r="M21" s="8">
        <v>1498665479</v>
      </c>
      <c r="N21" s="8"/>
      <c r="O21" s="8">
        <v>1536363284</v>
      </c>
      <c r="P21" s="8"/>
      <c r="Q21" s="8">
        <f t="shared" si="1"/>
        <v>-37697805</v>
      </c>
    </row>
    <row r="22" spans="1:17">
      <c r="A22" s="7" t="s">
        <v>50</v>
      </c>
      <c r="C22" s="8">
        <v>3924</v>
      </c>
      <c r="D22" s="8"/>
      <c r="E22" s="8">
        <v>15179161452</v>
      </c>
      <c r="F22" s="8"/>
      <c r="G22" s="8">
        <v>14715211573</v>
      </c>
      <c r="H22" s="8"/>
      <c r="I22" s="8">
        <f t="shared" si="0"/>
        <v>463949879</v>
      </c>
      <c r="J22" s="8"/>
      <c r="K22" s="8">
        <v>3924</v>
      </c>
      <c r="L22" s="8"/>
      <c r="M22" s="8">
        <v>15179161452</v>
      </c>
      <c r="N22" s="8"/>
      <c r="O22" s="8">
        <v>13497775200</v>
      </c>
      <c r="P22" s="8"/>
      <c r="Q22" s="8">
        <f t="shared" si="1"/>
        <v>1681386252</v>
      </c>
    </row>
    <row r="23" spans="1:17">
      <c r="A23" s="7" t="s">
        <v>63</v>
      </c>
      <c r="C23" s="8">
        <v>5000</v>
      </c>
      <c r="D23" s="8"/>
      <c r="E23" s="8">
        <v>4996375000</v>
      </c>
      <c r="F23" s="8"/>
      <c r="G23" s="8">
        <v>4996375000</v>
      </c>
      <c r="H23" s="8"/>
      <c r="I23" s="8">
        <f t="shared" si="0"/>
        <v>0</v>
      </c>
      <c r="J23" s="8"/>
      <c r="K23" s="8">
        <v>5000</v>
      </c>
      <c r="L23" s="8"/>
      <c r="M23" s="8">
        <v>4996375000</v>
      </c>
      <c r="N23" s="8"/>
      <c r="O23" s="8">
        <v>5000000000</v>
      </c>
      <c r="P23" s="8"/>
      <c r="Q23" s="8">
        <f t="shared" si="1"/>
        <v>-3625000</v>
      </c>
    </row>
    <row r="24" spans="1:17">
      <c r="A24" s="7" t="s">
        <v>54</v>
      </c>
      <c r="C24" s="8">
        <v>134150</v>
      </c>
      <c r="D24" s="8"/>
      <c r="E24" s="8">
        <v>555872213928</v>
      </c>
      <c r="F24" s="8"/>
      <c r="G24" s="8">
        <v>532932124013</v>
      </c>
      <c r="H24" s="8"/>
      <c r="I24" s="8">
        <f t="shared" si="0"/>
        <v>22940089915</v>
      </c>
      <c r="J24" s="8"/>
      <c r="K24" s="8">
        <v>134150</v>
      </c>
      <c r="L24" s="8"/>
      <c r="M24" s="8">
        <v>555872213928</v>
      </c>
      <c r="N24" s="8"/>
      <c r="O24" s="8">
        <v>499994489500</v>
      </c>
      <c r="P24" s="8"/>
      <c r="Q24" s="8">
        <f t="shared" si="1"/>
        <v>55877724428</v>
      </c>
    </row>
    <row r="25" spans="1:17">
      <c r="A25" s="7" t="s">
        <v>35</v>
      </c>
      <c r="C25" s="2" t="s">
        <v>35</v>
      </c>
      <c r="E25" s="5">
        <f>SUM(E8:E24)</f>
        <v>14224355814779</v>
      </c>
      <c r="G25" s="5">
        <f>SUM(G8:G24)</f>
        <v>14833763683512</v>
      </c>
      <c r="I25" s="15">
        <f>SUM(I8:I24)</f>
        <v>-609407868733</v>
      </c>
      <c r="K25" s="2" t="s">
        <v>35</v>
      </c>
      <c r="M25" s="5">
        <f>SUM(M8:M24)</f>
        <v>14224355814779</v>
      </c>
      <c r="O25" s="5">
        <f>SUM(O8:O24)</f>
        <v>13005875643478</v>
      </c>
      <c r="Q25" s="5">
        <f>SUM(Q8:Q24)</f>
        <v>1218480171301</v>
      </c>
    </row>
    <row r="27" spans="1:17">
      <c r="G27" s="4"/>
    </row>
    <row r="28" spans="1:17">
      <c r="G28" s="4"/>
    </row>
    <row r="29" spans="1:17">
      <c r="G29" s="4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1"/>
  <sheetViews>
    <sheetView rightToLeft="1" topLeftCell="A16" workbookViewId="0">
      <selection activeCell="Q31" sqref="Q28:Q31"/>
    </sheetView>
  </sheetViews>
  <sheetFormatPr defaultRowHeight="24"/>
  <cols>
    <col min="1" max="1" width="32" style="2" bestFit="1" customWidth="1"/>
    <col min="2" max="2" width="1" style="2" customWidth="1"/>
    <col min="3" max="3" width="20" style="2" customWidth="1"/>
    <col min="4" max="4" width="1" style="2" customWidth="1"/>
    <col min="5" max="5" width="24" style="2" customWidth="1"/>
    <col min="6" max="6" width="1" style="2" customWidth="1"/>
    <col min="7" max="7" width="24" style="2" customWidth="1"/>
    <col min="8" max="8" width="1" style="2" customWidth="1"/>
    <col min="9" max="9" width="28" style="2" customWidth="1"/>
    <col min="10" max="10" width="1" style="2" customWidth="1"/>
    <col min="11" max="11" width="20" style="2" customWidth="1"/>
    <col min="12" max="12" width="1" style="2" customWidth="1"/>
    <col min="13" max="13" width="25" style="2" customWidth="1"/>
    <col min="14" max="14" width="1" style="2" customWidth="1"/>
    <col min="15" max="15" width="25" style="2" customWidth="1"/>
    <col min="16" max="16" width="1" style="2" customWidth="1"/>
    <col min="17" max="17" width="28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24.75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</row>
    <row r="3" spans="1:17" ht="24.75">
      <c r="A3" s="20" t="s">
        <v>130</v>
      </c>
      <c r="B3" s="20" t="s">
        <v>130</v>
      </c>
      <c r="C3" s="20" t="s">
        <v>130</v>
      </c>
      <c r="D3" s="20" t="s">
        <v>130</v>
      </c>
      <c r="E3" s="20" t="s">
        <v>130</v>
      </c>
      <c r="F3" s="20" t="s">
        <v>130</v>
      </c>
      <c r="G3" s="20" t="s">
        <v>130</v>
      </c>
      <c r="H3" s="20" t="s">
        <v>130</v>
      </c>
      <c r="I3" s="20" t="s">
        <v>130</v>
      </c>
      <c r="J3" s="20" t="s">
        <v>130</v>
      </c>
      <c r="K3" s="20" t="s">
        <v>130</v>
      </c>
      <c r="L3" s="20" t="s">
        <v>130</v>
      </c>
      <c r="M3" s="20" t="s">
        <v>130</v>
      </c>
      <c r="N3" s="20" t="s">
        <v>130</v>
      </c>
      <c r="O3" s="20" t="s">
        <v>130</v>
      </c>
      <c r="P3" s="20" t="s">
        <v>130</v>
      </c>
      <c r="Q3" s="20" t="s">
        <v>130</v>
      </c>
    </row>
    <row r="4" spans="1:17" ht="24.7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</row>
    <row r="6" spans="1:17" ht="24.75">
      <c r="A6" s="19" t="s">
        <v>3</v>
      </c>
      <c r="C6" s="19" t="s">
        <v>132</v>
      </c>
      <c r="D6" s="19" t="s">
        <v>132</v>
      </c>
      <c r="E6" s="19" t="s">
        <v>132</v>
      </c>
      <c r="F6" s="19" t="s">
        <v>132</v>
      </c>
      <c r="G6" s="19" t="s">
        <v>132</v>
      </c>
      <c r="H6" s="19" t="s">
        <v>132</v>
      </c>
      <c r="I6" s="19" t="s">
        <v>132</v>
      </c>
      <c r="K6" s="19" t="s">
        <v>133</v>
      </c>
      <c r="L6" s="19" t="s">
        <v>133</v>
      </c>
      <c r="M6" s="19" t="s">
        <v>133</v>
      </c>
      <c r="N6" s="19" t="s">
        <v>133</v>
      </c>
      <c r="O6" s="19" t="s">
        <v>133</v>
      </c>
      <c r="P6" s="19" t="s">
        <v>133</v>
      </c>
      <c r="Q6" s="19" t="s">
        <v>133</v>
      </c>
    </row>
    <row r="7" spans="1:17" ht="24.75">
      <c r="A7" s="19" t="s">
        <v>3</v>
      </c>
      <c r="C7" s="19" t="s">
        <v>7</v>
      </c>
      <c r="E7" s="19" t="s">
        <v>147</v>
      </c>
      <c r="G7" s="19" t="s">
        <v>148</v>
      </c>
      <c r="I7" s="19" t="s">
        <v>150</v>
      </c>
      <c r="K7" s="19" t="s">
        <v>7</v>
      </c>
      <c r="M7" s="19" t="s">
        <v>147</v>
      </c>
      <c r="O7" s="19" t="s">
        <v>148</v>
      </c>
      <c r="Q7" s="19" t="s">
        <v>150</v>
      </c>
    </row>
    <row r="8" spans="1:17">
      <c r="A8" s="7" t="s">
        <v>17</v>
      </c>
      <c r="C8" s="8">
        <v>21610894</v>
      </c>
      <c r="D8" s="8"/>
      <c r="E8" s="8">
        <v>988697691691</v>
      </c>
      <c r="F8" s="8"/>
      <c r="G8" s="8">
        <v>928939660383</v>
      </c>
      <c r="H8" s="8"/>
      <c r="I8" s="8">
        <f>E8-G8</f>
        <v>59758031308</v>
      </c>
      <c r="K8" s="4">
        <v>109774697</v>
      </c>
      <c r="M8" s="4">
        <v>6839997999035</v>
      </c>
      <c r="O8" s="4">
        <v>6737232503673</v>
      </c>
      <c r="Q8" s="8">
        <f>M8-O8</f>
        <v>102765495362</v>
      </c>
    </row>
    <row r="9" spans="1:17">
      <c r="A9" s="7" t="s">
        <v>25</v>
      </c>
      <c r="C9" s="8">
        <v>1795624</v>
      </c>
      <c r="D9" s="8"/>
      <c r="E9" s="8">
        <v>64300107484</v>
      </c>
      <c r="F9" s="8"/>
      <c r="G9" s="8">
        <v>62018844625</v>
      </c>
      <c r="H9" s="8"/>
      <c r="I9" s="8">
        <f t="shared" ref="I9:I25" si="0">E9-G9</f>
        <v>2281262859</v>
      </c>
      <c r="K9" s="4">
        <v>51519624</v>
      </c>
      <c r="M9" s="4">
        <v>1730787043110</v>
      </c>
      <c r="O9" s="4">
        <v>1680907275232</v>
      </c>
      <c r="Q9" s="8">
        <f t="shared" ref="Q9:Q25" si="1">M9-O9</f>
        <v>49879767878</v>
      </c>
    </row>
    <row r="10" spans="1:17">
      <c r="A10" s="7" t="s">
        <v>29</v>
      </c>
      <c r="C10" s="8">
        <v>24780329</v>
      </c>
      <c r="D10" s="8"/>
      <c r="E10" s="8">
        <v>302988038608</v>
      </c>
      <c r="F10" s="8"/>
      <c r="G10" s="8">
        <v>266916477790</v>
      </c>
      <c r="H10" s="8"/>
      <c r="I10" s="8">
        <f t="shared" si="0"/>
        <v>36071560818</v>
      </c>
      <c r="K10" s="4">
        <v>474035007</v>
      </c>
      <c r="M10" s="4">
        <v>5028999878827</v>
      </c>
      <c r="O10" s="4">
        <v>4895042963191</v>
      </c>
      <c r="Q10" s="8">
        <f t="shared" si="1"/>
        <v>133956915636</v>
      </c>
    </row>
    <row r="11" spans="1:17">
      <c r="A11" s="7" t="s">
        <v>21</v>
      </c>
      <c r="C11" s="8">
        <v>24340838</v>
      </c>
      <c r="D11" s="8"/>
      <c r="E11" s="8">
        <v>397662074924</v>
      </c>
      <c r="F11" s="8"/>
      <c r="G11" s="8">
        <v>377518878199</v>
      </c>
      <c r="H11" s="8"/>
      <c r="I11" s="8">
        <f t="shared" si="0"/>
        <v>20143196725</v>
      </c>
      <c r="K11" s="4">
        <v>293462806</v>
      </c>
      <c r="M11" s="4">
        <v>4439648796147</v>
      </c>
      <c r="O11" s="4">
        <v>4396686512377</v>
      </c>
      <c r="Q11" s="8">
        <f t="shared" si="1"/>
        <v>42962283770</v>
      </c>
    </row>
    <row r="12" spans="1:17">
      <c r="A12" s="7" t="s">
        <v>23</v>
      </c>
      <c r="C12" s="8">
        <v>1680955235</v>
      </c>
      <c r="D12" s="8"/>
      <c r="E12" s="8">
        <v>25091602003762</v>
      </c>
      <c r="F12" s="8"/>
      <c r="G12" s="8">
        <v>25076064643745</v>
      </c>
      <c r="H12" s="8"/>
      <c r="I12" s="8">
        <f t="shared" si="0"/>
        <v>15537360017</v>
      </c>
      <c r="K12" s="4">
        <v>9447319982</v>
      </c>
      <c r="M12" s="4">
        <v>130385099619397</v>
      </c>
      <c r="O12" s="4">
        <v>130158784484694</v>
      </c>
      <c r="Q12" s="8">
        <f t="shared" si="1"/>
        <v>226315134703</v>
      </c>
    </row>
    <row r="13" spans="1:17">
      <c r="A13" s="7" t="s">
        <v>27</v>
      </c>
      <c r="C13" s="8">
        <v>6750000</v>
      </c>
      <c r="D13" s="8"/>
      <c r="E13" s="8">
        <v>247004931300</v>
      </c>
      <c r="F13" s="8"/>
      <c r="G13" s="8">
        <v>150637040514</v>
      </c>
      <c r="H13" s="8"/>
      <c r="I13" s="8">
        <f t="shared" si="0"/>
        <v>96367890786</v>
      </c>
      <c r="K13" s="4">
        <v>44924534</v>
      </c>
      <c r="M13" s="4">
        <v>5583894033299</v>
      </c>
      <c r="O13" s="4">
        <v>3761577550870</v>
      </c>
      <c r="Q13" s="8">
        <f t="shared" si="1"/>
        <v>1822316482429</v>
      </c>
    </row>
    <row r="14" spans="1:17">
      <c r="A14" s="7" t="s">
        <v>31</v>
      </c>
      <c r="C14" s="8">
        <v>31099620</v>
      </c>
      <c r="D14" s="8"/>
      <c r="E14" s="8">
        <v>338487045985</v>
      </c>
      <c r="F14" s="8"/>
      <c r="G14" s="8">
        <v>329874898612</v>
      </c>
      <c r="H14" s="8"/>
      <c r="I14" s="8">
        <f t="shared" si="0"/>
        <v>8612147373</v>
      </c>
      <c r="K14" s="4">
        <v>405823639</v>
      </c>
      <c r="M14" s="4">
        <v>4407874569517</v>
      </c>
      <c r="O14" s="4">
        <v>4280936106018</v>
      </c>
      <c r="Q14" s="8">
        <f t="shared" si="1"/>
        <v>126938463499</v>
      </c>
    </row>
    <row r="15" spans="1:17">
      <c r="A15" s="7" t="s">
        <v>15</v>
      </c>
      <c r="C15" s="8">
        <v>93227077</v>
      </c>
      <c r="D15" s="8"/>
      <c r="E15" s="8">
        <v>9402490171245</v>
      </c>
      <c r="F15" s="8"/>
      <c r="G15" s="8">
        <v>9408650200857</v>
      </c>
      <c r="H15" s="8"/>
      <c r="I15" s="8">
        <f t="shared" si="0"/>
        <v>-6160029612</v>
      </c>
      <c r="K15" s="4">
        <v>557365998</v>
      </c>
      <c r="M15" s="4">
        <v>44841549679687</v>
      </c>
      <c r="O15" s="4">
        <v>43903257064315</v>
      </c>
      <c r="Q15" s="8">
        <f t="shared" si="1"/>
        <v>938292615372</v>
      </c>
    </row>
    <row r="16" spans="1:17">
      <c r="A16" s="7" t="s">
        <v>33</v>
      </c>
      <c r="C16" s="8">
        <v>81768654</v>
      </c>
      <c r="D16" s="8"/>
      <c r="E16" s="8">
        <v>816540188532</v>
      </c>
      <c r="F16" s="8"/>
      <c r="G16" s="8">
        <v>818103373497</v>
      </c>
      <c r="H16" s="8"/>
      <c r="I16" s="8">
        <f t="shared" si="0"/>
        <v>-1563184965</v>
      </c>
      <c r="K16" s="4">
        <v>81768654</v>
      </c>
      <c r="M16" s="4">
        <v>816540188532</v>
      </c>
      <c r="O16" s="4">
        <v>818103373497</v>
      </c>
      <c r="Q16" s="8">
        <f t="shared" si="1"/>
        <v>-1563184965</v>
      </c>
    </row>
    <row r="17" spans="1:17">
      <c r="A17" s="7" t="s">
        <v>151</v>
      </c>
      <c r="C17" s="8">
        <v>0</v>
      </c>
      <c r="D17" s="8"/>
      <c r="E17" s="8">
        <v>0</v>
      </c>
      <c r="F17" s="8"/>
      <c r="G17" s="8">
        <v>0</v>
      </c>
      <c r="H17" s="8"/>
      <c r="I17" s="8">
        <f t="shared" si="0"/>
        <v>0</v>
      </c>
      <c r="K17" s="4">
        <v>17954700</v>
      </c>
      <c r="M17" s="4">
        <v>351555831247</v>
      </c>
      <c r="O17" s="4">
        <v>339999082711</v>
      </c>
      <c r="Q17" s="8">
        <f t="shared" si="1"/>
        <v>11556748536</v>
      </c>
    </row>
    <row r="18" spans="1:17">
      <c r="A18" s="7" t="s">
        <v>152</v>
      </c>
      <c r="C18" s="8">
        <v>0</v>
      </c>
      <c r="D18" s="8"/>
      <c r="E18" s="8">
        <v>0</v>
      </c>
      <c r="F18" s="8"/>
      <c r="G18" s="8">
        <v>0</v>
      </c>
      <c r="H18" s="8"/>
      <c r="I18" s="8">
        <f t="shared" si="0"/>
        <v>0</v>
      </c>
      <c r="K18" s="4">
        <v>13495472</v>
      </c>
      <c r="M18" s="4">
        <v>203766757934</v>
      </c>
      <c r="O18" s="4">
        <v>199999901554</v>
      </c>
      <c r="Q18" s="8">
        <f t="shared" si="1"/>
        <v>3766856380</v>
      </c>
    </row>
    <row r="19" spans="1:17">
      <c r="A19" s="7" t="s">
        <v>19</v>
      </c>
      <c r="C19" s="8">
        <v>0</v>
      </c>
      <c r="D19" s="8"/>
      <c r="E19" s="8">
        <v>0</v>
      </c>
      <c r="F19" s="8"/>
      <c r="G19" s="8">
        <v>0</v>
      </c>
      <c r="H19" s="8"/>
      <c r="I19" s="8">
        <f t="shared" si="0"/>
        <v>0</v>
      </c>
      <c r="K19" s="4">
        <v>23102914</v>
      </c>
      <c r="M19" s="4">
        <v>114306600420</v>
      </c>
      <c r="O19" s="4">
        <v>111208312067</v>
      </c>
      <c r="Q19" s="8">
        <f t="shared" si="1"/>
        <v>3098288353</v>
      </c>
    </row>
    <row r="20" spans="1:17">
      <c r="A20" s="7" t="s">
        <v>153</v>
      </c>
      <c r="C20" s="8">
        <v>0</v>
      </c>
      <c r="D20" s="8"/>
      <c r="E20" s="8">
        <v>0</v>
      </c>
      <c r="F20" s="8"/>
      <c r="G20" s="8">
        <v>0</v>
      </c>
      <c r="H20" s="8"/>
      <c r="I20" s="8">
        <f t="shared" si="0"/>
        <v>0</v>
      </c>
      <c r="K20" s="4">
        <v>37727693</v>
      </c>
      <c r="M20" s="4">
        <v>569214443750</v>
      </c>
      <c r="O20" s="4">
        <v>557000909967</v>
      </c>
      <c r="Q20" s="8">
        <f t="shared" si="1"/>
        <v>12213533783</v>
      </c>
    </row>
    <row r="21" spans="1:17">
      <c r="A21" s="7" t="s">
        <v>154</v>
      </c>
      <c r="C21" s="8">
        <v>0</v>
      </c>
      <c r="D21" s="8"/>
      <c r="E21" s="8">
        <v>0</v>
      </c>
      <c r="F21" s="8"/>
      <c r="G21" s="8">
        <v>0</v>
      </c>
      <c r="H21" s="8"/>
      <c r="I21" s="8">
        <f t="shared" si="0"/>
        <v>0</v>
      </c>
      <c r="K21" s="4">
        <v>2211384</v>
      </c>
      <c r="M21" s="4">
        <v>61976411958</v>
      </c>
      <c r="O21" s="4">
        <v>59997249746</v>
      </c>
      <c r="Q21" s="8">
        <f t="shared" si="1"/>
        <v>1979162212</v>
      </c>
    </row>
    <row r="22" spans="1:17">
      <c r="A22" s="7" t="s">
        <v>155</v>
      </c>
      <c r="C22" s="8">
        <v>0</v>
      </c>
      <c r="D22" s="8"/>
      <c r="E22" s="8">
        <v>0</v>
      </c>
      <c r="F22" s="8"/>
      <c r="G22" s="8">
        <v>0</v>
      </c>
      <c r="H22" s="8"/>
      <c r="I22" s="8">
        <f t="shared" si="0"/>
        <v>0</v>
      </c>
      <c r="K22" s="4">
        <v>100172</v>
      </c>
      <c r="M22" s="4">
        <v>1798021343</v>
      </c>
      <c r="O22" s="4">
        <v>1802233114</v>
      </c>
      <c r="Q22" s="8">
        <f t="shared" si="1"/>
        <v>-4211771</v>
      </c>
    </row>
    <row r="23" spans="1:17">
      <c r="A23" s="7" t="s">
        <v>57</v>
      </c>
      <c r="C23" s="8">
        <v>40</v>
      </c>
      <c r="D23" s="8"/>
      <c r="E23" s="8">
        <v>39986212</v>
      </c>
      <c r="F23" s="8"/>
      <c r="G23" s="8">
        <v>39909360</v>
      </c>
      <c r="H23" s="8"/>
      <c r="I23" s="8">
        <f t="shared" si="0"/>
        <v>76852</v>
      </c>
      <c r="K23" s="4">
        <v>40</v>
      </c>
      <c r="M23" s="4">
        <v>39986212</v>
      </c>
      <c r="O23" s="4">
        <v>39909360</v>
      </c>
      <c r="Q23" s="8">
        <f t="shared" si="1"/>
        <v>76852</v>
      </c>
    </row>
    <row r="24" spans="1:17">
      <c r="A24" s="7" t="s">
        <v>60</v>
      </c>
      <c r="C24" s="8">
        <v>0</v>
      </c>
      <c r="D24" s="8"/>
      <c r="E24" s="8">
        <v>0</v>
      </c>
      <c r="F24" s="8"/>
      <c r="G24" s="8">
        <v>0</v>
      </c>
      <c r="H24" s="8"/>
      <c r="I24" s="8">
        <f t="shared" si="0"/>
        <v>0</v>
      </c>
      <c r="K24" s="4">
        <v>10000</v>
      </c>
      <c r="M24" s="4">
        <v>9345889250</v>
      </c>
      <c r="O24" s="4">
        <v>10000000000</v>
      </c>
      <c r="Q24" s="8">
        <f t="shared" si="1"/>
        <v>-654110750</v>
      </c>
    </row>
    <row r="25" spans="1:17">
      <c r="A25" s="7" t="s">
        <v>53</v>
      </c>
      <c r="C25" s="8">
        <v>0</v>
      </c>
      <c r="D25" s="8"/>
      <c r="E25" s="8">
        <v>0</v>
      </c>
      <c r="F25" s="8"/>
      <c r="G25" s="8">
        <v>0</v>
      </c>
      <c r="H25" s="8"/>
      <c r="I25" s="8">
        <f t="shared" si="0"/>
        <v>0</v>
      </c>
      <c r="K25" s="4">
        <v>436</v>
      </c>
      <c r="M25" s="4">
        <v>1536363284</v>
      </c>
      <c r="O25" s="4">
        <v>1499752800</v>
      </c>
      <c r="Q25" s="8">
        <f t="shared" si="1"/>
        <v>36610484</v>
      </c>
    </row>
    <row r="26" spans="1:17">
      <c r="A26" s="2" t="s">
        <v>35</v>
      </c>
      <c r="C26" s="2" t="s">
        <v>35</v>
      </c>
      <c r="E26" s="5">
        <f>SUM(E8:E25)</f>
        <v>37649812239743</v>
      </c>
      <c r="G26" s="5">
        <f>SUM(G8:G25)</f>
        <v>37418763927582</v>
      </c>
      <c r="I26" s="5">
        <f>SUM(I8:I25)</f>
        <v>231048312161</v>
      </c>
      <c r="K26" s="2" t="s">
        <v>35</v>
      </c>
      <c r="M26" s="5">
        <f>SUM(M8:M25)</f>
        <v>205387932112949</v>
      </c>
      <c r="O26" s="5">
        <f>SUM(O8:O25)</f>
        <v>201914075185186</v>
      </c>
      <c r="Q26" s="5">
        <f>SUM(Q8:Q25)</f>
        <v>3473856927763</v>
      </c>
    </row>
    <row r="28" spans="1:17">
      <c r="Q28" s="4"/>
    </row>
    <row r="29" spans="1:17">
      <c r="Q29" s="4"/>
    </row>
    <row r="30" spans="1:17">
      <c r="Q30" s="4"/>
    </row>
    <row r="31" spans="1:17">
      <c r="Q31" s="4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4"/>
  <sheetViews>
    <sheetView rightToLeft="1" topLeftCell="A4" workbookViewId="0">
      <selection activeCell="I13" sqref="I13"/>
    </sheetView>
  </sheetViews>
  <sheetFormatPr defaultRowHeight="24"/>
  <cols>
    <col min="1" max="1" width="32" style="2" bestFit="1" customWidth="1"/>
    <col min="2" max="2" width="1" style="2" customWidth="1"/>
    <col min="3" max="3" width="19" style="2" customWidth="1"/>
    <col min="4" max="4" width="1" style="2" customWidth="1"/>
    <col min="5" max="5" width="23" style="2" customWidth="1"/>
    <col min="6" max="6" width="1" style="2" customWidth="1"/>
    <col min="7" max="7" width="21" style="2" customWidth="1"/>
    <col min="8" max="8" width="1" style="2" customWidth="1"/>
    <col min="9" max="9" width="23" style="2" customWidth="1"/>
    <col min="10" max="10" width="1" style="2" customWidth="1"/>
    <col min="11" max="11" width="23" style="2" customWidth="1"/>
    <col min="12" max="12" width="1" style="2" customWidth="1"/>
    <col min="13" max="13" width="22" style="2" customWidth="1"/>
    <col min="14" max="14" width="1" style="2" customWidth="1"/>
    <col min="15" max="15" width="23" style="2" customWidth="1"/>
    <col min="16" max="16" width="1" style="2" customWidth="1"/>
    <col min="17" max="17" width="23" style="2" customWidth="1"/>
    <col min="18" max="18" width="1" style="2" customWidth="1"/>
    <col min="19" max="19" width="23" style="2" customWidth="1"/>
    <col min="20" max="20" width="1" style="2" customWidth="1"/>
    <col min="21" max="21" width="23" style="2" customWidth="1"/>
    <col min="22" max="22" width="1" style="2" customWidth="1"/>
    <col min="23" max="23" width="9.140625" style="2" customWidth="1"/>
    <col min="24" max="16384" width="9.140625" style="2"/>
  </cols>
  <sheetData>
    <row r="2" spans="1:21" ht="24.75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  <c r="T2" s="20" t="s">
        <v>0</v>
      </c>
      <c r="U2" s="20" t="s">
        <v>0</v>
      </c>
    </row>
    <row r="3" spans="1:21" ht="24.75">
      <c r="A3" s="20" t="s">
        <v>130</v>
      </c>
      <c r="B3" s="20" t="s">
        <v>130</v>
      </c>
      <c r="C3" s="20" t="s">
        <v>130</v>
      </c>
      <c r="D3" s="20" t="s">
        <v>130</v>
      </c>
      <c r="E3" s="20" t="s">
        <v>130</v>
      </c>
      <c r="F3" s="20" t="s">
        <v>130</v>
      </c>
      <c r="G3" s="20" t="s">
        <v>130</v>
      </c>
      <c r="H3" s="20" t="s">
        <v>130</v>
      </c>
      <c r="I3" s="20" t="s">
        <v>130</v>
      </c>
      <c r="J3" s="20" t="s">
        <v>130</v>
      </c>
      <c r="K3" s="20" t="s">
        <v>130</v>
      </c>
      <c r="L3" s="20" t="s">
        <v>130</v>
      </c>
      <c r="M3" s="20" t="s">
        <v>130</v>
      </c>
      <c r="N3" s="20" t="s">
        <v>130</v>
      </c>
      <c r="O3" s="20" t="s">
        <v>130</v>
      </c>
      <c r="P3" s="20" t="s">
        <v>130</v>
      </c>
      <c r="Q3" s="20" t="s">
        <v>130</v>
      </c>
      <c r="R3" s="20" t="s">
        <v>130</v>
      </c>
      <c r="S3" s="20" t="s">
        <v>130</v>
      </c>
      <c r="T3" s="20" t="s">
        <v>130</v>
      </c>
      <c r="U3" s="20" t="s">
        <v>130</v>
      </c>
    </row>
    <row r="4" spans="1:21" ht="24.7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  <c r="T4" s="20" t="s">
        <v>2</v>
      </c>
      <c r="U4" s="20" t="s">
        <v>2</v>
      </c>
    </row>
    <row r="6" spans="1:21" ht="24.75">
      <c r="A6" s="19" t="s">
        <v>3</v>
      </c>
      <c r="C6" s="19" t="s">
        <v>132</v>
      </c>
      <c r="D6" s="19" t="s">
        <v>132</v>
      </c>
      <c r="E6" s="19" t="s">
        <v>132</v>
      </c>
      <c r="F6" s="19" t="s">
        <v>132</v>
      </c>
      <c r="G6" s="19" t="s">
        <v>132</v>
      </c>
      <c r="H6" s="19" t="s">
        <v>132</v>
      </c>
      <c r="I6" s="19" t="s">
        <v>132</v>
      </c>
      <c r="J6" s="19" t="s">
        <v>132</v>
      </c>
      <c r="K6" s="19" t="s">
        <v>132</v>
      </c>
      <c r="M6" s="19" t="s">
        <v>133</v>
      </c>
      <c r="N6" s="19" t="s">
        <v>133</v>
      </c>
      <c r="O6" s="19" t="s">
        <v>133</v>
      </c>
      <c r="P6" s="19" t="s">
        <v>133</v>
      </c>
      <c r="Q6" s="19" t="s">
        <v>133</v>
      </c>
      <c r="R6" s="19" t="s">
        <v>133</v>
      </c>
      <c r="S6" s="19" t="s">
        <v>133</v>
      </c>
      <c r="T6" s="19" t="s">
        <v>133</v>
      </c>
      <c r="U6" s="19" t="s">
        <v>133</v>
      </c>
    </row>
    <row r="7" spans="1:21" ht="24.75">
      <c r="A7" s="19" t="s">
        <v>3</v>
      </c>
      <c r="C7" s="19" t="s">
        <v>156</v>
      </c>
      <c r="E7" s="19" t="s">
        <v>157</v>
      </c>
      <c r="G7" s="19" t="s">
        <v>158</v>
      </c>
      <c r="I7" s="19" t="s">
        <v>72</v>
      </c>
      <c r="K7" s="19" t="s">
        <v>159</v>
      </c>
      <c r="M7" s="19" t="s">
        <v>156</v>
      </c>
      <c r="O7" s="19" t="s">
        <v>157</v>
      </c>
      <c r="Q7" s="19" t="s">
        <v>158</v>
      </c>
      <c r="S7" s="19" t="s">
        <v>72</v>
      </c>
      <c r="U7" s="19" t="s">
        <v>159</v>
      </c>
    </row>
    <row r="8" spans="1:21">
      <c r="A8" s="7" t="s">
        <v>17</v>
      </c>
      <c r="C8" s="8">
        <v>0</v>
      </c>
      <c r="D8" s="8"/>
      <c r="E8" s="8">
        <v>-142849813974</v>
      </c>
      <c r="F8" s="8"/>
      <c r="G8" s="8">
        <v>59758031308</v>
      </c>
      <c r="H8" s="8"/>
      <c r="I8" s="8">
        <f>C8+E8+G8</f>
        <v>-83091782666</v>
      </c>
      <c r="K8" s="11">
        <f>I8/$I$23</f>
        <v>0.20687667324582054</v>
      </c>
      <c r="M8" s="8">
        <v>0</v>
      </c>
      <c r="N8" s="8"/>
      <c r="O8" s="8">
        <v>-62927675209</v>
      </c>
      <c r="P8" s="8"/>
      <c r="Q8" s="8">
        <v>102765495362</v>
      </c>
      <c r="R8" s="8"/>
      <c r="S8" s="8">
        <f>M8+O8+Q8</f>
        <v>39837820153</v>
      </c>
      <c r="U8" s="11">
        <f>S8/$S$23</f>
        <v>8.341054095678287E-3</v>
      </c>
    </row>
    <row r="9" spans="1:21">
      <c r="A9" s="7" t="s">
        <v>25</v>
      </c>
      <c r="C9" s="8">
        <v>0</v>
      </c>
      <c r="D9" s="8"/>
      <c r="E9" s="8">
        <v>-544741575</v>
      </c>
      <c r="F9" s="8"/>
      <c r="G9" s="8">
        <v>2281262859</v>
      </c>
      <c r="H9" s="8"/>
      <c r="I9" s="8">
        <f t="shared" ref="I9:I22" si="0">C9+E9+G9</f>
        <v>1736521284</v>
      </c>
      <c r="K9" s="11">
        <f t="shared" ref="K9:K22" si="1">I9/$I$23</f>
        <v>-4.3234810317949656E-3</v>
      </c>
      <c r="M9" s="8">
        <v>0</v>
      </c>
      <c r="N9" s="8"/>
      <c r="O9" s="8">
        <v>3361793484</v>
      </c>
      <c r="P9" s="8"/>
      <c r="Q9" s="8">
        <v>49879767878</v>
      </c>
      <c r="R9" s="8"/>
      <c r="S9" s="8">
        <f t="shared" ref="S9:S22" si="2">M9+O9+Q9</f>
        <v>53241561362</v>
      </c>
      <c r="U9" s="11">
        <f t="shared" ref="U9:U22" si="3">S9/$S$23</f>
        <v>1.1147465944503356E-2</v>
      </c>
    </row>
    <row r="10" spans="1:21">
      <c r="A10" s="7" t="s">
        <v>29</v>
      </c>
      <c r="C10" s="8">
        <v>0</v>
      </c>
      <c r="D10" s="8"/>
      <c r="E10" s="8">
        <v>-136583194834</v>
      </c>
      <c r="F10" s="8"/>
      <c r="G10" s="8">
        <v>36071560818</v>
      </c>
      <c r="H10" s="8"/>
      <c r="I10" s="8">
        <f t="shared" si="0"/>
        <v>-100511634016</v>
      </c>
      <c r="K10" s="11">
        <f t="shared" si="1"/>
        <v>0.25024751907555293</v>
      </c>
      <c r="M10" s="8">
        <v>0</v>
      </c>
      <c r="N10" s="8"/>
      <c r="O10" s="8">
        <v>61955557050</v>
      </c>
      <c r="P10" s="8"/>
      <c r="Q10" s="8">
        <v>133956915636</v>
      </c>
      <c r="R10" s="8"/>
      <c r="S10" s="8">
        <f t="shared" si="2"/>
        <v>195912472686</v>
      </c>
      <c r="U10" s="11">
        <f t="shared" si="3"/>
        <v>4.1019225610640329E-2</v>
      </c>
    </row>
    <row r="11" spans="1:21">
      <c r="A11" s="7" t="s">
        <v>21</v>
      </c>
      <c r="C11" s="8">
        <v>0</v>
      </c>
      <c r="D11" s="8"/>
      <c r="E11" s="8">
        <v>-93709897416</v>
      </c>
      <c r="F11" s="8"/>
      <c r="G11" s="8">
        <v>20143196725</v>
      </c>
      <c r="H11" s="8"/>
      <c r="I11" s="8">
        <f t="shared" si="0"/>
        <v>-73566700691</v>
      </c>
      <c r="K11" s="11">
        <f t="shared" si="1"/>
        <v>0.18316172565223571</v>
      </c>
      <c r="M11" s="8">
        <v>0</v>
      </c>
      <c r="N11" s="8"/>
      <c r="O11" s="8">
        <v>-55682090615</v>
      </c>
      <c r="P11" s="8"/>
      <c r="Q11" s="8">
        <v>42962283770</v>
      </c>
      <c r="R11" s="8"/>
      <c r="S11" s="8">
        <f t="shared" si="2"/>
        <v>-12719806845</v>
      </c>
      <c r="U11" s="11">
        <f t="shared" si="3"/>
        <v>-2.6632129110792809E-3</v>
      </c>
    </row>
    <row r="12" spans="1:21">
      <c r="A12" s="7" t="s">
        <v>23</v>
      </c>
      <c r="C12" s="8">
        <v>0</v>
      </c>
      <c r="D12" s="8"/>
      <c r="E12" s="8">
        <v>-505737795</v>
      </c>
      <c r="F12" s="8"/>
      <c r="G12" s="8">
        <v>15537360017</v>
      </c>
      <c r="H12" s="8"/>
      <c r="I12" s="8">
        <f t="shared" si="0"/>
        <v>15031622222</v>
      </c>
      <c r="K12" s="11">
        <f t="shared" si="1"/>
        <v>-3.7424783763217437E-2</v>
      </c>
      <c r="M12" s="8">
        <v>0</v>
      </c>
      <c r="N12" s="8"/>
      <c r="O12" s="8">
        <v>985355656</v>
      </c>
      <c r="P12" s="8"/>
      <c r="Q12" s="8">
        <v>226315134703</v>
      </c>
      <c r="R12" s="8"/>
      <c r="S12" s="8">
        <f t="shared" si="2"/>
        <v>227300490359</v>
      </c>
      <c r="U12" s="11">
        <f t="shared" si="3"/>
        <v>4.7591100084723052E-2</v>
      </c>
    </row>
    <row r="13" spans="1:21">
      <c r="A13" s="7" t="s">
        <v>27</v>
      </c>
      <c r="C13" s="8">
        <v>0</v>
      </c>
      <c r="D13" s="8"/>
      <c r="E13" s="8">
        <v>48609499638</v>
      </c>
      <c r="F13" s="8"/>
      <c r="G13" s="8">
        <v>96367890786</v>
      </c>
      <c r="H13" s="8"/>
      <c r="I13" s="8">
        <f t="shared" si="0"/>
        <v>144977390424</v>
      </c>
      <c r="K13" s="11">
        <f t="shared" si="1"/>
        <v>-0.36095555137307322</v>
      </c>
      <c r="M13" s="8">
        <v>119911089924</v>
      </c>
      <c r="N13" s="8"/>
      <c r="O13" s="8">
        <v>1296142469887</v>
      </c>
      <c r="P13" s="8"/>
      <c r="Q13" s="8">
        <v>1822316482429</v>
      </c>
      <c r="R13" s="8"/>
      <c r="S13" s="8">
        <f t="shared" si="2"/>
        <v>3238370042240</v>
      </c>
      <c r="U13" s="11">
        <f t="shared" si="3"/>
        <v>0.67803458121976878</v>
      </c>
    </row>
    <row r="14" spans="1:21">
      <c r="A14" s="7" t="s">
        <v>31</v>
      </c>
      <c r="C14" s="8">
        <v>0</v>
      </c>
      <c r="D14" s="8"/>
      <c r="E14" s="8">
        <v>-7868614571</v>
      </c>
      <c r="F14" s="8"/>
      <c r="G14" s="8">
        <v>8612147373</v>
      </c>
      <c r="H14" s="8"/>
      <c r="I14" s="8">
        <f t="shared" si="0"/>
        <v>743532802</v>
      </c>
      <c r="K14" s="11">
        <f t="shared" si="1"/>
        <v>-1.8512010164134342E-3</v>
      </c>
      <c r="M14" s="8">
        <v>0</v>
      </c>
      <c r="N14" s="8"/>
      <c r="O14" s="8">
        <v>-10182196933</v>
      </c>
      <c r="P14" s="8"/>
      <c r="Q14" s="8">
        <v>126938463499</v>
      </c>
      <c r="R14" s="8"/>
      <c r="S14" s="8">
        <f t="shared" si="2"/>
        <v>116756266566</v>
      </c>
      <c r="U14" s="11">
        <f t="shared" si="3"/>
        <v>2.4445874088898978E-2</v>
      </c>
    </row>
    <row r="15" spans="1:21">
      <c r="A15" s="7" t="s">
        <v>15</v>
      </c>
      <c r="C15" s="8">
        <v>0</v>
      </c>
      <c r="D15" s="8"/>
      <c r="E15" s="8">
        <v>-270585478007</v>
      </c>
      <c r="F15" s="8"/>
      <c r="G15" s="8">
        <v>-6160029612</v>
      </c>
      <c r="H15" s="8"/>
      <c r="I15" s="8">
        <f t="shared" si="0"/>
        <v>-276745507619</v>
      </c>
      <c r="K15" s="11">
        <f t="shared" si="1"/>
        <v>0.68902348842458283</v>
      </c>
      <c r="M15" s="8">
        <v>0</v>
      </c>
      <c r="N15" s="8"/>
      <c r="O15" s="8">
        <v>-25605619127</v>
      </c>
      <c r="P15" s="8"/>
      <c r="Q15" s="8">
        <v>938292615372</v>
      </c>
      <c r="R15" s="8"/>
      <c r="S15" s="8">
        <f t="shared" si="2"/>
        <v>912686996245</v>
      </c>
      <c r="U15" s="11">
        <f t="shared" si="3"/>
        <v>0.19109408042067252</v>
      </c>
    </row>
    <row r="16" spans="1:21">
      <c r="A16" s="7" t="s">
        <v>33</v>
      </c>
      <c r="C16" s="8">
        <v>0</v>
      </c>
      <c r="D16" s="8"/>
      <c r="E16" s="8">
        <v>-9382400868</v>
      </c>
      <c r="F16" s="8"/>
      <c r="G16" s="8">
        <v>-1563184965</v>
      </c>
      <c r="H16" s="8"/>
      <c r="I16" s="8">
        <f t="shared" si="0"/>
        <v>-10945585833</v>
      </c>
      <c r="K16" s="11">
        <f t="shared" si="1"/>
        <v>2.7251628394587071E-2</v>
      </c>
      <c r="M16" s="8">
        <v>0</v>
      </c>
      <c r="N16" s="8"/>
      <c r="O16" s="8">
        <v>-9429350868</v>
      </c>
      <c r="P16" s="8"/>
      <c r="Q16" s="8">
        <v>-1563184965</v>
      </c>
      <c r="R16" s="8"/>
      <c r="S16" s="8">
        <f t="shared" si="2"/>
        <v>-10992535833</v>
      </c>
      <c r="U16" s="11">
        <f t="shared" si="3"/>
        <v>-2.3015650876377154E-3</v>
      </c>
    </row>
    <row r="17" spans="1:21">
      <c r="A17" s="7" t="s">
        <v>151</v>
      </c>
      <c r="C17" s="8">
        <v>0</v>
      </c>
      <c r="D17" s="8"/>
      <c r="E17" s="8">
        <v>0</v>
      </c>
      <c r="F17" s="8"/>
      <c r="G17" s="8">
        <v>0</v>
      </c>
      <c r="H17" s="8"/>
      <c r="I17" s="8">
        <f t="shared" si="0"/>
        <v>0</v>
      </c>
      <c r="K17" s="11">
        <f t="shared" si="1"/>
        <v>0</v>
      </c>
      <c r="M17" s="8">
        <v>0</v>
      </c>
      <c r="N17" s="8"/>
      <c r="O17" s="8">
        <v>0</v>
      </c>
      <c r="P17" s="8"/>
      <c r="Q17" s="8">
        <v>11556748536</v>
      </c>
      <c r="R17" s="8"/>
      <c r="S17" s="8">
        <f t="shared" si="2"/>
        <v>11556748536</v>
      </c>
      <c r="U17" s="11">
        <f t="shared" si="3"/>
        <v>2.4196972710533149E-3</v>
      </c>
    </row>
    <row r="18" spans="1:21">
      <c r="A18" s="7" t="s">
        <v>152</v>
      </c>
      <c r="C18" s="8">
        <v>0</v>
      </c>
      <c r="D18" s="8"/>
      <c r="E18" s="8">
        <v>0</v>
      </c>
      <c r="F18" s="8"/>
      <c r="G18" s="8">
        <v>0</v>
      </c>
      <c r="H18" s="8"/>
      <c r="I18" s="8">
        <f t="shared" si="0"/>
        <v>0</v>
      </c>
      <c r="K18" s="11">
        <f t="shared" si="1"/>
        <v>0</v>
      </c>
      <c r="M18" s="8">
        <v>0</v>
      </c>
      <c r="N18" s="8"/>
      <c r="O18" s="8">
        <v>0</v>
      </c>
      <c r="P18" s="8"/>
      <c r="Q18" s="8">
        <v>3766856380</v>
      </c>
      <c r="R18" s="8"/>
      <c r="S18" s="8">
        <f t="shared" si="2"/>
        <v>3766856380</v>
      </c>
      <c r="U18" s="11">
        <f t="shared" si="3"/>
        <v>7.8868654749586812E-4</v>
      </c>
    </row>
    <row r="19" spans="1:21">
      <c r="A19" s="7" t="s">
        <v>19</v>
      </c>
      <c r="C19" s="8">
        <v>0</v>
      </c>
      <c r="D19" s="8"/>
      <c r="E19" s="8">
        <v>-19276728940</v>
      </c>
      <c r="F19" s="8"/>
      <c r="G19" s="8">
        <v>0</v>
      </c>
      <c r="H19" s="8"/>
      <c r="I19" s="8">
        <f t="shared" si="0"/>
        <v>-19276728940</v>
      </c>
      <c r="K19" s="11">
        <f t="shared" si="1"/>
        <v>4.7993982391720043E-2</v>
      </c>
      <c r="M19" s="8">
        <v>19151751000</v>
      </c>
      <c r="N19" s="8"/>
      <c r="O19" s="8">
        <v>-36042045436</v>
      </c>
      <c r="P19" s="8"/>
      <c r="Q19" s="8">
        <v>3098288353</v>
      </c>
      <c r="R19" s="8"/>
      <c r="S19" s="8">
        <f t="shared" si="2"/>
        <v>-13792006083</v>
      </c>
      <c r="U19" s="11">
        <f t="shared" si="3"/>
        <v>-2.8877049091644109E-3</v>
      </c>
    </row>
    <row r="20" spans="1:21">
      <c r="A20" s="7" t="s">
        <v>153</v>
      </c>
      <c r="C20" s="8">
        <v>0</v>
      </c>
      <c r="D20" s="8"/>
      <c r="E20" s="8">
        <v>0</v>
      </c>
      <c r="F20" s="8"/>
      <c r="G20" s="8">
        <v>0</v>
      </c>
      <c r="H20" s="8"/>
      <c r="I20" s="8">
        <f t="shared" si="0"/>
        <v>0</v>
      </c>
      <c r="K20" s="11">
        <f t="shared" si="1"/>
        <v>0</v>
      </c>
      <c r="M20" s="8">
        <v>0</v>
      </c>
      <c r="N20" s="8"/>
      <c r="O20" s="8">
        <v>0</v>
      </c>
      <c r="P20" s="8"/>
      <c r="Q20" s="8">
        <v>12213533783</v>
      </c>
      <c r="R20" s="8"/>
      <c r="S20" s="8">
        <f t="shared" si="2"/>
        <v>12213533783</v>
      </c>
      <c r="U20" s="11">
        <f t="shared" si="3"/>
        <v>2.5572118552707919E-3</v>
      </c>
    </row>
    <row r="21" spans="1:21">
      <c r="A21" s="7" t="s">
        <v>154</v>
      </c>
      <c r="C21" s="8">
        <v>0</v>
      </c>
      <c r="D21" s="8"/>
      <c r="E21" s="8">
        <v>0</v>
      </c>
      <c r="F21" s="8"/>
      <c r="G21" s="8">
        <v>0</v>
      </c>
      <c r="H21" s="8"/>
      <c r="I21" s="8">
        <f t="shared" si="0"/>
        <v>0</v>
      </c>
      <c r="K21" s="11">
        <f t="shared" si="1"/>
        <v>0</v>
      </c>
      <c r="M21" s="8">
        <v>0</v>
      </c>
      <c r="N21" s="8"/>
      <c r="O21" s="8">
        <v>0</v>
      </c>
      <c r="P21" s="8"/>
      <c r="Q21" s="8">
        <v>1979162212</v>
      </c>
      <c r="R21" s="8"/>
      <c r="S21" s="8">
        <f t="shared" si="2"/>
        <v>1979162212</v>
      </c>
      <c r="U21" s="11">
        <f t="shared" si="3"/>
        <v>4.1438760983941882E-4</v>
      </c>
    </row>
    <row r="22" spans="1:21">
      <c r="A22" s="7" t="s">
        <v>155</v>
      </c>
      <c r="C22" s="8">
        <v>0</v>
      </c>
      <c r="D22" s="8"/>
      <c r="E22" s="8">
        <v>0</v>
      </c>
      <c r="F22" s="8"/>
      <c r="G22" s="8">
        <v>0</v>
      </c>
      <c r="H22" s="8"/>
      <c r="I22" s="8">
        <f t="shared" si="0"/>
        <v>0</v>
      </c>
      <c r="K22" s="11">
        <f t="shared" si="1"/>
        <v>0</v>
      </c>
      <c r="M22" s="8">
        <v>0</v>
      </c>
      <c r="N22" s="8"/>
      <c r="O22" s="8">
        <v>0</v>
      </c>
      <c r="P22" s="8"/>
      <c r="Q22" s="8">
        <v>-4211771</v>
      </c>
      <c r="R22" s="8"/>
      <c r="S22" s="8">
        <f t="shared" si="2"/>
        <v>-4211771</v>
      </c>
      <c r="U22" s="11">
        <f t="shared" si="3"/>
        <v>-8.8184066333668393E-7</v>
      </c>
    </row>
    <row r="23" spans="1:21">
      <c r="A23" s="7" t="s">
        <v>35</v>
      </c>
      <c r="C23" s="15">
        <f>SUM(C8:C22)</f>
        <v>0</v>
      </c>
      <c r="D23" s="8"/>
      <c r="E23" s="15">
        <f>SUM(E8:E22)</f>
        <v>-632697108342</v>
      </c>
      <c r="F23" s="8"/>
      <c r="G23" s="15">
        <f>SUM(G8:G22)</f>
        <v>231048235309</v>
      </c>
      <c r="H23" s="8"/>
      <c r="I23" s="15">
        <f>SUM(I8:I22)</f>
        <v>-401648873033</v>
      </c>
      <c r="K23" s="12">
        <f>SUM(K8:K22)</f>
        <v>1</v>
      </c>
      <c r="M23" s="5">
        <f>SUM(M8:M22)</f>
        <v>139062840924</v>
      </c>
      <c r="O23" s="5">
        <f>SUM(O8:O22)</f>
        <v>1162576197889</v>
      </c>
      <c r="Q23" s="5">
        <f>SUM(Q8:Q22)</f>
        <v>3474474351177</v>
      </c>
      <c r="S23" s="5">
        <f>SUM(S8:S22)</f>
        <v>4776113389990</v>
      </c>
      <c r="U23" s="12">
        <f>SUM(U8:U22)</f>
        <v>1</v>
      </c>
    </row>
    <row r="24" spans="1:21">
      <c r="A24" s="7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5"/>
  <sheetViews>
    <sheetView rightToLeft="1" workbookViewId="0">
      <selection activeCell="Q10" sqref="Q10"/>
    </sheetView>
  </sheetViews>
  <sheetFormatPr defaultRowHeight="24"/>
  <cols>
    <col min="1" max="1" width="38.7109375" style="2" bestFit="1" customWidth="1"/>
    <col min="2" max="2" width="1" style="2" customWidth="1"/>
    <col min="3" max="3" width="20" style="2" customWidth="1"/>
    <col min="4" max="4" width="1" style="2" customWidth="1"/>
    <col min="5" max="5" width="21" style="2" customWidth="1"/>
    <col min="6" max="6" width="1" style="2" customWidth="1"/>
    <col min="7" max="7" width="15" style="2" customWidth="1"/>
    <col min="8" max="8" width="1" style="2" customWidth="1"/>
    <col min="9" max="9" width="21" style="2" customWidth="1"/>
    <col min="10" max="10" width="1" style="2" customWidth="1"/>
    <col min="11" max="11" width="20" style="2" customWidth="1"/>
    <col min="12" max="12" width="1" style="2" customWidth="1"/>
    <col min="13" max="13" width="21" style="2" customWidth="1"/>
    <col min="14" max="14" width="1" style="2" customWidth="1"/>
    <col min="15" max="15" width="20" style="2" customWidth="1"/>
    <col min="16" max="16" width="1" style="2" customWidth="1"/>
    <col min="17" max="17" width="21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24.75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</row>
    <row r="3" spans="1:17" ht="24.75">
      <c r="A3" s="20" t="s">
        <v>130</v>
      </c>
      <c r="B3" s="20" t="s">
        <v>130</v>
      </c>
      <c r="C3" s="20" t="s">
        <v>130</v>
      </c>
      <c r="D3" s="20" t="s">
        <v>130</v>
      </c>
      <c r="E3" s="20" t="s">
        <v>130</v>
      </c>
      <c r="F3" s="20" t="s">
        <v>130</v>
      </c>
      <c r="G3" s="20" t="s">
        <v>130</v>
      </c>
      <c r="H3" s="20" t="s">
        <v>130</v>
      </c>
      <c r="I3" s="20" t="s">
        <v>130</v>
      </c>
      <c r="J3" s="20" t="s">
        <v>130</v>
      </c>
      <c r="K3" s="20" t="s">
        <v>130</v>
      </c>
      <c r="L3" s="20" t="s">
        <v>130</v>
      </c>
      <c r="M3" s="20" t="s">
        <v>130</v>
      </c>
      <c r="N3" s="20" t="s">
        <v>130</v>
      </c>
      <c r="O3" s="20" t="s">
        <v>130</v>
      </c>
      <c r="P3" s="20" t="s">
        <v>130</v>
      </c>
      <c r="Q3" s="20" t="s">
        <v>130</v>
      </c>
    </row>
    <row r="4" spans="1:17" ht="24.7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</row>
    <row r="6" spans="1:17" ht="24.75">
      <c r="A6" s="19" t="s">
        <v>134</v>
      </c>
      <c r="C6" s="19" t="s">
        <v>132</v>
      </c>
      <c r="D6" s="19" t="s">
        <v>132</v>
      </c>
      <c r="E6" s="19" t="s">
        <v>132</v>
      </c>
      <c r="F6" s="19" t="s">
        <v>132</v>
      </c>
      <c r="G6" s="19" t="s">
        <v>132</v>
      </c>
      <c r="H6" s="19" t="s">
        <v>132</v>
      </c>
      <c r="I6" s="19" t="s">
        <v>132</v>
      </c>
      <c r="K6" s="19" t="s">
        <v>133</v>
      </c>
      <c r="L6" s="19" t="s">
        <v>133</v>
      </c>
      <c r="M6" s="19" t="s">
        <v>133</v>
      </c>
      <c r="N6" s="19" t="s">
        <v>133</v>
      </c>
      <c r="O6" s="19" t="s">
        <v>133</v>
      </c>
      <c r="P6" s="19" t="s">
        <v>133</v>
      </c>
      <c r="Q6" s="19" t="s">
        <v>133</v>
      </c>
    </row>
    <row r="7" spans="1:17" ht="24.75">
      <c r="A7" s="19" t="s">
        <v>134</v>
      </c>
      <c r="C7" s="19" t="s">
        <v>160</v>
      </c>
      <c r="E7" s="19" t="s">
        <v>157</v>
      </c>
      <c r="G7" s="19" t="s">
        <v>158</v>
      </c>
      <c r="I7" s="19" t="s">
        <v>161</v>
      </c>
      <c r="K7" s="19" t="s">
        <v>160</v>
      </c>
      <c r="M7" s="19" t="s">
        <v>157</v>
      </c>
      <c r="O7" s="19" t="s">
        <v>158</v>
      </c>
      <c r="Q7" s="19" t="s">
        <v>161</v>
      </c>
    </row>
    <row r="8" spans="1:17">
      <c r="A8" s="7" t="s">
        <v>57</v>
      </c>
      <c r="C8" s="8">
        <v>179815438</v>
      </c>
      <c r="D8" s="8"/>
      <c r="E8" s="8">
        <v>21557853</v>
      </c>
      <c r="F8" s="8"/>
      <c r="G8" s="8">
        <v>76852</v>
      </c>
      <c r="H8" s="8"/>
      <c r="I8" s="8">
        <f>C8+E8+G8</f>
        <v>201450143</v>
      </c>
      <c r="J8" s="8"/>
      <c r="K8" s="8">
        <v>623339805</v>
      </c>
      <c r="L8" s="8"/>
      <c r="M8" s="8">
        <v>17932853</v>
      </c>
      <c r="N8" s="8"/>
      <c r="O8" s="8">
        <v>76852</v>
      </c>
      <c r="P8" s="8"/>
      <c r="Q8" s="8">
        <f>K8+M8+O8</f>
        <v>641349510</v>
      </c>
    </row>
    <row r="9" spans="1:17">
      <c r="A9" s="7" t="s">
        <v>60</v>
      </c>
      <c r="C9" s="8">
        <v>395177809</v>
      </c>
      <c r="D9" s="8"/>
      <c r="E9" s="8">
        <v>0</v>
      </c>
      <c r="F9" s="8"/>
      <c r="G9" s="8">
        <v>0</v>
      </c>
      <c r="H9" s="8"/>
      <c r="I9" s="8">
        <f t="shared" ref="I9:I14" si="0">C9+E9+G9</f>
        <v>395177809</v>
      </c>
      <c r="J9" s="8"/>
      <c r="K9" s="8">
        <v>2134087028</v>
      </c>
      <c r="L9" s="8"/>
      <c r="M9" s="8">
        <v>-1602668000</v>
      </c>
      <c r="N9" s="8"/>
      <c r="O9" s="8">
        <v>-654110750</v>
      </c>
      <c r="P9" s="8"/>
      <c r="Q9" s="8">
        <f t="shared" ref="Q9:Q14" si="1">K9+M9+O9</f>
        <v>-122691722</v>
      </c>
    </row>
    <row r="10" spans="1:17">
      <c r="A10" s="7" t="s">
        <v>53</v>
      </c>
      <c r="C10" s="8">
        <v>0</v>
      </c>
      <c r="D10" s="8"/>
      <c r="E10" s="8">
        <v>-136358028</v>
      </c>
      <c r="F10" s="8"/>
      <c r="G10" s="8">
        <v>0</v>
      </c>
      <c r="H10" s="8"/>
      <c r="I10" s="8">
        <f t="shared" si="0"/>
        <v>-136358028</v>
      </c>
      <c r="J10" s="8"/>
      <c r="K10" s="8">
        <v>0</v>
      </c>
      <c r="L10" s="8"/>
      <c r="M10" s="8">
        <v>-37697804</v>
      </c>
      <c r="N10" s="8"/>
      <c r="O10" s="8">
        <v>36610484</v>
      </c>
      <c r="P10" s="8"/>
      <c r="Q10" s="8">
        <f t="shared" si="1"/>
        <v>-1087320</v>
      </c>
    </row>
    <row r="11" spans="1:17">
      <c r="A11" s="7" t="s">
        <v>63</v>
      </c>
      <c r="C11" s="8">
        <v>98261366</v>
      </c>
      <c r="D11" s="8"/>
      <c r="E11" s="8">
        <v>0</v>
      </c>
      <c r="F11" s="8"/>
      <c r="G11" s="8">
        <v>0</v>
      </c>
      <c r="H11" s="8"/>
      <c r="I11" s="8">
        <f t="shared" si="0"/>
        <v>98261366</v>
      </c>
      <c r="J11" s="8"/>
      <c r="K11" s="8">
        <v>322472601</v>
      </c>
      <c r="L11" s="8"/>
      <c r="M11" s="8">
        <v>-3625000</v>
      </c>
      <c r="N11" s="8"/>
      <c r="O11" s="8">
        <v>0</v>
      </c>
      <c r="P11" s="8"/>
      <c r="Q11" s="8">
        <f t="shared" si="1"/>
        <v>318847601</v>
      </c>
    </row>
    <row r="12" spans="1:17">
      <c r="A12" s="7" t="s">
        <v>46</v>
      </c>
      <c r="C12" s="8">
        <v>0</v>
      </c>
      <c r="D12" s="8"/>
      <c r="E12" s="8">
        <v>0</v>
      </c>
      <c r="F12" s="8"/>
      <c r="G12" s="8">
        <v>0</v>
      </c>
      <c r="H12" s="8"/>
      <c r="I12" s="8">
        <f t="shared" si="0"/>
        <v>0</v>
      </c>
      <c r="J12" s="8"/>
      <c r="K12" s="8">
        <v>0</v>
      </c>
      <c r="L12" s="8"/>
      <c r="M12" s="8">
        <v>-29079309</v>
      </c>
      <c r="N12" s="8"/>
      <c r="O12" s="8">
        <v>0</v>
      </c>
      <c r="P12" s="8"/>
      <c r="Q12" s="8">
        <f t="shared" si="1"/>
        <v>-29079309</v>
      </c>
    </row>
    <row r="13" spans="1:17">
      <c r="A13" s="7" t="s">
        <v>50</v>
      </c>
      <c r="C13" s="8">
        <v>0</v>
      </c>
      <c r="D13" s="8"/>
      <c r="E13" s="8">
        <v>463949879</v>
      </c>
      <c r="F13" s="8"/>
      <c r="G13" s="8">
        <v>0</v>
      </c>
      <c r="H13" s="8"/>
      <c r="I13" s="8">
        <f t="shared" si="0"/>
        <v>463949879</v>
      </c>
      <c r="J13" s="8"/>
      <c r="K13" s="8">
        <v>0</v>
      </c>
      <c r="L13" s="8"/>
      <c r="M13" s="8">
        <v>1681386252</v>
      </c>
      <c r="N13" s="8"/>
      <c r="O13" s="8">
        <v>0</v>
      </c>
      <c r="P13" s="8"/>
      <c r="Q13" s="8">
        <f t="shared" si="1"/>
        <v>1681386252</v>
      </c>
    </row>
    <row r="14" spans="1:17">
      <c r="A14" s="7" t="s">
        <v>54</v>
      </c>
      <c r="C14" s="8">
        <v>0</v>
      </c>
      <c r="D14" s="8"/>
      <c r="E14" s="8">
        <v>22940089915</v>
      </c>
      <c r="F14" s="8"/>
      <c r="G14" s="8">
        <v>0</v>
      </c>
      <c r="H14" s="8"/>
      <c r="I14" s="8">
        <f t="shared" si="0"/>
        <v>22940089915</v>
      </c>
      <c r="J14" s="8"/>
      <c r="K14" s="8">
        <v>0</v>
      </c>
      <c r="L14" s="8"/>
      <c r="M14" s="8">
        <v>55877724428</v>
      </c>
      <c r="N14" s="8"/>
      <c r="O14" s="8">
        <v>0</v>
      </c>
      <c r="P14" s="8"/>
      <c r="Q14" s="8">
        <f t="shared" si="1"/>
        <v>55877724428</v>
      </c>
    </row>
    <row r="15" spans="1:17">
      <c r="A15" s="7" t="s">
        <v>35</v>
      </c>
      <c r="C15" s="15">
        <f>SUM(C8:C14)</f>
        <v>673254613</v>
      </c>
      <c r="D15" s="8"/>
      <c r="E15" s="15">
        <f>SUM(E8:E14)</f>
        <v>23289239619</v>
      </c>
      <c r="F15" s="8"/>
      <c r="G15" s="15">
        <f>SUM(G8:G14)</f>
        <v>76852</v>
      </c>
      <c r="H15" s="8"/>
      <c r="I15" s="15">
        <f>SUM(I8:I14)</f>
        <v>23962571084</v>
      </c>
      <c r="J15" s="8"/>
      <c r="K15" s="15">
        <f>SUM(K8:K14)</f>
        <v>3079899434</v>
      </c>
      <c r="L15" s="8"/>
      <c r="M15" s="15">
        <f>SUM(M8:M14)</f>
        <v>55903973420</v>
      </c>
      <c r="N15" s="8"/>
      <c r="O15" s="15">
        <f>SUM(O8:O14)</f>
        <v>-617423414</v>
      </c>
      <c r="P15" s="8"/>
      <c r="Q15" s="15">
        <f>SUM(Q8:Q14)</f>
        <v>58366449440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2024-05-27T09:08:48Z</dcterms:modified>
</cp:coreProperties>
</file>