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524E50F0-FF37-4766-A02C-986CCB81B0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K35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8" i="13"/>
  <c r="G35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8" i="13"/>
  <c r="K23" i="11"/>
  <c r="U23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8" i="10"/>
  <c r="I1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8" i="9"/>
  <c r="I9" i="9"/>
  <c r="I10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S39" i="7"/>
  <c r="M43" i="7"/>
  <c r="S43" i="7"/>
  <c r="M39" i="7"/>
  <c r="N39" i="7"/>
  <c r="R39" i="7"/>
  <c r="N43" i="7"/>
  <c r="R43" i="7"/>
  <c r="M23" i="7" l="1"/>
  <c r="S3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8" i="7"/>
  <c r="C10" i="15"/>
  <c r="E9" i="14"/>
  <c r="C9" i="14"/>
  <c r="I35" i="13"/>
  <c r="E35" i="13"/>
  <c r="Q15" i="12"/>
  <c r="O15" i="12"/>
  <c r="M15" i="12"/>
  <c r="K15" i="12"/>
  <c r="I15" i="12"/>
  <c r="G15" i="12"/>
  <c r="E15" i="12"/>
  <c r="C15" i="12"/>
  <c r="S23" i="11"/>
  <c r="Q23" i="11"/>
  <c r="O23" i="11"/>
  <c r="M23" i="11"/>
  <c r="I23" i="11"/>
  <c r="G23" i="11"/>
  <c r="E23" i="11"/>
  <c r="C23" i="11"/>
  <c r="Q26" i="10"/>
  <c r="O26" i="10"/>
  <c r="M26" i="10"/>
  <c r="I26" i="10"/>
  <c r="G26" i="10"/>
  <c r="E26" i="10"/>
  <c r="Q25" i="9"/>
  <c r="O25" i="9"/>
  <c r="M25" i="9"/>
  <c r="I25" i="9"/>
  <c r="G25" i="9"/>
  <c r="E25" i="9"/>
  <c r="S10" i="8"/>
  <c r="Q10" i="8"/>
  <c r="O10" i="8"/>
  <c r="M10" i="8"/>
  <c r="K10" i="8"/>
  <c r="I10" i="8"/>
  <c r="Q38" i="7"/>
  <c r="O38" i="7"/>
  <c r="K38" i="7"/>
  <c r="I38" i="7"/>
  <c r="Q37" i="6"/>
  <c r="O37" i="6"/>
  <c r="M37" i="6"/>
  <c r="K37" i="6"/>
  <c r="AI16" i="3"/>
  <c r="AG16" i="3"/>
  <c r="AA16" i="3"/>
  <c r="W16" i="3"/>
  <c r="S16" i="3"/>
  <c r="Q16" i="3"/>
  <c r="W19" i="1"/>
  <c r="U19" i="1"/>
  <c r="O19" i="1"/>
  <c r="K19" i="1"/>
  <c r="G19" i="1"/>
  <c r="E19" i="1"/>
  <c r="M38" i="7" l="1"/>
</calcChain>
</file>

<file path=xl/sharedStrings.xml><?xml version="1.0" encoding="utf-8"?>
<sst xmlns="http://schemas.openxmlformats.org/spreadsheetml/2006/main" count="1405" uniqueCount="201">
  <si>
    <t>صندوق سرمایه‌گذاری اختصاصی بازارگردانی مفید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</si>
  <si>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</si>
  <si>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</si>
  <si>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</si>
  <si>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</si>
  <si>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</si>
  <si>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</si>
  <si>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</si>
  <si>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</si>
  <si>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</si>
  <si>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</si>
  <si>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</si>
  <si>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</si>
  <si>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</si>
  <si>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</si>
  <si>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</si>
  <si>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18.24%</t>
  </si>
  <si>
    <t>صندوق س.توسعه اندوخته آینده-س</t>
  </si>
  <si>
    <t>8.32%</t>
  </si>
  <si>
    <t>بانک خاورمیانه</t>
  </si>
  <si>
    <t>3.33%</t>
  </si>
  <si>
    <t>صندوق س شاخصی آرام مفید</t>
  </si>
  <si>
    <t>8.35%</t>
  </si>
  <si>
    <t>صندوق س. آوند مفید-د</t>
  </si>
  <si>
    <t>7.47%</t>
  </si>
  <si>
    <t>صندوق اندیشه ورزان صباتامین -د</t>
  </si>
  <si>
    <t>0.49%</t>
  </si>
  <si>
    <t>نیان الکترونیک</t>
  </si>
  <si>
    <t>22.63%</t>
  </si>
  <si>
    <t>صندوق س صنایع مفید- بخشی</t>
  </si>
  <si>
    <t>14.87%</t>
  </si>
  <si>
    <t>صندوق س صنایع مفید2-بخشی</t>
  </si>
  <si>
    <t>1.06%</t>
  </si>
  <si>
    <t>صندوق س صنایع مفید3- بخشی</t>
  </si>
  <si>
    <t>1.54%</t>
  </si>
  <si>
    <t/>
  </si>
  <si>
    <t>86.30%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</si>
  <si>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</si>
  <si>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</si>
  <si>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</si>
  <si>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</si>
  <si>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</si>
  <si>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</si>
  <si>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</si>
  <si>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</si>
  <si>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</si>
  <si>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</si>
  <si>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</si>
  <si>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</si>
  <si>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</si>
  <si>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0.25%</t>
  </si>
  <si>
    <t>سلف شیرفرادما سولیکو کاله</t>
  </si>
  <si>
    <t>1402/11/08</t>
  </si>
  <si>
    <t>1404/05/08</t>
  </si>
  <si>
    <t>0.10%</t>
  </si>
  <si>
    <t>سلف شیر فرادما کاله</t>
  </si>
  <si>
    <t>0.01%</t>
  </si>
  <si>
    <t>سلف موازی پلی اتیلن سبک فیلم</t>
  </si>
  <si>
    <t>1402/12/15</t>
  </si>
  <si>
    <t>1404/12/15</t>
  </si>
  <si>
    <t>3.63%</t>
  </si>
  <si>
    <t>صکوک مرابحه دعبید69-3ماهه23%</t>
  </si>
  <si>
    <t>1402/09/07</t>
  </si>
  <si>
    <t>1406/09/07</t>
  </si>
  <si>
    <t>0.06%</t>
  </si>
  <si>
    <t>مرابحه شهر فرش-مفید060921</t>
  </si>
  <si>
    <t>1402/09/21</t>
  </si>
  <si>
    <t>1406/09/21</t>
  </si>
  <si>
    <t>0.12%</t>
  </si>
  <si>
    <t>مرابحه اورند پیشرو-مفید051118</t>
  </si>
  <si>
    <t>1402/11/18</t>
  </si>
  <si>
    <t>1405/11/18</t>
  </si>
  <si>
    <t>0.03%</t>
  </si>
  <si>
    <t>4.19%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</si>
  <si>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</si>
  <si>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</si>
  <si>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</si>
  <si>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</si>
  <si>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</si>
  <si>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</si>
  <si>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</si>
  <si>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</si>
  <si>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</si>
  <si>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</si>
  <si>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</si>
  <si>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</si>
  <si>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</si>
  <si>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0.00%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</si>
  <si>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</si>
  <si>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</si>
  <si>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</si>
  <si>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</si>
  <si>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</si>
  <si>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</si>
  <si>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0.45%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</si>
  <si>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</si>
  <si>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</si>
  <si>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</si>
  <si>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</si>
  <si>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</si>
  <si>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</si>
  <si>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</si>
  <si>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</si>
  <si>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0.16%</t>
  </si>
  <si>
    <t>100910810707074862</t>
  </si>
  <si>
    <t>100910810707074863</t>
  </si>
  <si>
    <t>100910810707074864</t>
  </si>
  <si>
    <t>0.24%</t>
  </si>
  <si>
    <t>100910810707075208</t>
  </si>
  <si>
    <t>1402/03/13</t>
  </si>
  <si>
    <t>1009-10-810-707075307</t>
  </si>
  <si>
    <t>1402/04/17</t>
  </si>
  <si>
    <t>0.94%</t>
  </si>
  <si>
    <t>207.110.18822188.1</t>
  </si>
  <si>
    <t>حساب جاری</t>
  </si>
  <si>
    <t>1402/08/24</t>
  </si>
  <si>
    <t>100910810707075574</t>
  </si>
  <si>
    <t>0.22%</t>
  </si>
  <si>
    <t>100910810707075592</t>
  </si>
  <si>
    <t>1402/09/11</t>
  </si>
  <si>
    <t>0.08%</t>
  </si>
  <si>
    <t>100910810707075627</t>
  </si>
  <si>
    <t>1402/09/20</t>
  </si>
  <si>
    <t>0.05%</t>
  </si>
  <si>
    <t>100910810707075652</t>
  </si>
  <si>
    <t>1402/10/18</t>
  </si>
  <si>
    <t>0.67%</t>
  </si>
  <si>
    <t>100910810707075661</t>
  </si>
  <si>
    <t>100910810707075754</t>
  </si>
  <si>
    <t>1402/11/23</t>
  </si>
  <si>
    <t>0.19%</t>
  </si>
  <si>
    <t>100910810707075785</t>
  </si>
  <si>
    <t>1402/11/28</t>
  </si>
  <si>
    <t>0.02%</t>
  </si>
  <si>
    <t>بانک اقتصاد نوین حافظ</t>
  </si>
  <si>
    <t>10685072611861</t>
  </si>
  <si>
    <t>1402/11/29</t>
  </si>
  <si>
    <t>0.13%</t>
  </si>
  <si>
    <t>بانک اقتصاد نوین اقدسیه</t>
  </si>
  <si>
    <t>21628372611861</t>
  </si>
  <si>
    <t>سپرده بلند مدت</t>
  </si>
  <si>
    <t>0.29%</t>
  </si>
  <si>
    <t>21628372611862</t>
  </si>
  <si>
    <t>0.60%</t>
  </si>
  <si>
    <t>21628382611863</t>
  </si>
  <si>
    <t>1.11%</t>
  </si>
  <si>
    <t>21628382611864</t>
  </si>
  <si>
    <t>2.32%</t>
  </si>
  <si>
    <t>100910810707075805</t>
  </si>
  <si>
    <t>1402/12/16</t>
  </si>
  <si>
    <t>0.07%</t>
  </si>
  <si>
    <t>21628372611865</t>
  </si>
  <si>
    <t>0.95%</t>
  </si>
  <si>
    <t>21628372611866</t>
  </si>
  <si>
    <t>100910810707075678</t>
  </si>
  <si>
    <t>1403/01/19</t>
  </si>
  <si>
    <t>0.31%</t>
  </si>
  <si>
    <t>8.99%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</si>
  <si>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</si>
  <si>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</si>
  <si>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</si>
  <si>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</si>
  <si>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</si>
  <si>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</si>
  <si>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</si>
  <si>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</si>
  <si>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</si>
  <si>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</si>
  <si>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</si>
  <si>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</si>
  <si>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</si>
  <si>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</si>
  <si>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</si>
  <si>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</si>
  <si>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</si>
  <si>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</si>
  <si>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</si>
  <si>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</si>
  <si>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</si>
  <si>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سپر سرمایه بیدار- ثابت</t>
  </si>
  <si>
    <t>صندوق س با درآمد ثابت تصمیم</t>
  </si>
  <si>
    <t>صندوق س. نوع دوم کارا -د</t>
  </si>
  <si>
    <t>صندوق س. ثبات ویستا -د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</si>
  <si>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</si>
  <si>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</si>
  <si>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</si>
  <si>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</si>
  <si>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</si>
  <si>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</si>
  <si>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</si>
  <si>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</si>
  <si>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</si>
  <si>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</si>
  <si>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</si>
  <si>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</si>
  <si>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</si>
  <si>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</si>
  <si>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</si>
  <si>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</si>
  <si>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1403/03/01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</si>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</sst>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6" formatCode="0.0%"/>
  </numFmts>
  <fonts count="5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1" applyNumberFormat="1" applyFont="1"/>
    <xf numFmtId="37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164" fontId="1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66" fontId="2" fillId="0" borderId="0" xfId="2" applyNumberFormat="1" applyFont="1" applyAlignment="1">
      <alignment horizontal="center"/>
    </xf>
    <xf numFmtId="166" fontId="2" fillId="0" borderId="2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2"/>
  <sheetViews>
    <sheetView rightToLeft="1" tabSelected="1" topLeftCell="D1" workbookViewId="0">
      <selection activeCell="W21" sqref="W21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20" style="1" customWidth="1"/>
    <col min="10" max="10" width="1" style="1" customWidth="1"/>
    <col min="11" max="11" width="24" style="1" customWidth="1"/>
    <col min="12" max="12" width="1" style="1" customWidth="1"/>
    <col min="13" max="13" width="21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6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</row>
    <row r="3" spans="1:26" ht="24.75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</row>
    <row r="4" spans="1:26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  <c r="V4" s="10" t="s">
        <v>2</v>
      </c>
      <c r="W4" s="10" t="s">
        <v>2</v>
      </c>
      <c r="X4" s="10" t="s">
        <v>2</v>
      </c>
      <c r="Y4" s="10" t="s">
        <v>2</v>
      </c>
    </row>
    <row r="6" spans="1:26" ht="24.75">
      <c r="A6" s="9" t="s">
        <v>3</v>
      </c>
      <c r="C6" s="9" t="s">
        <v>199</v>
      </c>
      <c r="D6" s="9" t="s">
        <v>4</v>
      </c>
      <c r="E6" s="9" t="s">
        <v>4</v>
      </c>
      <c r="F6" s="9" t="s">
        <v>4</v>
      </c>
      <c r="G6" s="9" t="s">
        <v>4</v>
      </c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</row>
    <row r="7" spans="1:26" ht="24.75">
      <c r="A7" s="9" t="s">
        <v>3</v>
      </c>
      <c r="C7" s="9" t="s">
        <v>7</v>
      </c>
      <c r="E7" s="9" t="s">
        <v>8</v>
      </c>
      <c r="G7" s="9" t="s">
        <v>9</v>
      </c>
      <c r="I7" s="9" t="s">
        <v>10</v>
      </c>
      <c r="J7" s="9" t="s">
        <v>10</v>
      </c>
      <c r="K7" s="9" t="s">
        <v>10</v>
      </c>
      <c r="M7" s="9" t="s">
        <v>11</v>
      </c>
      <c r="N7" s="9" t="s">
        <v>11</v>
      </c>
      <c r="O7" s="9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9" t="s">
        <v>13</v>
      </c>
    </row>
    <row r="8" spans="1:26" ht="24.75">
      <c r="A8" s="9" t="s">
        <v>3</v>
      </c>
      <c r="C8" s="9" t="s">
        <v>7</v>
      </c>
      <c r="E8" s="9" t="s">
        <v>8</v>
      </c>
      <c r="G8" s="9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9" t="s">
        <v>7</v>
      </c>
      <c r="S8" s="9" t="s">
        <v>12</v>
      </c>
      <c r="U8" s="9" t="s">
        <v>8</v>
      </c>
      <c r="W8" s="9" t="s">
        <v>9</v>
      </c>
      <c r="Y8" s="9" t="s">
        <v>13</v>
      </c>
    </row>
    <row r="9" spans="1:26">
      <c r="A9" s="1" t="s">
        <v>15</v>
      </c>
      <c r="C9" s="8">
        <v>24822594</v>
      </c>
      <c r="D9" s="8"/>
      <c r="E9" s="8">
        <v>2442150422492</v>
      </c>
      <c r="F9" s="8"/>
      <c r="G9" s="8">
        <v>2416544803364.7998</v>
      </c>
      <c r="H9" s="8"/>
      <c r="I9" s="8">
        <v>64771715</v>
      </c>
      <c r="J9" s="8"/>
      <c r="K9" s="8">
        <v>6254021436841</v>
      </c>
      <c r="L9" s="8"/>
      <c r="M9" s="8">
        <v>-59146596</v>
      </c>
      <c r="N9" s="8"/>
      <c r="O9" s="8">
        <v>5708290180107</v>
      </c>
      <c r="P9" s="8"/>
      <c r="Q9" s="8">
        <v>30447713</v>
      </c>
      <c r="R9" s="8"/>
      <c r="S9" s="8">
        <v>95554</v>
      </c>
      <c r="T9" s="8"/>
      <c r="U9" s="8">
        <v>2940586519375</v>
      </c>
      <c r="V9" s="8"/>
      <c r="W9" s="8">
        <v>2908702511817.6802</v>
      </c>
      <c r="X9" s="5"/>
      <c r="Y9" s="5" t="s">
        <v>16</v>
      </c>
      <c r="Z9" s="5"/>
    </row>
    <row r="10" spans="1:26">
      <c r="A10" s="1" t="s">
        <v>17</v>
      </c>
      <c r="C10" s="8">
        <v>32529918</v>
      </c>
      <c r="D10" s="8"/>
      <c r="E10" s="8">
        <v>1414845964729</v>
      </c>
      <c r="F10" s="8"/>
      <c r="G10" s="8">
        <v>1351752394292.96</v>
      </c>
      <c r="H10" s="8"/>
      <c r="I10" s="8">
        <v>17401650</v>
      </c>
      <c r="J10" s="8"/>
      <c r="K10" s="8">
        <v>707862767040</v>
      </c>
      <c r="L10" s="8"/>
      <c r="M10" s="8">
        <v>-17405000</v>
      </c>
      <c r="N10" s="8"/>
      <c r="O10" s="8">
        <v>713255096252</v>
      </c>
      <c r="P10" s="8"/>
      <c r="Q10" s="8">
        <v>32526568</v>
      </c>
      <c r="R10" s="8"/>
      <c r="S10" s="8">
        <v>40797</v>
      </c>
      <c r="T10" s="8"/>
      <c r="U10" s="8">
        <v>1377416472509</v>
      </c>
      <c r="V10" s="8"/>
      <c r="W10" s="8">
        <v>1326671235427.26</v>
      </c>
      <c r="X10" s="5"/>
      <c r="Y10" s="5" t="s">
        <v>18</v>
      </c>
      <c r="Z10" s="5"/>
    </row>
    <row r="11" spans="1:26">
      <c r="A11" s="1" t="s">
        <v>19</v>
      </c>
      <c r="C11" s="8">
        <v>149545662</v>
      </c>
      <c r="D11" s="8"/>
      <c r="E11" s="8">
        <v>449277000190</v>
      </c>
      <c r="F11" s="8"/>
      <c r="G11" s="8">
        <v>492826760065.10999</v>
      </c>
      <c r="H11" s="8"/>
      <c r="I11" s="8">
        <v>4504388</v>
      </c>
      <c r="J11" s="8"/>
      <c r="K11" s="8">
        <v>14430264862</v>
      </c>
      <c r="L11" s="8"/>
      <c r="M11" s="8">
        <v>0</v>
      </c>
      <c r="N11" s="8"/>
      <c r="O11" s="8">
        <v>0</v>
      </c>
      <c r="P11" s="8"/>
      <c r="Q11" s="8">
        <v>154050050</v>
      </c>
      <c r="R11" s="8"/>
      <c r="S11" s="8">
        <v>3451</v>
      </c>
      <c r="T11" s="8"/>
      <c r="U11" s="8">
        <v>463707265052</v>
      </c>
      <c r="V11" s="8"/>
      <c r="W11" s="8">
        <v>531222686240.862</v>
      </c>
      <c r="X11" s="5"/>
      <c r="Y11" s="5" t="s">
        <v>20</v>
      </c>
      <c r="Z11" s="5"/>
    </row>
    <row r="12" spans="1:26">
      <c r="A12" s="1" t="s">
        <v>21</v>
      </c>
      <c r="C12" s="8">
        <v>92167980</v>
      </c>
      <c r="D12" s="8"/>
      <c r="E12" s="8">
        <v>1436950982965</v>
      </c>
      <c r="F12" s="8"/>
      <c r="G12" s="8">
        <v>1378505507967.0601</v>
      </c>
      <c r="H12" s="8"/>
      <c r="I12" s="8">
        <v>24893732</v>
      </c>
      <c r="J12" s="8"/>
      <c r="K12" s="8">
        <v>363573331605</v>
      </c>
      <c r="L12" s="8"/>
      <c r="M12" s="8">
        <v>-25013965</v>
      </c>
      <c r="N12" s="8"/>
      <c r="O12" s="8">
        <v>367504202002</v>
      </c>
      <c r="P12" s="8"/>
      <c r="Q12" s="8">
        <v>92047747</v>
      </c>
      <c r="R12" s="8"/>
      <c r="S12" s="8">
        <v>14480</v>
      </c>
      <c r="T12" s="8"/>
      <c r="U12" s="8">
        <v>1413974366437</v>
      </c>
      <c r="V12" s="8"/>
      <c r="W12" s="8">
        <v>1332534824358.0701</v>
      </c>
      <c r="X12" s="5"/>
      <c r="Y12" s="5" t="s">
        <v>22</v>
      </c>
      <c r="Z12" s="5"/>
    </row>
    <row r="13" spans="1:26">
      <c r="A13" s="1" t="s">
        <v>23</v>
      </c>
      <c r="C13" s="8">
        <v>114757433</v>
      </c>
      <c r="D13" s="8"/>
      <c r="E13" s="8">
        <v>1730409863692</v>
      </c>
      <c r="F13" s="8"/>
      <c r="G13" s="8">
        <v>1731395219348.4099</v>
      </c>
      <c r="H13" s="8"/>
      <c r="I13" s="8">
        <v>1287310108</v>
      </c>
      <c r="J13" s="8"/>
      <c r="K13" s="8">
        <v>19693715883250</v>
      </c>
      <c r="L13" s="8"/>
      <c r="M13" s="8">
        <v>-1324985379</v>
      </c>
      <c r="N13" s="8"/>
      <c r="O13" s="8">
        <v>20258984714636</v>
      </c>
      <c r="P13" s="8"/>
      <c r="Q13" s="8">
        <v>77082162</v>
      </c>
      <c r="R13" s="8"/>
      <c r="S13" s="8">
        <v>15454</v>
      </c>
      <c r="T13" s="8"/>
      <c r="U13" s="8">
        <v>1189671640997</v>
      </c>
      <c r="V13" s="8"/>
      <c r="W13" s="8">
        <v>1191183060508.0701</v>
      </c>
      <c r="X13" s="5"/>
      <c r="Y13" s="5" t="s">
        <v>24</v>
      </c>
      <c r="Z13" s="5"/>
    </row>
    <row r="14" spans="1:26">
      <c r="A14" s="1" t="s">
        <v>25</v>
      </c>
      <c r="C14" s="8">
        <v>2914757</v>
      </c>
      <c r="D14" s="8"/>
      <c r="E14" s="8">
        <v>101637210220</v>
      </c>
      <c r="F14" s="8"/>
      <c r="G14" s="8">
        <v>104999003704.742</v>
      </c>
      <c r="H14" s="8"/>
      <c r="I14" s="8">
        <v>2545318</v>
      </c>
      <c r="J14" s="8"/>
      <c r="K14" s="8">
        <v>91999948636</v>
      </c>
      <c r="L14" s="8"/>
      <c r="M14" s="8">
        <v>-3323442</v>
      </c>
      <c r="N14" s="8"/>
      <c r="O14" s="8">
        <v>121300318502</v>
      </c>
      <c r="P14" s="8"/>
      <c r="Q14" s="8">
        <v>2136633</v>
      </c>
      <c r="R14" s="8"/>
      <c r="S14" s="8">
        <v>36877</v>
      </c>
      <c r="T14" s="8"/>
      <c r="U14" s="8">
        <v>75773967142</v>
      </c>
      <c r="V14" s="8"/>
      <c r="W14" s="8">
        <v>78777841525.661102</v>
      </c>
      <c r="X14" s="5"/>
      <c r="Y14" s="5" t="s">
        <v>26</v>
      </c>
      <c r="Z14" s="5"/>
    </row>
    <row r="15" spans="1:26">
      <c r="A15" s="1" t="s">
        <v>27</v>
      </c>
      <c r="C15" s="8">
        <v>89712379</v>
      </c>
      <c r="D15" s="8"/>
      <c r="E15" s="8">
        <v>2030102482527</v>
      </c>
      <c r="F15" s="8"/>
      <c r="G15" s="8">
        <v>3325799730661.7202</v>
      </c>
      <c r="H15" s="8"/>
      <c r="I15" s="8">
        <v>3391363</v>
      </c>
      <c r="J15" s="8"/>
      <c r="K15" s="8">
        <v>123879442512</v>
      </c>
      <c r="L15" s="8"/>
      <c r="M15" s="8">
        <v>0</v>
      </c>
      <c r="N15" s="8"/>
      <c r="O15" s="8">
        <v>0</v>
      </c>
      <c r="P15" s="8"/>
      <c r="Q15" s="8">
        <v>93103742</v>
      </c>
      <c r="R15" s="8"/>
      <c r="S15" s="8">
        <v>38800</v>
      </c>
      <c r="T15" s="8"/>
      <c r="U15" s="8">
        <v>2153981925039</v>
      </c>
      <c r="V15" s="8"/>
      <c r="W15" s="8">
        <v>3609679746455.8999</v>
      </c>
      <c r="X15" s="5"/>
      <c r="Y15" s="5" t="s">
        <v>28</v>
      </c>
      <c r="Z15" s="5"/>
    </row>
    <row r="16" spans="1:26">
      <c r="A16" s="1" t="s">
        <v>29</v>
      </c>
      <c r="C16" s="8">
        <v>219643529</v>
      </c>
      <c r="D16" s="8"/>
      <c r="E16" s="8">
        <v>2375508579587</v>
      </c>
      <c r="F16" s="8"/>
      <c r="G16" s="8">
        <v>2437464136646.6699</v>
      </c>
      <c r="H16" s="8"/>
      <c r="I16" s="8">
        <v>26373523</v>
      </c>
      <c r="J16" s="8"/>
      <c r="K16" s="8">
        <v>289951035586</v>
      </c>
      <c r="L16" s="8"/>
      <c r="M16" s="8">
        <v>-29024370</v>
      </c>
      <c r="N16" s="8"/>
      <c r="O16" s="8">
        <v>324342088909</v>
      </c>
      <c r="P16" s="8"/>
      <c r="Q16" s="8">
        <v>216992682</v>
      </c>
      <c r="R16" s="8"/>
      <c r="S16" s="8">
        <v>10930</v>
      </c>
      <c r="T16" s="8"/>
      <c r="U16" s="8">
        <v>2351220126384</v>
      </c>
      <c r="V16" s="8"/>
      <c r="W16" s="8">
        <v>2371166728381.6099</v>
      </c>
      <c r="X16" s="5"/>
      <c r="Y16" s="5" t="s">
        <v>30</v>
      </c>
      <c r="Z16" s="5"/>
    </row>
    <row r="17" spans="1:26">
      <c r="A17" s="1" t="s">
        <v>31</v>
      </c>
      <c r="C17" s="8">
        <v>13846601</v>
      </c>
      <c r="D17" s="8"/>
      <c r="E17" s="8">
        <v>145579445333</v>
      </c>
      <c r="F17" s="8"/>
      <c r="G17" s="8">
        <v>135397248399.24899</v>
      </c>
      <c r="H17" s="8"/>
      <c r="I17" s="8">
        <v>61401100</v>
      </c>
      <c r="J17" s="8"/>
      <c r="K17" s="8">
        <v>578248620690</v>
      </c>
      <c r="L17" s="8"/>
      <c r="M17" s="8">
        <v>-57615826</v>
      </c>
      <c r="N17" s="8"/>
      <c r="O17" s="8">
        <v>567647496840</v>
      </c>
      <c r="P17" s="8"/>
      <c r="Q17" s="8">
        <v>17631875</v>
      </c>
      <c r="R17" s="8"/>
      <c r="S17" s="8">
        <v>9590</v>
      </c>
      <c r="T17" s="8"/>
      <c r="U17" s="8">
        <v>168623231150</v>
      </c>
      <c r="V17" s="8"/>
      <c r="W17" s="8">
        <v>168888887253.51599</v>
      </c>
      <c r="X17" s="5"/>
      <c r="Y17" s="5" t="s">
        <v>32</v>
      </c>
      <c r="Z17" s="5"/>
    </row>
    <row r="18" spans="1:26">
      <c r="A18" s="1" t="s">
        <v>33</v>
      </c>
      <c r="C18" s="8">
        <v>21763973</v>
      </c>
      <c r="D18" s="8"/>
      <c r="E18" s="8">
        <v>213744520958</v>
      </c>
      <c r="F18" s="8"/>
      <c r="G18" s="8">
        <v>204315170089.71301</v>
      </c>
      <c r="H18" s="8"/>
      <c r="I18" s="8">
        <v>77734265</v>
      </c>
      <c r="J18" s="8"/>
      <c r="K18" s="8">
        <v>724970574203</v>
      </c>
      <c r="L18" s="8"/>
      <c r="M18" s="8">
        <v>-73740521</v>
      </c>
      <c r="N18" s="8"/>
      <c r="O18" s="8">
        <v>688938383192</v>
      </c>
      <c r="P18" s="8"/>
      <c r="Q18" s="8">
        <v>25757717</v>
      </c>
      <c r="R18" s="8"/>
      <c r="S18" s="8">
        <v>9530</v>
      </c>
      <c r="T18" s="8"/>
      <c r="U18" s="8">
        <v>241415565359</v>
      </c>
      <c r="V18" s="8"/>
      <c r="W18" s="8">
        <v>245412743637.285</v>
      </c>
      <c r="X18" s="5"/>
      <c r="Y18" s="5" t="s">
        <v>34</v>
      </c>
      <c r="Z18" s="5"/>
    </row>
    <row r="19" spans="1:26">
      <c r="A19" s="1" t="s">
        <v>35</v>
      </c>
      <c r="C19" s="5" t="s">
        <v>35</v>
      </c>
      <c r="D19" s="5"/>
      <c r="E19" s="6">
        <f>SUM(E9:E18)</f>
        <v>12340206472693</v>
      </c>
      <c r="F19" s="5"/>
      <c r="G19" s="6">
        <f>SUM(G9:G18)</f>
        <v>13578999974540.434</v>
      </c>
      <c r="H19" s="5"/>
      <c r="I19" s="5" t="s">
        <v>35</v>
      </c>
      <c r="J19" s="5"/>
      <c r="K19" s="6">
        <f>SUM(K9:K18)</f>
        <v>28842653305225</v>
      </c>
      <c r="L19" s="5"/>
      <c r="M19" s="5" t="s">
        <v>35</v>
      </c>
      <c r="N19" s="5"/>
      <c r="O19" s="6">
        <f>SUM(O9:O18)</f>
        <v>28750262480440</v>
      </c>
      <c r="P19" s="5"/>
      <c r="Q19" s="5" t="s">
        <v>35</v>
      </c>
      <c r="R19" s="5"/>
      <c r="S19" s="5" t="s">
        <v>35</v>
      </c>
      <c r="T19" s="5"/>
      <c r="U19" s="6">
        <f>SUM(U9:U18)</f>
        <v>12376371079444</v>
      </c>
      <c r="V19" s="5"/>
      <c r="W19" s="6">
        <f>SUM(W9:W18)</f>
        <v>13764240265605.914</v>
      </c>
      <c r="X19" s="5"/>
      <c r="Y19" s="7" t="s">
        <v>36</v>
      </c>
      <c r="Z19" s="5"/>
    </row>
    <row r="20" spans="1:26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ignoredErrors>
    <ignoredError sqref="Y9:Y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6"/>
  <sheetViews>
    <sheetView rightToLeft="1" topLeftCell="A5" workbookViewId="0">
      <selection activeCell="C34" sqref="C8:C34"/>
    </sheetView>
  </sheetViews>
  <sheetFormatPr defaultRowHeight="24"/>
  <cols>
    <col min="1" max="1" width="27.8554687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</row>
    <row r="3" spans="1:11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</row>
    <row r="4" spans="1:11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</row>
    <row r="6" spans="1:11" ht="24.75">
      <c r="A6" s="9" t="s">
        <v>190</v>
      </c>
      <c r="B6" s="9" t="s">
        <v>190</v>
      </c>
      <c r="C6" s="9" t="s">
        <v>190</v>
      </c>
      <c r="E6" s="9" t="s">
        <v>160</v>
      </c>
      <c r="F6" s="9" t="s">
        <v>160</v>
      </c>
      <c r="G6" s="9" t="s">
        <v>160</v>
      </c>
      <c r="I6" s="9" t="s">
        <v>161</v>
      </c>
      <c r="J6" s="9" t="s">
        <v>161</v>
      </c>
      <c r="K6" s="9" t="s">
        <v>161</v>
      </c>
    </row>
    <row r="7" spans="1:11" ht="24.75">
      <c r="A7" s="9" t="s">
        <v>191</v>
      </c>
      <c r="C7" s="9" t="s">
        <v>77</v>
      </c>
      <c r="E7" s="9" t="s">
        <v>192</v>
      </c>
      <c r="G7" s="9" t="s">
        <v>193</v>
      </c>
      <c r="I7" s="9" t="s">
        <v>192</v>
      </c>
      <c r="K7" s="9" t="s">
        <v>193</v>
      </c>
    </row>
    <row r="8" spans="1:11">
      <c r="A8" s="1" t="s">
        <v>83</v>
      </c>
      <c r="C8" s="5" t="s">
        <v>84</v>
      </c>
      <c r="D8" s="5"/>
      <c r="E8" s="11">
        <v>0</v>
      </c>
      <c r="F8" s="5"/>
      <c r="G8" s="18">
        <f>E8/$E$35</f>
        <v>0</v>
      </c>
      <c r="H8" s="5"/>
      <c r="I8" s="11">
        <v>6759</v>
      </c>
      <c r="J8" s="5"/>
      <c r="K8" s="18">
        <f>I8/$I$35</f>
        <v>4.8273217897673796E-8</v>
      </c>
    </row>
    <row r="9" spans="1:11">
      <c r="A9" s="1" t="s">
        <v>88</v>
      </c>
      <c r="C9" s="5" t="s">
        <v>89</v>
      </c>
      <c r="D9" s="5"/>
      <c r="E9" s="11">
        <v>38591</v>
      </c>
      <c r="F9" s="5"/>
      <c r="G9" s="18">
        <f t="shared" ref="G9:G34" si="0">E9/$E$35</f>
        <v>1.1819760817256421E-6</v>
      </c>
      <c r="H9" s="5"/>
      <c r="I9" s="11">
        <v>476315</v>
      </c>
      <c r="J9" s="5"/>
      <c r="K9" s="18">
        <f t="shared" ref="K9:K34" si="1">I9/$I$35</f>
        <v>3.4018727301273107E-6</v>
      </c>
    </row>
    <row r="10" spans="1:11">
      <c r="A10" s="1" t="s">
        <v>88</v>
      </c>
      <c r="C10" s="5" t="s">
        <v>95</v>
      </c>
      <c r="D10" s="5"/>
      <c r="E10" s="11">
        <v>43303</v>
      </c>
      <c r="F10" s="5"/>
      <c r="G10" s="18">
        <f t="shared" si="0"/>
        <v>1.3262965527445643E-6</v>
      </c>
      <c r="H10" s="5"/>
      <c r="I10" s="11">
        <v>520222</v>
      </c>
      <c r="J10" s="5"/>
      <c r="K10" s="18">
        <f t="shared" si="1"/>
        <v>3.7154593817374842E-6</v>
      </c>
    </row>
    <row r="11" spans="1:11">
      <c r="A11" s="1" t="s">
        <v>88</v>
      </c>
      <c r="C11" s="5" t="s">
        <v>97</v>
      </c>
      <c r="D11" s="5"/>
      <c r="E11" s="11">
        <v>47923</v>
      </c>
      <c r="F11" s="5"/>
      <c r="G11" s="18">
        <f t="shared" si="0"/>
        <v>1.4677992216977521E-6</v>
      </c>
      <c r="H11" s="5"/>
      <c r="I11" s="11">
        <v>551839</v>
      </c>
      <c r="J11" s="5"/>
      <c r="K11" s="18">
        <f t="shared" si="1"/>
        <v>3.9412700534745387E-6</v>
      </c>
    </row>
    <row r="12" spans="1:11">
      <c r="A12" s="1" t="s">
        <v>88</v>
      </c>
      <c r="C12" s="5" t="s">
        <v>98</v>
      </c>
      <c r="D12" s="5"/>
      <c r="E12" s="11">
        <v>46674</v>
      </c>
      <c r="F12" s="5"/>
      <c r="G12" s="18">
        <f t="shared" si="0"/>
        <v>1.4295444958270743E-6</v>
      </c>
      <c r="H12" s="5"/>
      <c r="I12" s="11">
        <v>537320</v>
      </c>
      <c r="J12" s="5"/>
      <c r="K12" s="18">
        <f t="shared" si="1"/>
        <v>3.8375744105308597E-6</v>
      </c>
    </row>
    <row r="13" spans="1:11">
      <c r="A13" s="1" t="s">
        <v>100</v>
      </c>
      <c r="C13" s="5" t="s">
        <v>101</v>
      </c>
      <c r="D13" s="5"/>
      <c r="E13" s="11">
        <v>129908367</v>
      </c>
      <c r="F13" s="5"/>
      <c r="G13" s="18">
        <f t="shared" si="0"/>
        <v>3.9788702705303497E-3</v>
      </c>
      <c r="H13" s="5"/>
      <c r="I13" s="11">
        <v>869033321</v>
      </c>
      <c r="J13" s="5"/>
      <c r="K13" s="18">
        <f t="shared" si="1"/>
        <v>6.2066925380932234E-3</v>
      </c>
    </row>
    <row r="14" spans="1:11">
      <c r="A14" s="1" t="s">
        <v>100</v>
      </c>
      <c r="C14" s="5" t="s">
        <v>104</v>
      </c>
      <c r="D14" s="5"/>
      <c r="E14" s="11">
        <v>3140965222</v>
      </c>
      <c r="F14" s="5"/>
      <c r="G14" s="18">
        <f t="shared" si="0"/>
        <v>9.620237272773631E-2</v>
      </c>
      <c r="H14" s="5"/>
      <c r="I14" s="11">
        <v>17408850097</v>
      </c>
      <c r="J14" s="5"/>
      <c r="K14" s="18">
        <f t="shared" si="1"/>
        <v>0.1243351404172837</v>
      </c>
    </row>
    <row r="15" spans="1:11">
      <c r="A15" s="1" t="s">
        <v>100</v>
      </c>
      <c r="C15" s="5" t="s">
        <v>105</v>
      </c>
      <c r="D15" s="5"/>
      <c r="E15" s="11">
        <v>866442284</v>
      </c>
      <c r="F15" s="5"/>
      <c r="G15" s="18">
        <f t="shared" si="0"/>
        <v>2.6537639757553213E-2</v>
      </c>
      <c r="H15" s="5"/>
      <c r="I15" s="11">
        <v>6851380319</v>
      </c>
      <c r="J15" s="5"/>
      <c r="K15" s="18">
        <f t="shared" si="1"/>
        <v>4.8933004148383016E-2</v>
      </c>
    </row>
    <row r="16" spans="1:11">
      <c r="A16" s="1" t="s">
        <v>100</v>
      </c>
      <c r="C16" s="5" t="s">
        <v>106</v>
      </c>
      <c r="D16" s="5"/>
      <c r="E16" s="11">
        <v>33754559</v>
      </c>
      <c r="F16" s="5"/>
      <c r="G16" s="18">
        <f t="shared" si="0"/>
        <v>1.0338441965016976E-3</v>
      </c>
      <c r="H16" s="5"/>
      <c r="I16" s="11">
        <v>4027572294</v>
      </c>
      <c r="J16" s="5"/>
      <c r="K16" s="18">
        <f t="shared" si="1"/>
        <v>2.8765183451234782E-2</v>
      </c>
    </row>
    <row r="17" spans="1:11">
      <c r="A17" s="1" t="s">
        <v>100</v>
      </c>
      <c r="C17" s="5" t="s">
        <v>108</v>
      </c>
      <c r="D17" s="5"/>
      <c r="E17" s="11">
        <v>143513690</v>
      </c>
      <c r="F17" s="5"/>
      <c r="G17" s="18">
        <f t="shared" si="0"/>
        <v>4.3955779580780096E-3</v>
      </c>
      <c r="H17" s="5"/>
      <c r="I17" s="11">
        <v>995285839</v>
      </c>
      <c r="J17" s="5"/>
      <c r="K17" s="18">
        <f t="shared" si="1"/>
        <v>7.1083962385731728E-3</v>
      </c>
    </row>
    <row r="18" spans="1:11">
      <c r="A18" s="1" t="s">
        <v>100</v>
      </c>
      <c r="C18" s="5" t="s">
        <v>110</v>
      </c>
      <c r="D18" s="5"/>
      <c r="E18" s="11">
        <v>1463145855</v>
      </c>
      <c r="F18" s="5"/>
      <c r="G18" s="18">
        <f t="shared" si="0"/>
        <v>4.4813645790106882E-2</v>
      </c>
      <c r="H18" s="5"/>
      <c r="I18" s="11">
        <v>2712035658</v>
      </c>
      <c r="J18" s="5"/>
      <c r="K18" s="18">
        <f t="shared" si="1"/>
        <v>1.936953517752554E-2</v>
      </c>
    </row>
    <row r="19" spans="1:11">
      <c r="A19" s="1" t="s">
        <v>100</v>
      </c>
      <c r="C19" s="5" t="s">
        <v>116</v>
      </c>
      <c r="D19" s="5"/>
      <c r="E19" s="11">
        <v>454659157</v>
      </c>
      <c r="F19" s="5"/>
      <c r="G19" s="18">
        <f t="shared" si="0"/>
        <v>1.3925429476083636E-2</v>
      </c>
      <c r="H19" s="5"/>
      <c r="I19" s="11">
        <v>6077644847</v>
      </c>
      <c r="J19" s="5"/>
      <c r="K19" s="18">
        <f t="shared" si="1"/>
        <v>4.3406935050141336E-2</v>
      </c>
    </row>
    <row r="20" spans="1:11">
      <c r="A20" s="1" t="s">
        <v>100</v>
      </c>
      <c r="C20" s="5" t="s">
        <v>118</v>
      </c>
      <c r="D20" s="5"/>
      <c r="E20" s="11">
        <v>139047717</v>
      </c>
      <c r="F20" s="5"/>
      <c r="G20" s="18">
        <f t="shared" si="0"/>
        <v>4.2587928717202446E-3</v>
      </c>
      <c r="H20" s="5"/>
      <c r="I20" s="11">
        <v>2720665865</v>
      </c>
      <c r="J20" s="5"/>
      <c r="K20" s="18">
        <f t="shared" si="1"/>
        <v>1.9431172677601444E-2</v>
      </c>
    </row>
    <row r="21" spans="1:11">
      <c r="A21" s="1" t="s">
        <v>100</v>
      </c>
      <c r="C21" s="5" t="s">
        <v>121</v>
      </c>
      <c r="D21" s="5"/>
      <c r="E21" s="11">
        <v>85179406</v>
      </c>
      <c r="F21" s="5"/>
      <c r="G21" s="18">
        <f t="shared" si="0"/>
        <v>2.6088989802699504E-3</v>
      </c>
      <c r="H21" s="5"/>
      <c r="I21" s="11">
        <v>982746496</v>
      </c>
      <c r="J21" s="5"/>
      <c r="K21" s="18">
        <f t="shared" si="1"/>
        <v>7.0188394347660017E-3</v>
      </c>
    </row>
    <row r="22" spans="1:11">
      <c r="A22" s="1" t="s">
        <v>100</v>
      </c>
      <c r="C22" s="5" t="s">
        <v>124</v>
      </c>
      <c r="D22" s="5"/>
      <c r="E22" s="11">
        <v>1534339794</v>
      </c>
      <c r="F22" s="5"/>
      <c r="G22" s="18">
        <f t="shared" si="0"/>
        <v>4.6994193924693554E-2</v>
      </c>
      <c r="H22" s="5"/>
      <c r="I22" s="11">
        <v>4436797125</v>
      </c>
      <c r="J22" s="5"/>
      <c r="K22" s="18">
        <f t="shared" si="1"/>
        <v>3.1687893827917979E-2</v>
      </c>
    </row>
    <row r="23" spans="1:11">
      <c r="A23" s="1" t="s">
        <v>100</v>
      </c>
      <c r="C23" s="5" t="s">
        <v>127</v>
      </c>
      <c r="D23" s="5"/>
      <c r="E23" s="11">
        <v>116588160</v>
      </c>
      <c r="F23" s="5"/>
      <c r="G23" s="18">
        <f t="shared" si="0"/>
        <v>3.5708951966106671E-3</v>
      </c>
      <c r="H23" s="5"/>
      <c r="I23" s="11">
        <v>2772516616</v>
      </c>
      <c r="J23" s="5"/>
      <c r="K23" s="18">
        <f t="shared" si="1"/>
        <v>1.9801494115858735E-2</v>
      </c>
    </row>
    <row r="24" spans="1:11">
      <c r="A24" s="1" t="s">
        <v>100</v>
      </c>
      <c r="C24" s="5" t="s">
        <v>128</v>
      </c>
      <c r="D24" s="5"/>
      <c r="E24" s="11">
        <v>429739495</v>
      </c>
      <c r="F24" s="5"/>
      <c r="G24" s="18">
        <f t="shared" si="0"/>
        <v>1.3162183008029234E-2</v>
      </c>
      <c r="H24" s="5"/>
      <c r="I24" s="11">
        <v>1450229857</v>
      </c>
      <c r="J24" s="5"/>
      <c r="K24" s="18">
        <f t="shared" si="1"/>
        <v>1.0357636024363561E-2</v>
      </c>
    </row>
    <row r="25" spans="1:11">
      <c r="A25" s="1" t="s">
        <v>100</v>
      </c>
      <c r="C25" s="5" t="s">
        <v>131</v>
      </c>
      <c r="D25" s="5"/>
      <c r="E25" s="11">
        <v>38530572</v>
      </c>
      <c r="F25" s="5"/>
      <c r="G25" s="18">
        <f t="shared" si="0"/>
        <v>1.1801252758209878E-3</v>
      </c>
      <c r="H25" s="5"/>
      <c r="I25" s="11">
        <v>234785669</v>
      </c>
      <c r="J25" s="5"/>
      <c r="K25" s="18">
        <f t="shared" si="1"/>
        <v>1.676854528611942E-3</v>
      </c>
    </row>
    <row r="26" spans="1:11">
      <c r="A26" s="1" t="s">
        <v>134</v>
      </c>
      <c r="C26" s="5" t="s">
        <v>135</v>
      </c>
      <c r="D26" s="5"/>
      <c r="E26" s="11">
        <v>30046</v>
      </c>
      <c r="F26" s="5"/>
      <c r="G26" s="18">
        <f t="shared" si="0"/>
        <v>9.2025740072889139E-7</v>
      </c>
      <c r="H26" s="5"/>
      <c r="I26" s="11">
        <v>66327</v>
      </c>
      <c r="J26" s="5"/>
      <c r="K26" s="18">
        <f t="shared" si="1"/>
        <v>4.7371175077659561E-7</v>
      </c>
    </row>
    <row r="27" spans="1:11">
      <c r="A27" s="1" t="s">
        <v>138</v>
      </c>
      <c r="C27" s="5" t="s">
        <v>139</v>
      </c>
      <c r="D27" s="5"/>
      <c r="E27" s="11">
        <v>1168852458</v>
      </c>
      <c r="F27" s="5"/>
      <c r="G27" s="18">
        <f t="shared" si="0"/>
        <v>3.5799944246643671E-2</v>
      </c>
      <c r="H27" s="5"/>
      <c r="I27" s="11">
        <v>4684764589</v>
      </c>
      <c r="J27" s="5"/>
      <c r="K27" s="18">
        <f t="shared" si="1"/>
        <v>3.3458893594333954E-2</v>
      </c>
    </row>
    <row r="28" spans="1:11">
      <c r="A28" s="1" t="s">
        <v>138</v>
      </c>
      <c r="C28" s="5" t="s">
        <v>142</v>
      </c>
      <c r="D28" s="5"/>
      <c r="E28" s="11">
        <v>2413934412</v>
      </c>
      <c r="F28" s="5"/>
      <c r="G28" s="18">
        <f t="shared" si="0"/>
        <v>7.393466709436014E-2</v>
      </c>
      <c r="H28" s="5"/>
      <c r="I28" s="11">
        <v>9675151568</v>
      </c>
      <c r="J28" s="5"/>
      <c r="K28" s="18">
        <f t="shared" si="1"/>
        <v>6.9100562188945738E-2</v>
      </c>
    </row>
    <row r="29" spans="1:11">
      <c r="A29" s="1" t="s">
        <v>138</v>
      </c>
      <c r="C29" s="5" t="s">
        <v>144</v>
      </c>
      <c r="D29" s="5"/>
      <c r="E29" s="11">
        <v>4497540977</v>
      </c>
      <c r="F29" s="5"/>
      <c r="G29" s="18">
        <f t="shared" si="0"/>
        <v>0.13775195930126136</v>
      </c>
      <c r="H29" s="5"/>
      <c r="I29" s="11">
        <v>18026335049</v>
      </c>
      <c r="J29" s="5"/>
      <c r="K29" s="18">
        <f t="shared" si="1"/>
        <v>0.12874525813239401</v>
      </c>
    </row>
    <row r="30" spans="1:11">
      <c r="A30" s="1" t="s">
        <v>138</v>
      </c>
      <c r="C30" s="5" t="s">
        <v>146</v>
      </c>
      <c r="D30" s="5"/>
      <c r="E30" s="11">
        <v>9401639328</v>
      </c>
      <c r="F30" s="5"/>
      <c r="G30" s="18">
        <f t="shared" si="0"/>
        <v>0.28795607304053122</v>
      </c>
      <c r="H30" s="5"/>
      <c r="I30" s="11">
        <v>37682169306</v>
      </c>
      <c r="J30" s="5"/>
      <c r="K30" s="18">
        <f t="shared" si="1"/>
        <v>0.26912850566142527</v>
      </c>
    </row>
    <row r="31" spans="1:11">
      <c r="A31" s="1" t="s">
        <v>100</v>
      </c>
      <c r="C31" s="5" t="s">
        <v>148</v>
      </c>
      <c r="D31" s="5"/>
      <c r="E31" s="11">
        <v>160265956</v>
      </c>
      <c r="F31" s="5"/>
      <c r="G31" s="18">
        <f t="shared" si="0"/>
        <v>4.9086711074316338E-3</v>
      </c>
      <c r="H31" s="5"/>
      <c r="I31" s="11">
        <v>671375829</v>
      </c>
      <c r="J31" s="5"/>
      <c r="K31" s="18">
        <f t="shared" si="1"/>
        <v>4.795009866037636E-3</v>
      </c>
    </row>
    <row r="32" spans="1:11">
      <c r="A32" s="1" t="s">
        <v>138</v>
      </c>
      <c r="C32" s="5" t="s">
        <v>151</v>
      </c>
      <c r="D32" s="5"/>
      <c r="E32" s="11">
        <v>3708989048</v>
      </c>
      <c r="F32" s="5"/>
      <c r="G32" s="18">
        <f t="shared" si="0"/>
        <v>0.11359996740479282</v>
      </c>
      <c r="H32" s="5"/>
      <c r="I32" s="11">
        <v>12816251266</v>
      </c>
      <c r="J32" s="5"/>
      <c r="K32" s="18">
        <f t="shared" si="1"/>
        <v>9.1534500665032645E-2</v>
      </c>
    </row>
    <row r="33" spans="1:11">
      <c r="A33" s="1" t="s">
        <v>138</v>
      </c>
      <c r="C33" s="5" t="s">
        <v>153</v>
      </c>
      <c r="D33" s="5"/>
      <c r="E33" s="11">
        <v>393005445</v>
      </c>
      <c r="F33" s="5"/>
      <c r="G33" s="18">
        <f t="shared" si="0"/>
        <v>1.2037082117020611E-2</v>
      </c>
      <c r="H33" s="5"/>
      <c r="I33" s="11">
        <v>1359072964</v>
      </c>
      <c r="J33" s="5"/>
      <c r="K33" s="18">
        <f t="shared" si="1"/>
        <v>9.706587561770879E-3</v>
      </c>
    </row>
    <row r="34" spans="1:11" ht="24.75" thickBot="1">
      <c r="A34" s="1" t="s">
        <v>100</v>
      </c>
      <c r="C34" s="5" t="s">
        <v>154</v>
      </c>
      <c r="D34" s="5"/>
      <c r="E34" s="11">
        <v>2329312408</v>
      </c>
      <c r="F34" s="5"/>
      <c r="G34" s="18">
        <f t="shared" si="0"/>
        <v>7.1342840380471104E-2</v>
      </c>
      <c r="H34" s="5"/>
      <c r="I34" s="11">
        <v>3558702734</v>
      </c>
      <c r="J34" s="5"/>
      <c r="K34" s="18">
        <f t="shared" si="1"/>
        <v>2.5416486538160889E-2</v>
      </c>
    </row>
    <row r="35" spans="1:11" ht="24.75" thickBot="1">
      <c r="A35" s="1" t="s">
        <v>35</v>
      </c>
      <c r="C35" s="5" t="s">
        <v>35</v>
      </c>
      <c r="D35" s="5"/>
      <c r="E35" s="6">
        <f>SUM(E8:E34)</f>
        <v>32649560847</v>
      </c>
      <c r="F35" s="5"/>
      <c r="G35" s="20">
        <f>SUM(G8:G34)</f>
        <v>1</v>
      </c>
      <c r="H35" s="5"/>
      <c r="I35" s="6">
        <f>SUM(I8:I34)</f>
        <v>140015526090</v>
      </c>
      <c r="J35" s="5"/>
      <c r="K35" s="20">
        <f>SUM(K8:K34)</f>
        <v>1.0000000000000002</v>
      </c>
    </row>
    <row r="36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3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G20" sqref="G20"/>
    </sheetView>
  </sheetViews>
  <sheetFormatPr defaultRowHeight="24"/>
  <cols>
    <col min="1" max="1" width="46.28515625" style="1" bestFit="1" customWidth="1"/>
    <col min="2" max="2" width="1" style="1" customWidth="1"/>
    <col min="3" max="3" width="11" style="1" customWidth="1"/>
    <col min="4" max="4" width="1" style="1" customWidth="1"/>
    <col min="5" max="5" width="19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</row>
    <row r="3" spans="1:5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</row>
    <row r="4" spans="1:5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</row>
    <row r="6" spans="1:5" ht="24.75">
      <c r="A6" s="9" t="s">
        <v>194</v>
      </c>
      <c r="C6" s="9" t="s">
        <v>160</v>
      </c>
      <c r="E6" s="9" t="s">
        <v>6</v>
      </c>
    </row>
    <row r="7" spans="1:5" ht="24.75">
      <c r="A7" s="9" t="s">
        <v>194</v>
      </c>
      <c r="C7" s="9" t="s">
        <v>80</v>
      </c>
      <c r="E7" s="9" t="s">
        <v>80</v>
      </c>
    </row>
    <row r="8" spans="1:5" ht="24.75">
      <c r="A8" s="2" t="s">
        <v>195</v>
      </c>
      <c r="C8" s="3">
        <v>0</v>
      </c>
      <c r="E8" s="3">
        <v>465852361</v>
      </c>
    </row>
    <row r="9" spans="1:5">
      <c r="A9" s="1" t="s">
        <v>35</v>
      </c>
      <c r="C9" s="4">
        <f>SUM(C8:C8)</f>
        <v>0</v>
      </c>
      <c r="E9" s="4">
        <f>SUM(E8:E8)</f>
        <v>465852361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7" sqref="C7"/>
    </sheetView>
  </sheetViews>
  <sheetFormatPr defaultRowHeight="24"/>
  <cols>
    <col min="1" max="1" width="25" style="1" bestFit="1" customWidth="1"/>
    <col min="2" max="2" width="1" style="1" customWidth="1"/>
    <col min="3" max="3" width="21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</row>
    <row r="3" spans="1:7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</row>
    <row r="4" spans="1:7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</row>
    <row r="6" spans="1:7" ht="25.5" thickBot="1">
      <c r="A6" s="9" t="s">
        <v>162</v>
      </c>
      <c r="C6" s="9" t="s">
        <v>80</v>
      </c>
      <c r="E6" s="9" t="s">
        <v>187</v>
      </c>
      <c r="G6" s="9" t="s">
        <v>13</v>
      </c>
    </row>
    <row r="7" spans="1:7">
      <c r="A7" s="1" t="s">
        <v>196</v>
      </c>
      <c r="C7" s="11">
        <v>92849466285</v>
      </c>
      <c r="E7" s="23">
        <f>C7/$C$10</f>
        <v>0.61975905471443249</v>
      </c>
      <c r="G7" s="18">
        <v>5.8216763359452374E-3</v>
      </c>
    </row>
    <row r="8" spans="1:7">
      <c r="A8" s="1" t="s">
        <v>197</v>
      </c>
      <c r="C8" s="11">
        <v>24316398038</v>
      </c>
      <c r="E8" s="23">
        <f t="shared" ref="E8:E9" si="0">C8/$C$10</f>
        <v>0.16230904134475782</v>
      </c>
      <c r="G8" s="18">
        <v>1.5246420329302361E-3</v>
      </c>
    </row>
    <row r="9" spans="1:7" ht="24.75" thickBot="1">
      <c r="A9" s="1" t="s">
        <v>198</v>
      </c>
      <c r="C9" s="11">
        <v>32649560847</v>
      </c>
      <c r="E9" s="23">
        <f t="shared" si="0"/>
        <v>0.21793190394080966</v>
      </c>
      <c r="G9" s="18">
        <v>2.0471326693311436E-3</v>
      </c>
    </row>
    <row r="10" spans="1:7" ht="24.75" thickBot="1">
      <c r="A10" s="1" t="s">
        <v>35</v>
      </c>
      <c r="C10" s="6">
        <f>SUM(C7:C9)</f>
        <v>149815425170</v>
      </c>
      <c r="E10" s="24">
        <f>SUM(E7:E9)</f>
        <v>1</v>
      </c>
      <c r="G10" s="19">
        <f>SUM(G7:G9)</f>
        <v>9.3934510382066173E-3</v>
      </c>
    </row>
    <row r="11" spans="1:7" ht="24.75" thickTop="1">
      <c r="E11" s="5"/>
      <c r="G11" s="5"/>
    </row>
    <row r="12" spans="1:7">
      <c r="E12" s="5"/>
    </row>
    <row r="13" spans="1:7">
      <c r="G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0"/>
  <sheetViews>
    <sheetView rightToLeft="1" topLeftCell="N1" workbookViewId="0">
      <selection activeCell="C18" sqref="C18:AM18"/>
    </sheetView>
  </sheetViews>
  <sheetFormatPr defaultRowHeight="24"/>
  <cols>
    <col min="1" max="1" width="31.71093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9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  <c r="V2" s="10" t="s">
        <v>0</v>
      </c>
      <c r="W2" s="10" t="s">
        <v>0</v>
      </c>
      <c r="X2" s="10" t="s">
        <v>0</v>
      </c>
      <c r="Y2" s="10" t="s">
        <v>0</v>
      </c>
      <c r="Z2" s="10" t="s">
        <v>0</v>
      </c>
      <c r="AA2" s="10" t="s">
        <v>0</v>
      </c>
      <c r="AB2" s="10" t="s">
        <v>0</v>
      </c>
      <c r="AC2" s="10" t="s">
        <v>0</v>
      </c>
      <c r="AD2" s="10" t="s">
        <v>0</v>
      </c>
      <c r="AE2" s="10" t="s">
        <v>0</v>
      </c>
      <c r="AF2" s="10" t="s">
        <v>0</v>
      </c>
      <c r="AG2" s="10" t="s">
        <v>0</v>
      </c>
      <c r="AH2" s="10" t="s">
        <v>0</v>
      </c>
      <c r="AI2" s="10" t="s">
        <v>0</v>
      </c>
      <c r="AJ2" s="10" t="s">
        <v>0</v>
      </c>
      <c r="AK2" s="10" t="s">
        <v>0</v>
      </c>
    </row>
    <row r="3" spans="1:39" ht="24.75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  <c r="T3" s="10" t="s">
        <v>1</v>
      </c>
      <c r="U3" s="10" t="s">
        <v>1</v>
      </c>
      <c r="V3" s="10" t="s">
        <v>1</v>
      </c>
      <c r="W3" s="10" t="s">
        <v>1</v>
      </c>
      <c r="X3" s="10" t="s">
        <v>1</v>
      </c>
      <c r="Y3" s="10" t="s">
        <v>1</v>
      </c>
      <c r="Z3" s="10" t="s">
        <v>1</v>
      </c>
      <c r="AA3" s="10" t="s">
        <v>1</v>
      </c>
      <c r="AB3" s="10" t="s">
        <v>1</v>
      </c>
      <c r="AC3" s="10" t="s">
        <v>1</v>
      </c>
      <c r="AD3" s="10" t="s">
        <v>1</v>
      </c>
      <c r="AE3" s="10" t="s">
        <v>1</v>
      </c>
      <c r="AF3" s="10" t="s">
        <v>1</v>
      </c>
      <c r="AG3" s="10" t="s">
        <v>1</v>
      </c>
      <c r="AH3" s="10" t="s">
        <v>1</v>
      </c>
      <c r="AI3" s="10" t="s">
        <v>1</v>
      </c>
      <c r="AJ3" s="10" t="s">
        <v>1</v>
      </c>
      <c r="AK3" s="10" t="s">
        <v>1</v>
      </c>
    </row>
    <row r="4" spans="1:39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  <c r="V4" s="10" t="s">
        <v>2</v>
      </c>
      <c r="W4" s="10" t="s">
        <v>2</v>
      </c>
      <c r="X4" s="10" t="s">
        <v>2</v>
      </c>
      <c r="Y4" s="10" t="s">
        <v>2</v>
      </c>
      <c r="Z4" s="10" t="s">
        <v>2</v>
      </c>
      <c r="AA4" s="10" t="s">
        <v>2</v>
      </c>
      <c r="AB4" s="10" t="s">
        <v>2</v>
      </c>
      <c r="AC4" s="10" t="s">
        <v>2</v>
      </c>
      <c r="AD4" s="10" t="s">
        <v>2</v>
      </c>
      <c r="AE4" s="10" t="s">
        <v>2</v>
      </c>
      <c r="AF4" s="10" t="s">
        <v>2</v>
      </c>
      <c r="AG4" s="10" t="s">
        <v>2</v>
      </c>
      <c r="AH4" s="10" t="s">
        <v>2</v>
      </c>
      <c r="AI4" s="10" t="s">
        <v>2</v>
      </c>
      <c r="AJ4" s="10" t="s">
        <v>2</v>
      </c>
      <c r="AK4" s="10" t="s">
        <v>2</v>
      </c>
    </row>
    <row r="6" spans="1:39" ht="24.75">
      <c r="A6" s="9" t="s">
        <v>38</v>
      </c>
      <c r="B6" s="9" t="s">
        <v>38</v>
      </c>
      <c r="C6" s="9" t="s">
        <v>38</v>
      </c>
      <c r="D6" s="9" t="s">
        <v>38</v>
      </c>
      <c r="E6" s="9" t="s">
        <v>38</v>
      </c>
      <c r="F6" s="9" t="s">
        <v>38</v>
      </c>
      <c r="G6" s="9" t="s">
        <v>38</v>
      </c>
      <c r="H6" s="9" t="s">
        <v>38</v>
      </c>
      <c r="I6" s="9" t="s">
        <v>38</v>
      </c>
      <c r="J6" s="9" t="s">
        <v>38</v>
      </c>
      <c r="K6" s="9" t="s">
        <v>38</v>
      </c>
      <c r="L6" s="9" t="s">
        <v>38</v>
      </c>
      <c r="M6" s="9" t="s">
        <v>38</v>
      </c>
      <c r="O6" s="9" t="s">
        <v>199</v>
      </c>
      <c r="P6" s="9" t="s">
        <v>4</v>
      </c>
      <c r="Q6" s="9" t="s">
        <v>4</v>
      </c>
      <c r="R6" s="9" t="s">
        <v>4</v>
      </c>
      <c r="S6" s="9" t="s">
        <v>4</v>
      </c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</row>
    <row r="7" spans="1:39" ht="24.75">
      <c r="A7" s="9" t="s">
        <v>39</v>
      </c>
      <c r="C7" s="9" t="s">
        <v>40</v>
      </c>
      <c r="E7" s="9" t="s">
        <v>41</v>
      </c>
      <c r="G7" s="9" t="s">
        <v>42</v>
      </c>
      <c r="I7" s="9" t="s">
        <v>43</v>
      </c>
      <c r="K7" s="9" t="s">
        <v>44</v>
      </c>
      <c r="M7" s="9" t="s">
        <v>37</v>
      </c>
      <c r="O7" s="9" t="s">
        <v>7</v>
      </c>
      <c r="Q7" s="9" t="s">
        <v>8</v>
      </c>
      <c r="S7" s="9" t="s">
        <v>9</v>
      </c>
      <c r="U7" s="9" t="s">
        <v>10</v>
      </c>
      <c r="V7" s="9" t="s">
        <v>10</v>
      </c>
      <c r="W7" s="9" t="s">
        <v>10</v>
      </c>
      <c r="Y7" s="9" t="s">
        <v>11</v>
      </c>
      <c r="Z7" s="9" t="s">
        <v>11</v>
      </c>
      <c r="AA7" s="9" t="s">
        <v>11</v>
      </c>
      <c r="AC7" s="9" t="s">
        <v>7</v>
      </c>
      <c r="AE7" s="9" t="s">
        <v>45</v>
      </c>
      <c r="AG7" s="9" t="s">
        <v>8</v>
      </c>
      <c r="AI7" s="9" t="s">
        <v>9</v>
      </c>
      <c r="AK7" s="9" t="s">
        <v>13</v>
      </c>
    </row>
    <row r="8" spans="1:39" ht="24.75">
      <c r="A8" s="9" t="s">
        <v>39</v>
      </c>
      <c r="C8" s="9" t="s">
        <v>40</v>
      </c>
      <c r="E8" s="9" t="s">
        <v>41</v>
      </c>
      <c r="G8" s="9" t="s">
        <v>42</v>
      </c>
      <c r="I8" s="9" t="s">
        <v>43</v>
      </c>
      <c r="K8" s="9" t="s">
        <v>44</v>
      </c>
      <c r="M8" s="9" t="s">
        <v>37</v>
      </c>
      <c r="O8" s="9" t="s">
        <v>7</v>
      </c>
      <c r="Q8" s="9" t="s">
        <v>8</v>
      </c>
      <c r="S8" s="9" t="s">
        <v>9</v>
      </c>
      <c r="U8" s="9" t="s">
        <v>7</v>
      </c>
      <c r="W8" s="9" t="s">
        <v>8</v>
      </c>
      <c r="Y8" s="9" t="s">
        <v>7</v>
      </c>
      <c r="AA8" s="9" t="s">
        <v>14</v>
      </c>
      <c r="AC8" s="9" t="s">
        <v>7</v>
      </c>
      <c r="AE8" s="9" t="s">
        <v>45</v>
      </c>
      <c r="AG8" s="9" t="s">
        <v>8</v>
      </c>
      <c r="AI8" s="9" t="s">
        <v>9</v>
      </c>
      <c r="AK8" s="9" t="s">
        <v>13</v>
      </c>
    </row>
    <row r="9" spans="1:39">
      <c r="A9" s="1" t="s">
        <v>46</v>
      </c>
      <c r="C9" s="5" t="s">
        <v>47</v>
      </c>
      <c r="D9" s="5"/>
      <c r="E9" s="5" t="s">
        <v>47</v>
      </c>
      <c r="F9" s="5"/>
      <c r="G9" s="5" t="s">
        <v>48</v>
      </c>
      <c r="H9" s="5"/>
      <c r="I9" s="5" t="s">
        <v>49</v>
      </c>
      <c r="J9" s="5"/>
      <c r="K9" s="11">
        <v>0</v>
      </c>
      <c r="L9" s="5"/>
      <c r="M9" s="11">
        <v>0</v>
      </c>
      <c r="N9" s="5"/>
      <c r="O9" s="11">
        <v>33400</v>
      </c>
      <c r="P9" s="5"/>
      <c r="Q9" s="11">
        <v>40109392000</v>
      </c>
      <c r="R9" s="5"/>
      <c r="S9" s="11">
        <v>40080312690</v>
      </c>
      <c r="T9" s="5"/>
      <c r="U9" s="11">
        <v>0</v>
      </c>
      <c r="V9" s="5"/>
      <c r="W9" s="11">
        <v>0</v>
      </c>
      <c r="X9" s="5"/>
      <c r="Y9" s="11">
        <v>0</v>
      </c>
      <c r="Z9" s="5"/>
      <c r="AA9" s="11">
        <v>0</v>
      </c>
      <c r="AB9" s="5"/>
      <c r="AC9" s="11">
        <v>33400</v>
      </c>
      <c r="AD9" s="5"/>
      <c r="AE9" s="11">
        <v>1200880</v>
      </c>
      <c r="AF9" s="5"/>
      <c r="AG9" s="11">
        <v>40109392000</v>
      </c>
      <c r="AH9" s="5"/>
      <c r="AI9" s="11">
        <v>40080312690</v>
      </c>
      <c r="AJ9" s="5"/>
      <c r="AK9" s="5" t="s">
        <v>50</v>
      </c>
      <c r="AL9" s="5"/>
      <c r="AM9" s="5"/>
    </row>
    <row r="10" spans="1:39">
      <c r="A10" s="1" t="s">
        <v>51</v>
      </c>
      <c r="C10" s="5" t="s">
        <v>47</v>
      </c>
      <c r="D10" s="5"/>
      <c r="E10" s="5" t="s">
        <v>47</v>
      </c>
      <c r="F10" s="5"/>
      <c r="G10" s="5" t="s">
        <v>52</v>
      </c>
      <c r="H10" s="5"/>
      <c r="I10" s="5" t="s">
        <v>53</v>
      </c>
      <c r="J10" s="5"/>
      <c r="K10" s="11">
        <v>40.5</v>
      </c>
      <c r="L10" s="5"/>
      <c r="M10" s="11">
        <v>40.5</v>
      </c>
      <c r="N10" s="5"/>
      <c r="O10" s="11">
        <v>3924</v>
      </c>
      <c r="P10" s="5"/>
      <c r="Q10" s="11">
        <v>13497775200</v>
      </c>
      <c r="R10" s="5"/>
      <c r="S10" s="11">
        <v>15179161452</v>
      </c>
      <c r="T10" s="5"/>
      <c r="U10" s="11">
        <v>0</v>
      </c>
      <c r="V10" s="5"/>
      <c r="W10" s="11">
        <v>0</v>
      </c>
      <c r="X10" s="5"/>
      <c r="Y10" s="11">
        <v>0</v>
      </c>
      <c r="Z10" s="5"/>
      <c r="AA10" s="11">
        <v>0</v>
      </c>
      <c r="AB10" s="5"/>
      <c r="AC10" s="11">
        <v>3924</v>
      </c>
      <c r="AD10" s="5"/>
      <c r="AE10" s="11">
        <v>3989414</v>
      </c>
      <c r="AF10" s="5"/>
      <c r="AG10" s="11">
        <v>13497775200</v>
      </c>
      <c r="AH10" s="5"/>
      <c r="AI10" s="11">
        <v>15643111331</v>
      </c>
      <c r="AJ10" s="5"/>
      <c r="AK10" s="5" t="s">
        <v>54</v>
      </c>
      <c r="AL10" s="5"/>
      <c r="AM10" s="5"/>
    </row>
    <row r="11" spans="1:39">
      <c r="A11" s="1" t="s">
        <v>55</v>
      </c>
      <c r="C11" s="5" t="s">
        <v>47</v>
      </c>
      <c r="D11" s="5"/>
      <c r="E11" s="5" t="s">
        <v>47</v>
      </c>
      <c r="F11" s="5"/>
      <c r="G11" s="5" t="s">
        <v>52</v>
      </c>
      <c r="H11" s="5"/>
      <c r="I11" s="5" t="s">
        <v>53</v>
      </c>
      <c r="J11" s="5"/>
      <c r="K11" s="11">
        <v>40.5</v>
      </c>
      <c r="L11" s="5"/>
      <c r="M11" s="11">
        <v>40.5</v>
      </c>
      <c r="N11" s="5"/>
      <c r="O11" s="11">
        <v>436</v>
      </c>
      <c r="P11" s="5"/>
      <c r="Q11" s="11">
        <v>1536363284</v>
      </c>
      <c r="R11" s="5"/>
      <c r="S11" s="11">
        <v>1498665479</v>
      </c>
      <c r="T11" s="5"/>
      <c r="U11" s="11">
        <v>0</v>
      </c>
      <c r="V11" s="5"/>
      <c r="W11" s="11">
        <v>0</v>
      </c>
      <c r="X11" s="5"/>
      <c r="Y11" s="11">
        <v>0</v>
      </c>
      <c r="Z11" s="5"/>
      <c r="AA11" s="11">
        <v>0</v>
      </c>
      <c r="AB11" s="5"/>
      <c r="AC11" s="11">
        <v>436</v>
      </c>
      <c r="AD11" s="5"/>
      <c r="AE11" s="11">
        <v>3989414</v>
      </c>
      <c r="AF11" s="5"/>
      <c r="AG11" s="11">
        <v>1536363284</v>
      </c>
      <c r="AH11" s="5"/>
      <c r="AI11" s="11">
        <v>1738123481</v>
      </c>
      <c r="AJ11" s="5"/>
      <c r="AK11" s="5" t="s">
        <v>56</v>
      </c>
      <c r="AL11" s="5"/>
      <c r="AM11" s="5"/>
    </row>
    <row r="12" spans="1:39">
      <c r="A12" s="1" t="s">
        <v>57</v>
      </c>
      <c r="C12" s="5" t="s">
        <v>47</v>
      </c>
      <c r="D12" s="5"/>
      <c r="E12" s="5" t="s">
        <v>47</v>
      </c>
      <c r="F12" s="5"/>
      <c r="G12" s="5" t="s">
        <v>58</v>
      </c>
      <c r="H12" s="5"/>
      <c r="I12" s="5" t="s">
        <v>59</v>
      </c>
      <c r="J12" s="5"/>
      <c r="K12" s="11">
        <v>54.06</v>
      </c>
      <c r="L12" s="5"/>
      <c r="M12" s="11">
        <v>54.06</v>
      </c>
      <c r="N12" s="5"/>
      <c r="O12" s="11">
        <v>134150</v>
      </c>
      <c r="P12" s="5"/>
      <c r="Q12" s="11">
        <v>499994489500</v>
      </c>
      <c r="R12" s="5"/>
      <c r="S12" s="11">
        <v>555872213928</v>
      </c>
      <c r="T12" s="5"/>
      <c r="U12" s="11">
        <v>0</v>
      </c>
      <c r="V12" s="5"/>
      <c r="W12" s="11">
        <v>0</v>
      </c>
      <c r="X12" s="5"/>
      <c r="Y12" s="11">
        <v>0</v>
      </c>
      <c r="Z12" s="5"/>
      <c r="AA12" s="11">
        <v>0</v>
      </c>
      <c r="AB12" s="5"/>
      <c r="AC12" s="11">
        <v>134150</v>
      </c>
      <c r="AD12" s="5"/>
      <c r="AE12" s="11">
        <v>4317795</v>
      </c>
      <c r="AF12" s="5"/>
      <c r="AG12" s="11">
        <v>499994489500</v>
      </c>
      <c r="AH12" s="5"/>
      <c r="AI12" s="11">
        <v>578812303829</v>
      </c>
      <c r="AJ12" s="5"/>
      <c r="AK12" s="5" t="s">
        <v>60</v>
      </c>
      <c r="AL12" s="5"/>
      <c r="AM12" s="5"/>
    </row>
    <row r="13" spans="1:39">
      <c r="A13" s="1" t="s">
        <v>61</v>
      </c>
      <c r="C13" s="5" t="s">
        <v>47</v>
      </c>
      <c r="D13" s="5"/>
      <c r="E13" s="5" t="s">
        <v>47</v>
      </c>
      <c r="F13" s="5"/>
      <c r="G13" s="5" t="s">
        <v>62</v>
      </c>
      <c r="H13" s="5"/>
      <c r="I13" s="5" t="s">
        <v>63</v>
      </c>
      <c r="J13" s="5"/>
      <c r="K13" s="11">
        <v>23</v>
      </c>
      <c r="L13" s="5"/>
      <c r="M13" s="11">
        <v>23</v>
      </c>
      <c r="N13" s="5"/>
      <c r="O13" s="11">
        <v>9335</v>
      </c>
      <c r="P13" s="5"/>
      <c r="Q13" s="11">
        <v>9313846842</v>
      </c>
      <c r="R13" s="5"/>
      <c r="S13" s="11">
        <v>9331779695</v>
      </c>
      <c r="T13" s="5"/>
      <c r="U13" s="11">
        <v>0</v>
      </c>
      <c r="V13" s="5"/>
      <c r="W13" s="11">
        <v>0</v>
      </c>
      <c r="X13" s="5"/>
      <c r="Y13" s="11">
        <v>0</v>
      </c>
      <c r="Z13" s="5"/>
      <c r="AA13" s="11">
        <v>0</v>
      </c>
      <c r="AB13" s="5"/>
      <c r="AC13" s="11">
        <v>9335</v>
      </c>
      <c r="AD13" s="5"/>
      <c r="AE13" s="11">
        <v>999800</v>
      </c>
      <c r="AF13" s="5"/>
      <c r="AG13" s="11">
        <v>9313846842</v>
      </c>
      <c r="AH13" s="5"/>
      <c r="AI13" s="11">
        <v>9331779695</v>
      </c>
      <c r="AJ13" s="5"/>
      <c r="AK13" s="5" t="s">
        <v>64</v>
      </c>
      <c r="AL13" s="5"/>
      <c r="AM13" s="5"/>
    </row>
    <row r="14" spans="1:39">
      <c r="A14" s="1" t="s">
        <v>65</v>
      </c>
      <c r="C14" s="5" t="s">
        <v>47</v>
      </c>
      <c r="D14" s="5"/>
      <c r="E14" s="5" t="s">
        <v>47</v>
      </c>
      <c r="F14" s="5"/>
      <c r="G14" s="5" t="s">
        <v>66</v>
      </c>
      <c r="H14" s="5"/>
      <c r="I14" s="5" t="s">
        <v>67</v>
      </c>
      <c r="J14" s="5"/>
      <c r="K14" s="11">
        <v>23</v>
      </c>
      <c r="L14" s="5"/>
      <c r="M14" s="11">
        <v>23</v>
      </c>
      <c r="N14" s="5"/>
      <c r="O14" s="11">
        <v>20000</v>
      </c>
      <c r="P14" s="5"/>
      <c r="Q14" s="11">
        <v>20000000000</v>
      </c>
      <c r="R14" s="5"/>
      <c r="S14" s="11">
        <v>18397332000</v>
      </c>
      <c r="T14" s="5"/>
      <c r="U14" s="11">
        <v>0</v>
      </c>
      <c r="V14" s="5"/>
      <c r="W14" s="11">
        <v>0</v>
      </c>
      <c r="X14" s="5"/>
      <c r="Y14" s="11">
        <v>0</v>
      </c>
      <c r="Z14" s="5"/>
      <c r="AA14" s="11">
        <v>0</v>
      </c>
      <c r="AB14" s="5"/>
      <c r="AC14" s="11">
        <v>20000</v>
      </c>
      <c r="AD14" s="5"/>
      <c r="AE14" s="11">
        <v>920000</v>
      </c>
      <c r="AF14" s="5"/>
      <c r="AG14" s="11">
        <v>20000000000</v>
      </c>
      <c r="AH14" s="5"/>
      <c r="AI14" s="11">
        <v>18397332000</v>
      </c>
      <c r="AJ14" s="5"/>
      <c r="AK14" s="5" t="s">
        <v>68</v>
      </c>
      <c r="AL14" s="5"/>
      <c r="AM14" s="5"/>
    </row>
    <row r="15" spans="1:39">
      <c r="A15" s="1" t="s">
        <v>69</v>
      </c>
      <c r="C15" s="5" t="s">
        <v>47</v>
      </c>
      <c r="D15" s="5"/>
      <c r="E15" s="5" t="s">
        <v>47</v>
      </c>
      <c r="F15" s="5"/>
      <c r="G15" s="5" t="s">
        <v>70</v>
      </c>
      <c r="H15" s="5"/>
      <c r="I15" s="5" t="s">
        <v>71</v>
      </c>
      <c r="J15" s="5"/>
      <c r="K15" s="11">
        <v>23</v>
      </c>
      <c r="L15" s="5"/>
      <c r="M15" s="11">
        <v>23</v>
      </c>
      <c r="N15" s="5"/>
      <c r="O15" s="11">
        <v>5000</v>
      </c>
      <c r="P15" s="5"/>
      <c r="Q15" s="11">
        <v>5000000000</v>
      </c>
      <c r="R15" s="5"/>
      <c r="S15" s="11">
        <v>4996375000</v>
      </c>
      <c r="T15" s="5"/>
      <c r="U15" s="11">
        <v>0</v>
      </c>
      <c r="V15" s="5"/>
      <c r="W15" s="11">
        <v>0</v>
      </c>
      <c r="X15" s="5"/>
      <c r="Y15" s="11">
        <v>0</v>
      </c>
      <c r="Z15" s="5"/>
      <c r="AA15" s="11">
        <v>0</v>
      </c>
      <c r="AB15" s="5"/>
      <c r="AC15" s="11">
        <v>5000</v>
      </c>
      <c r="AD15" s="5"/>
      <c r="AE15" s="11">
        <v>1000000</v>
      </c>
      <c r="AF15" s="5"/>
      <c r="AG15" s="11">
        <v>5000000000</v>
      </c>
      <c r="AH15" s="5"/>
      <c r="AI15" s="11">
        <v>4996375000</v>
      </c>
      <c r="AJ15" s="5"/>
      <c r="AK15" s="5" t="s">
        <v>72</v>
      </c>
      <c r="AL15" s="5"/>
      <c r="AM15" s="5"/>
    </row>
    <row r="16" spans="1:39">
      <c r="A16" s="1" t="s">
        <v>35</v>
      </c>
      <c r="C16" s="5" t="s">
        <v>35</v>
      </c>
      <c r="D16" s="5"/>
      <c r="E16" s="5" t="s">
        <v>35</v>
      </c>
      <c r="F16" s="5"/>
      <c r="G16" s="5" t="s">
        <v>35</v>
      </c>
      <c r="H16" s="5"/>
      <c r="I16" s="5" t="s">
        <v>35</v>
      </c>
      <c r="J16" s="5"/>
      <c r="K16" s="5" t="s">
        <v>35</v>
      </c>
      <c r="L16" s="5"/>
      <c r="M16" s="5" t="s">
        <v>35</v>
      </c>
      <c r="N16" s="5"/>
      <c r="O16" s="5" t="s">
        <v>35</v>
      </c>
      <c r="P16" s="5"/>
      <c r="Q16" s="6">
        <f>SUM(Q9:Q15)</f>
        <v>589451866826</v>
      </c>
      <c r="R16" s="5"/>
      <c r="S16" s="6">
        <f>SUM(S9:S15)</f>
        <v>645355840244</v>
      </c>
      <c r="T16" s="5"/>
      <c r="U16" s="5" t="s">
        <v>35</v>
      </c>
      <c r="V16" s="5"/>
      <c r="W16" s="6">
        <f>SUM(W9:W15)</f>
        <v>0</v>
      </c>
      <c r="X16" s="5"/>
      <c r="Y16" s="5" t="s">
        <v>35</v>
      </c>
      <c r="Z16" s="5"/>
      <c r="AA16" s="6">
        <f>SUM(AA9:AA15)</f>
        <v>0</v>
      </c>
      <c r="AB16" s="5"/>
      <c r="AC16" s="5" t="s">
        <v>35</v>
      </c>
      <c r="AD16" s="5"/>
      <c r="AE16" s="5" t="s">
        <v>35</v>
      </c>
      <c r="AF16" s="5"/>
      <c r="AG16" s="6">
        <f>SUM(AG9:AG15)</f>
        <v>589451866826</v>
      </c>
      <c r="AH16" s="5"/>
      <c r="AI16" s="6">
        <f>SUM(AI9:AI15)</f>
        <v>668999338026</v>
      </c>
      <c r="AJ16" s="5"/>
      <c r="AK16" s="7" t="s">
        <v>73</v>
      </c>
      <c r="AL16" s="5"/>
      <c r="AM16" s="5"/>
    </row>
    <row r="17" spans="3:39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3:39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3:39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3:39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9:AK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0"/>
  <sheetViews>
    <sheetView rightToLeft="1" topLeftCell="A22" workbookViewId="0">
      <selection activeCell="A6" sqref="A6:A7"/>
    </sheetView>
  </sheetViews>
  <sheetFormatPr defaultRowHeight="24"/>
  <cols>
    <col min="1" max="1" width="22" style="1" bestFit="1" customWidth="1"/>
    <col min="2" max="2" width="1" style="1" customWidth="1"/>
    <col min="3" max="3" width="26" style="5" bestFit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4" style="5" customWidth="1"/>
    <col min="10" max="10" width="1" style="1" customWidth="1"/>
    <col min="11" max="11" width="22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.75">
      <c r="A3" s="10" t="s">
        <v>1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 t="s">
        <v>1</v>
      </c>
      <c r="H3" s="10" t="s">
        <v>1</v>
      </c>
      <c r="I3" s="10" t="s">
        <v>1</v>
      </c>
      <c r="J3" s="10" t="s">
        <v>1</v>
      </c>
      <c r="K3" s="10" t="s">
        <v>1</v>
      </c>
      <c r="L3" s="10" t="s">
        <v>1</v>
      </c>
      <c r="M3" s="10" t="s">
        <v>1</v>
      </c>
      <c r="N3" s="10" t="s">
        <v>1</v>
      </c>
      <c r="O3" s="10" t="s">
        <v>1</v>
      </c>
      <c r="P3" s="10" t="s">
        <v>1</v>
      </c>
      <c r="Q3" s="10" t="s">
        <v>1</v>
      </c>
      <c r="R3" s="10" t="s">
        <v>1</v>
      </c>
      <c r="S3" s="10" t="s">
        <v>1</v>
      </c>
    </row>
    <row r="4" spans="1:19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19" ht="24.75">
      <c r="A6" s="9" t="s">
        <v>75</v>
      </c>
      <c r="C6" s="9" t="s">
        <v>76</v>
      </c>
      <c r="D6" s="9" t="s">
        <v>76</v>
      </c>
      <c r="E6" s="9" t="s">
        <v>76</v>
      </c>
      <c r="F6" s="9" t="s">
        <v>76</v>
      </c>
      <c r="G6" s="9" t="s">
        <v>76</v>
      </c>
      <c r="H6" s="9" t="s">
        <v>76</v>
      </c>
      <c r="I6" s="9" t="s">
        <v>76</v>
      </c>
      <c r="K6" s="9" t="s">
        <v>199</v>
      </c>
      <c r="M6" s="9" t="s">
        <v>5</v>
      </c>
      <c r="N6" s="9" t="s">
        <v>5</v>
      </c>
      <c r="O6" s="9" t="s">
        <v>5</v>
      </c>
      <c r="Q6" s="9" t="s">
        <v>6</v>
      </c>
      <c r="R6" s="9" t="s">
        <v>6</v>
      </c>
      <c r="S6" s="9" t="s">
        <v>6</v>
      </c>
    </row>
    <row r="7" spans="1:19" ht="24.75">
      <c r="A7" s="9" t="s">
        <v>75</v>
      </c>
      <c r="C7" s="9" t="s">
        <v>77</v>
      </c>
      <c r="E7" s="9" t="s">
        <v>78</v>
      </c>
      <c r="G7" s="9" t="s">
        <v>79</v>
      </c>
      <c r="I7" s="9" t="s">
        <v>44</v>
      </c>
      <c r="K7" s="9" t="s">
        <v>80</v>
      </c>
      <c r="M7" s="9" t="s">
        <v>81</v>
      </c>
      <c r="O7" s="9" t="s">
        <v>82</v>
      </c>
      <c r="Q7" s="9" t="s">
        <v>80</v>
      </c>
      <c r="S7" s="9" t="s">
        <v>74</v>
      </c>
    </row>
    <row r="8" spans="1:19">
      <c r="A8" s="1" t="s">
        <v>83</v>
      </c>
      <c r="C8" s="5" t="s">
        <v>84</v>
      </c>
      <c r="E8" s="5" t="s">
        <v>85</v>
      </c>
      <c r="F8" s="5"/>
      <c r="G8" s="5" t="s">
        <v>86</v>
      </c>
      <c r="I8" s="14">
        <v>5</v>
      </c>
      <c r="K8" s="13">
        <v>156428</v>
      </c>
      <c r="L8" s="13"/>
      <c r="M8" s="13">
        <v>0</v>
      </c>
      <c r="N8" s="13"/>
      <c r="O8" s="13">
        <v>0</v>
      </c>
      <c r="P8" s="13"/>
      <c r="Q8" s="13">
        <v>156428</v>
      </c>
      <c r="S8" s="5" t="s">
        <v>87</v>
      </c>
    </row>
    <row r="9" spans="1:19">
      <c r="A9" s="1" t="s">
        <v>88</v>
      </c>
      <c r="C9" s="5" t="s">
        <v>89</v>
      </c>
      <c r="E9" s="5" t="s">
        <v>85</v>
      </c>
      <c r="F9" s="5"/>
      <c r="G9" s="5" t="s">
        <v>90</v>
      </c>
      <c r="I9" s="14">
        <v>5</v>
      </c>
      <c r="K9" s="13">
        <v>9087798</v>
      </c>
      <c r="L9" s="13"/>
      <c r="M9" s="13">
        <v>535330508</v>
      </c>
      <c r="N9" s="13"/>
      <c r="O9" s="13">
        <v>535668337</v>
      </c>
      <c r="P9" s="13"/>
      <c r="Q9" s="13">
        <v>8749969</v>
      </c>
      <c r="S9" s="5" t="s">
        <v>87</v>
      </c>
    </row>
    <row r="10" spans="1:19">
      <c r="A10" s="1" t="s">
        <v>91</v>
      </c>
      <c r="C10" s="5" t="s">
        <v>92</v>
      </c>
      <c r="E10" s="5" t="s">
        <v>85</v>
      </c>
      <c r="F10" s="5"/>
      <c r="G10" s="5" t="s">
        <v>93</v>
      </c>
      <c r="I10" s="14">
        <v>5</v>
      </c>
      <c r="K10" s="13">
        <v>86345940028</v>
      </c>
      <c r="L10" s="13"/>
      <c r="M10" s="13">
        <v>0</v>
      </c>
      <c r="N10" s="13"/>
      <c r="O10" s="13">
        <v>15186915376</v>
      </c>
      <c r="P10" s="13"/>
      <c r="Q10" s="13">
        <v>71159024652</v>
      </c>
      <c r="S10" s="5" t="s">
        <v>94</v>
      </c>
    </row>
    <row r="11" spans="1:19">
      <c r="A11" s="1" t="s">
        <v>88</v>
      </c>
      <c r="C11" s="5" t="s">
        <v>95</v>
      </c>
      <c r="E11" s="5" t="s">
        <v>85</v>
      </c>
      <c r="F11" s="5"/>
      <c r="G11" s="5" t="s">
        <v>96</v>
      </c>
      <c r="I11" s="14">
        <v>5</v>
      </c>
      <c r="K11" s="13">
        <v>10240522</v>
      </c>
      <c r="L11" s="13"/>
      <c r="M11" s="13">
        <v>43303</v>
      </c>
      <c r="N11" s="13"/>
      <c r="O11" s="13">
        <v>0</v>
      </c>
      <c r="P11" s="13"/>
      <c r="Q11" s="13">
        <v>10283825</v>
      </c>
      <c r="S11" s="5" t="s">
        <v>87</v>
      </c>
    </row>
    <row r="12" spans="1:19">
      <c r="A12" s="1" t="s">
        <v>88</v>
      </c>
      <c r="C12" s="5" t="s">
        <v>97</v>
      </c>
      <c r="E12" s="5" t="s">
        <v>85</v>
      </c>
      <c r="F12" s="5"/>
      <c r="G12" s="5" t="s">
        <v>96</v>
      </c>
      <c r="I12" s="14">
        <v>5</v>
      </c>
      <c r="K12" s="13">
        <v>11332927</v>
      </c>
      <c r="L12" s="13"/>
      <c r="M12" s="13">
        <v>47923</v>
      </c>
      <c r="N12" s="13"/>
      <c r="O12" s="13">
        <v>0</v>
      </c>
      <c r="P12" s="13"/>
      <c r="Q12" s="13">
        <v>11380850</v>
      </c>
      <c r="S12" s="5" t="s">
        <v>87</v>
      </c>
    </row>
    <row r="13" spans="1:19">
      <c r="A13" s="1" t="s">
        <v>88</v>
      </c>
      <c r="C13" s="5" t="s">
        <v>98</v>
      </c>
      <c r="E13" s="5" t="s">
        <v>85</v>
      </c>
      <c r="F13" s="5"/>
      <c r="G13" s="5" t="s">
        <v>99</v>
      </c>
      <c r="I13" s="14">
        <v>5</v>
      </c>
      <c r="K13" s="13">
        <v>11037711</v>
      </c>
      <c r="L13" s="13"/>
      <c r="M13" s="13">
        <v>46674</v>
      </c>
      <c r="N13" s="13"/>
      <c r="O13" s="13">
        <v>0</v>
      </c>
      <c r="P13" s="13"/>
      <c r="Q13" s="13">
        <v>11084385</v>
      </c>
      <c r="S13" s="5" t="s">
        <v>87</v>
      </c>
    </row>
    <row r="14" spans="1:19">
      <c r="A14" s="1" t="s">
        <v>100</v>
      </c>
      <c r="C14" s="5" t="s">
        <v>101</v>
      </c>
      <c r="E14" s="5" t="s">
        <v>85</v>
      </c>
      <c r="F14" s="5"/>
      <c r="G14" s="5" t="s">
        <v>102</v>
      </c>
      <c r="I14" s="14">
        <v>5</v>
      </c>
      <c r="K14" s="13">
        <v>11544547548</v>
      </c>
      <c r="L14" s="13"/>
      <c r="M14" s="13">
        <v>284544908367</v>
      </c>
      <c r="N14" s="13"/>
      <c r="O14" s="13">
        <v>271277847874</v>
      </c>
      <c r="P14" s="13"/>
      <c r="Q14" s="13">
        <v>24811608041</v>
      </c>
      <c r="S14" s="5" t="s">
        <v>103</v>
      </c>
    </row>
    <row r="15" spans="1:19">
      <c r="A15" s="1" t="s">
        <v>100</v>
      </c>
      <c r="C15" s="5" t="s">
        <v>104</v>
      </c>
      <c r="E15" s="5" t="s">
        <v>85</v>
      </c>
      <c r="F15" s="5"/>
      <c r="G15" s="5" t="s">
        <v>102</v>
      </c>
      <c r="I15" s="14">
        <v>5</v>
      </c>
      <c r="K15" s="13">
        <v>455736869440</v>
      </c>
      <c r="L15" s="13"/>
      <c r="M15" s="13">
        <v>5600967227005</v>
      </c>
      <c r="N15" s="13"/>
      <c r="O15" s="13">
        <v>6047344209001</v>
      </c>
      <c r="P15" s="13"/>
      <c r="Q15" s="13">
        <v>9359887444</v>
      </c>
      <c r="S15" s="5" t="s">
        <v>64</v>
      </c>
    </row>
    <row r="16" spans="1:19">
      <c r="A16" s="1" t="s">
        <v>100</v>
      </c>
      <c r="C16" s="5" t="s">
        <v>105</v>
      </c>
      <c r="E16" s="5" t="s">
        <v>85</v>
      </c>
      <c r="F16" s="5"/>
      <c r="G16" s="5" t="s">
        <v>102</v>
      </c>
      <c r="I16" s="14">
        <v>5</v>
      </c>
      <c r="K16" s="13">
        <v>63329391163</v>
      </c>
      <c r="L16" s="13"/>
      <c r="M16" s="13">
        <v>597845782284</v>
      </c>
      <c r="N16" s="13"/>
      <c r="O16" s="13">
        <v>661011176087</v>
      </c>
      <c r="P16" s="13"/>
      <c r="Q16" s="13">
        <v>163997360</v>
      </c>
      <c r="S16" s="5" t="s">
        <v>87</v>
      </c>
    </row>
    <row r="17" spans="1:19">
      <c r="A17" s="1" t="s">
        <v>100</v>
      </c>
      <c r="C17" s="5" t="s">
        <v>106</v>
      </c>
      <c r="E17" s="5" t="s">
        <v>85</v>
      </c>
      <c r="F17" s="5"/>
      <c r="G17" s="5" t="s">
        <v>102</v>
      </c>
      <c r="I17" s="14">
        <v>5</v>
      </c>
      <c r="K17" s="13">
        <v>841615601</v>
      </c>
      <c r="L17" s="13"/>
      <c r="M17" s="13">
        <v>8110873756154</v>
      </c>
      <c r="N17" s="13"/>
      <c r="O17" s="13">
        <v>8073788498875</v>
      </c>
      <c r="P17" s="13"/>
      <c r="Q17" s="13">
        <v>37926872880</v>
      </c>
      <c r="S17" s="5" t="s">
        <v>107</v>
      </c>
    </row>
    <row r="18" spans="1:19">
      <c r="A18" s="1" t="s">
        <v>100</v>
      </c>
      <c r="C18" s="5" t="s">
        <v>108</v>
      </c>
      <c r="E18" s="5" t="s">
        <v>85</v>
      </c>
      <c r="F18" s="5"/>
      <c r="G18" s="5" t="s">
        <v>109</v>
      </c>
      <c r="I18" s="14">
        <v>5</v>
      </c>
      <c r="K18" s="13">
        <v>577275972</v>
      </c>
      <c r="L18" s="13"/>
      <c r="M18" s="13">
        <v>143513690</v>
      </c>
      <c r="N18" s="13"/>
      <c r="O18" s="13">
        <v>705902660</v>
      </c>
      <c r="P18" s="13"/>
      <c r="Q18" s="13">
        <v>14887002</v>
      </c>
      <c r="S18" s="5" t="s">
        <v>87</v>
      </c>
    </row>
    <row r="19" spans="1:19">
      <c r="A19" s="1" t="s">
        <v>100</v>
      </c>
      <c r="C19" s="5" t="s">
        <v>110</v>
      </c>
      <c r="E19" s="5" t="s">
        <v>85</v>
      </c>
      <c r="F19" s="5"/>
      <c r="G19" s="5" t="s">
        <v>111</v>
      </c>
      <c r="I19" s="14">
        <v>5</v>
      </c>
      <c r="K19" s="13">
        <v>83913143432</v>
      </c>
      <c r="L19" s="13"/>
      <c r="M19" s="13">
        <v>330381545855</v>
      </c>
      <c r="N19" s="13"/>
      <c r="O19" s="13">
        <v>264485815082</v>
      </c>
      <c r="P19" s="13"/>
      <c r="Q19" s="13">
        <v>149808874205</v>
      </c>
      <c r="S19" s="5" t="s">
        <v>112</v>
      </c>
    </row>
    <row r="20" spans="1:19">
      <c r="A20" s="1" t="s">
        <v>88</v>
      </c>
      <c r="C20" s="5" t="s">
        <v>113</v>
      </c>
      <c r="E20" s="5" t="s">
        <v>114</v>
      </c>
      <c r="F20" s="5"/>
      <c r="G20" s="5" t="s">
        <v>115</v>
      </c>
      <c r="I20" s="14">
        <v>5</v>
      </c>
      <c r="K20" s="13">
        <v>330000</v>
      </c>
      <c r="L20" s="13"/>
      <c r="M20" s="13">
        <v>0</v>
      </c>
      <c r="N20" s="13"/>
      <c r="O20" s="13">
        <v>0</v>
      </c>
      <c r="P20" s="13"/>
      <c r="Q20" s="13">
        <v>330000</v>
      </c>
      <c r="S20" s="5" t="s">
        <v>87</v>
      </c>
    </row>
    <row r="21" spans="1:19">
      <c r="A21" s="1" t="s">
        <v>100</v>
      </c>
      <c r="C21" s="5" t="s">
        <v>116</v>
      </c>
      <c r="E21" s="5" t="s">
        <v>85</v>
      </c>
      <c r="F21" s="5"/>
      <c r="G21" s="5" t="s">
        <v>48</v>
      </c>
      <c r="I21" s="14">
        <v>5</v>
      </c>
      <c r="K21" s="13">
        <v>34154299041</v>
      </c>
      <c r="L21" s="13"/>
      <c r="M21" s="13">
        <v>454659157</v>
      </c>
      <c r="N21" s="13"/>
      <c r="O21" s="13">
        <v>126753483</v>
      </c>
      <c r="P21" s="13"/>
      <c r="Q21" s="13">
        <v>34482204715</v>
      </c>
      <c r="S21" s="5" t="s">
        <v>117</v>
      </c>
    </row>
    <row r="22" spans="1:19">
      <c r="A22" s="1" t="s">
        <v>100</v>
      </c>
      <c r="C22" s="5" t="s">
        <v>118</v>
      </c>
      <c r="E22" s="5" t="s">
        <v>85</v>
      </c>
      <c r="F22" s="5"/>
      <c r="G22" s="5" t="s">
        <v>119</v>
      </c>
      <c r="I22" s="14">
        <v>5</v>
      </c>
      <c r="K22" s="13">
        <v>11970088458</v>
      </c>
      <c r="L22" s="13"/>
      <c r="M22" s="13">
        <v>674339634</v>
      </c>
      <c r="N22" s="13"/>
      <c r="O22" s="13">
        <v>111118365</v>
      </c>
      <c r="P22" s="13"/>
      <c r="Q22" s="13">
        <v>12533309727</v>
      </c>
      <c r="S22" s="5" t="s">
        <v>120</v>
      </c>
    </row>
    <row r="23" spans="1:19">
      <c r="A23" s="1" t="s">
        <v>100</v>
      </c>
      <c r="C23" s="5" t="s">
        <v>121</v>
      </c>
      <c r="E23" s="5" t="s">
        <v>85</v>
      </c>
      <c r="F23" s="5"/>
      <c r="G23" s="5" t="s">
        <v>122</v>
      </c>
      <c r="I23" s="14">
        <v>5</v>
      </c>
      <c r="K23" s="13">
        <v>6126222485</v>
      </c>
      <c r="L23" s="13"/>
      <c r="M23" s="13">
        <v>1232028721</v>
      </c>
      <c r="N23" s="13"/>
      <c r="O23" s="13">
        <v>100247047</v>
      </c>
      <c r="P23" s="13"/>
      <c r="Q23" s="13">
        <v>7258004159</v>
      </c>
      <c r="S23" s="5" t="s">
        <v>123</v>
      </c>
    </row>
    <row r="24" spans="1:19">
      <c r="A24" s="1" t="s">
        <v>100</v>
      </c>
      <c r="C24" s="5" t="s">
        <v>124</v>
      </c>
      <c r="E24" s="5" t="s">
        <v>85</v>
      </c>
      <c r="F24" s="5"/>
      <c r="G24" s="5" t="s">
        <v>125</v>
      </c>
      <c r="I24" s="14">
        <v>5</v>
      </c>
      <c r="K24" s="13">
        <v>137232439458</v>
      </c>
      <c r="L24" s="13"/>
      <c r="M24" s="13">
        <v>512529339794</v>
      </c>
      <c r="N24" s="13"/>
      <c r="O24" s="13">
        <v>542191890879</v>
      </c>
      <c r="P24" s="13"/>
      <c r="Q24" s="13">
        <v>107569888373</v>
      </c>
      <c r="S24" s="5" t="s">
        <v>126</v>
      </c>
    </row>
    <row r="25" spans="1:19">
      <c r="A25" s="1" t="s">
        <v>100</v>
      </c>
      <c r="C25" s="5" t="s">
        <v>127</v>
      </c>
      <c r="E25" s="5" t="s">
        <v>85</v>
      </c>
      <c r="F25" s="5"/>
      <c r="G25" s="5" t="s">
        <v>125</v>
      </c>
      <c r="I25" s="14">
        <v>5</v>
      </c>
      <c r="K25" s="13">
        <v>9306631809</v>
      </c>
      <c r="L25" s="13"/>
      <c r="M25" s="13">
        <v>116588160</v>
      </c>
      <c r="N25" s="13"/>
      <c r="O25" s="13">
        <v>43957391</v>
      </c>
      <c r="P25" s="13"/>
      <c r="Q25" s="13">
        <v>9379262578</v>
      </c>
      <c r="S25" s="5" t="s">
        <v>64</v>
      </c>
    </row>
    <row r="26" spans="1:19">
      <c r="A26" s="1" t="s">
        <v>100</v>
      </c>
      <c r="C26" s="5" t="s">
        <v>128</v>
      </c>
      <c r="E26" s="5" t="s">
        <v>85</v>
      </c>
      <c r="F26" s="5"/>
      <c r="G26" s="5" t="s">
        <v>129</v>
      </c>
      <c r="I26" s="14">
        <v>5</v>
      </c>
      <c r="K26" s="13">
        <v>29401592115</v>
      </c>
      <c r="L26" s="13"/>
      <c r="M26" s="13">
        <v>429739495</v>
      </c>
      <c r="N26" s="13"/>
      <c r="O26" s="13">
        <v>33476243</v>
      </c>
      <c r="P26" s="13"/>
      <c r="Q26" s="13">
        <v>29797855367</v>
      </c>
      <c r="S26" s="5" t="s">
        <v>130</v>
      </c>
    </row>
    <row r="27" spans="1:19">
      <c r="A27" s="1" t="s">
        <v>100</v>
      </c>
      <c r="C27" s="5" t="s">
        <v>131</v>
      </c>
      <c r="E27" s="5" t="s">
        <v>85</v>
      </c>
      <c r="F27" s="5"/>
      <c r="G27" s="5" t="s">
        <v>132</v>
      </c>
      <c r="I27" s="14">
        <v>5</v>
      </c>
      <c r="K27" s="13">
        <v>2800180706</v>
      </c>
      <c r="L27" s="13"/>
      <c r="M27" s="13">
        <v>38530572</v>
      </c>
      <c r="N27" s="13"/>
      <c r="O27" s="13">
        <v>32523898</v>
      </c>
      <c r="P27" s="13"/>
      <c r="Q27" s="13">
        <v>2806187380</v>
      </c>
      <c r="S27" s="5" t="s">
        <v>133</v>
      </c>
    </row>
    <row r="28" spans="1:19">
      <c r="A28" s="1" t="s">
        <v>134</v>
      </c>
      <c r="C28" s="5" t="s">
        <v>135</v>
      </c>
      <c r="E28" s="5" t="s">
        <v>85</v>
      </c>
      <c r="F28" s="5"/>
      <c r="G28" s="5" t="s">
        <v>136</v>
      </c>
      <c r="I28" s="14">
        <v>5</v>
      </c>
      <c r="K28" s="13">
        <v>7075437</v>
      </c>
      <c r="L28" s="13"/>
      <c r="M28" s="13">
        <v>21183235525</v>
      </c>
      <c r="N28" s="13"/>
      <c r="O28" s="13">
        <v>0</v>
      </c>
      <c r="P28" s="13"/>
      <c r="Q28" s="13">
        <v>21190310962</v>
      </c>
      <c r="S28" s="5" t="s">
        <v>137</v>
      </c>
    </row>
    <row r="29" spans="1:19">
      <c r="A29" s="1" t="s">
        <v>138</v>
      </c>
      <c r="C29" s="5" t="s">
        <v>139</v>
      </c>
      <c r="E29" s="5" t="s">
        <v>140</v>
      </c>
      <c r="F29" s="5"/>
      <c r="G29" s="5" t="s">
        <v>136</v>
      </c>
      <c r="I29" s="14">
        <v>22.5</v>
      </c>
      <c r="K29" s="13">
        <v>46000000000</v>
      </c>
      <c r="L29" s="13"/>
      <c r="M29" s="13">
        <v>0</v>
      </c>
      <c r="N29" s="13"/>
      <c r="O29" s="13">
        <v>0</v>
      </c>
      <c r="P29" s="13"/>
      <c r="Q29" s="13">
        <v>46000000000</v>
      </c>
      <c r="S29" s="5" t="s">
        <v>141</v>
      </c>
    </row>
    <row r="30" spans="1:19">
      <c r="A30" s="1" t="s">
        <v>138</v>
      </c>
      <c r="C30" s="5" t="s">
        <v>142</v>
      </c>
      <c r="E30" s="5" t="s">
        <v>140</v>
      </c>
      <c r="F30" s="5"/>
      <c r="G30" s="5" t="s">
        <v>136</v>
      </c>
      <c r="I30" s="14">
        <v>22.5</v>
      </c>
      <c r="K30" s="13">
        <v>95000000000</v>
      </c>
      <c r="L30" s="13"/>
      <c r="M30" s="13">
        <v>0</v>
      </c>
      <c r="N30" s="13"/>
      <c r="O30" s="13">
        <v>0</v>
      </c>
      <c r="P30" s="13"/>
      <c r="Q30" s="13">
        <v>95000000000</v>
      </c>
      <c r="S30" s="5" t="s">
        <v>143</v>
      </c>
    </row>
    <row r="31" spans="1:19">
      <c r="A31" s="1" t="s">
        <v>138</v>
      </c>
      <c r="C31" s="5" t="s">
        <v>144</v>
      </c>
      <c r="E31" s="5" t="s">
        <v>140</v>
      </c>
      <c r="F31" s="5"/>
      <c r="G31" s="5" t="s">
        <v>136</v>
      </c>
      <c r="I31" s="14">
        <v>22.5</v>
      </c>
      <c r="K31" s="13">
        <v>177000000000</v>
      </c>
      <c r="L31" s="13"/>
      <c r="M31" s="13">
        <v>0</v>
      </c>
      <c r="N31" s="13"/>
      <c r="O31" s="13">
        <v>0</v>
      </c>
      <c r="P31" s="13"/>
      <c r="Q31" s="13">
        <v>177000000000</v>
      </c>
      <c r="S31" s="5" t="s">
        <v>145</v>
      </c>
    </row>
    <row r="32" spans="1:19">
      <c r="A32" s="1" t="s">
        <v>138</v>
      </c>
      <c r="C32" s="5" t="s">
        <v>146</v>
      </c>
      <c r="E32" s="5" t="s">
        <v>140</v>
      </c>
      <c r="F32" s="5"/>
      <c r="G32" s="5" t="s">
        <v>136</v>
      </c>
      <c r="I32" s="14">
        <v>22.5</v>
      </c>
      <c r="K32" s="13">
        <v>370000000000</v>
      </c>
      <c r="L32" s="13"/>
      <c r="M32" s="13">
        <v>0</v>
      </c>
      <c r="N32" s="13"/>
      <c r="O32" s="13">
        <v>0</v>
      </c>
      <c r="P32" s="13"/>
      <c r="Q32" s="13">
        <v>370000000000</v>
      </c>
      <c r="S32" s="5" t="s">
        <v>147</v>
      </c>
    </row>
    <row r="33" spans="1:19">
      <c r="A33" s="1" t="s">
        <v>100</v>
      </c>
      <c r="C33" s="5" t="s">
        <v>148</v>
      </c>
      <c r="E33" s="5" t="s">
        <v>85</v>
      </c>
      <c r="F33" s="5"/>
      <c r="G33" s="5" t="s">
        <v>149</v>
      </c>
      <c r="I33" s="14">
        <v>5</v>
      </c>
      <c r="K33" s="13">
        <v>10515148893</v>
      </c>
      <c r="L33" s="13"/>
      <c r="M33" s="13">
        <v>160265956</v>
      </c>
      <c r="N33" s="13"/>
      <c r="O33" s="13">
        <v>13281209</v>
      </c>
      <c r="P33" s="13"/>
      <c r="Q33" s="13">
        <v>10662133640</v>
      </c>
      <c r="S33" s="5" t="s">
        <v>150</v>
      </c>
    </row>
    <row r="34" spans="1:19">
      <c r="A34" s="1" t="s">
        <v>138</v>
      </c>
      <c r="C34" s="5" t="s">
        <v>151</v>
      </c>
      <c r="E34" s="5" t="s">
        <v>140</v>
      </c>
      <c r="F34" s="5"/>
      <c r="G34" s="5" t="s">
        <v>149</v>
      </c>
      <c r="I34" s="14">
        <v>22.5</v>
      </c>
      <c r="K34" s="13">
        <v>151000000000</v>
      </c>
      <c r="L34" s="13"/>
      <c r="M34" s="13">
        <v>0</v>
      </c>
      <c r="N34" s="13"/>
      <c r="O34" s="13">
        <v>0</v>
      </c>
      <c r="P34" s="13"/>
      <c r="Q34" s="13">
        <v>151000000000</v>
      </c>
      <c r="S34" s="5" t="s">
        <v>152</v>
      </c>
    </row>
    <row r="35" spans="1:19">
      <c r="A35" s="1" t="s">
        <v>138</v>
      </c>
      <c r="C35" s="5" t="s">
        <v>153</v>
      </c>
      <c r="E35" s="5" t="s">
        <v>140</v>
      </c>
      <c r="F35" s="5"/>
      <c r="G35" s="5" t="s">
        <v>149</v>
      </c>
      <c r="I35" s="14">
        <v>22.5</v>
      </c>
      <c r="K35" s="13">
        <v>16000000000</v>
      </c>
      <c r="L35" s="13"/>
      <c r="M35" s="13">
        <v>0</v>
      </c>
      <c r="N35" s="13"/>
      <c r="O35" s="13">
        <v>0</v>
      </c>
      <c r="P35" s="13"/>
      <c r="Q35" s="13">
        <v>16000000000</v>
      </c>
      <c r="S35" s="5" t="s">
        <v>54</v>
      </c>
    </row>
    <row r="36" spans="1:19">
      <c r="A36" s="1" t="s">
        <v>100</v>
      </c>
      <c r="C36" s="5" t="s">
        <v>154</v>
      </c>
      <c r="E36" s="5" t="s">
        <v>85</v>
      </c>
      <c r="F36" s="5"/>
      <c r="G36" s="5" t="s">
        <v>155</v>
      </c>
      <c r="I36" s="14">
        <v>5</v>
      </c>
      <c r="K36" s="13">
        <v>86870765562</v>
      </c>
      <c r="L36" s="13"/>
      <c r="M36" s="13">
        <v>644759712408</v>
      </c>
      <c r="N36" s="13"/>
      <c r="O36" s="13">
        <v>681617900000</v>
      </c>
      <c r="P36" s="13"/>
      <c r="Q36" s="13">
        <v>50012577970</v>
      </c>
      <c r="S36" s="5" t="s">
        <v>156</v>
      </c>
    </row>
    <row r="37" spans="1:19">
      <c r="A37" s="1" t="s">
        <v>35</v>
      </c>
      <c r="C37" s="5" t="s">
        <v>35</v>
      </c>
      <c r="E37" s="5" t="s">
        <v>35</v>
      </c>
      <c r="F37" s="5"/>
      <c r="G37" s="5" t="s">
        <v>35</v>
      </c>
      <c r="I37" s="14" t="s">
        <v>35</v>
      </c>
      <c r="K37" s="4">
        <f>SUM(K8:K36)</f>
        <v>1885715412534</v>
      </c>
      <c r="M37" s="4">
        <f>SUM(M8:M36)</f>
        <v>16106870641185</v>
      </c>
      <c r="O37" s="4">
        <f>SUM(O8:O36)</f>
        <v>16558607181807</v>
      </c>
      <c r="Q37" s="4">
        <f>SUM(Q8:Q36)</f>
        <v>1433978871912</v>
      </c>
      <c r="S37" s="7" t="s">
        <v>157</v>
      </c>
    </row>
    <row r="38" spans="1:19">
      <c r="E38" s="5"/>
      <c r="F38" s="5"/>
      <c r="G38" s="5"/>
    </row>
    <row r="39" spans="1:19">
      <c r="E39" s="5"/>
      <c r="F39" s="5"/>
      <c r="G39" s="5"/>
    </row>
    <row r="40" spans="1:19">
      <c r="E40" s="5"/>
      <c r="F40" s="5"/>
      <c r="G40" s="5"/>
    </row>
  </sheetData>
  <mergeCells count="17">
    <mergeCell ref="I7"/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S8:S37 C8:C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3"/>
  <sheetViews>
    <sheetView rightToLeft="1" workbookViewId="0">
      <selection activeCell="G8" sqref="G8"/>
    </sheetView>
  </sheetViews>
  <sheetFormatPr defaultRowHeight="24"/>
  <cols>
    <col min="1" max="1" width="31.71093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2" customWidth="1"/>
    <col min="8" max="8" width="1" style="1" customWidth="1"/>
    <col min="9" max="9" width="20" style="1" customWidth="1"/>
    <col min="10" max="10" width="1" style="1" customWidth="1"/>
    <col min="11" max="11" width="19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9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  <c r="R3" s="10" t="s">
        <v>158</v>
      </c>
      <c r="S3" s="10" t="s">
        <v>158</v>
      </c>
    </row>
    <row r="4" spans="1:19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19" ht="24.75">
      <c r="A6" s="9" t="s">
        <v>159</v>
      </c>
      <c r="B6" s="9" t="s">
        <v>159</v>
      </c>
      <c r="C6" s="9" t="s">
        <v>159</v>
      </c>
      <c r="D6" s="9" t="s">
        <v>159</v>
      </c>
      <c r="E6" s="9" t="s">
        <v>159</v>
      </c>
      <c r="F6" s="9" t="s">
        <v>159</v>
      </c>
      <c r="G6" s="9" t="s">
        <v>159</v>
      </c>
      <c r="I6" s="9" t="s">
        <v>160</v>
      </c>
      <c r="J6" s="9" t="s">
        <v>160</v>
      </c>
      <c r="K6" s="9" t="s">
        <v>160</v>
      </c>
      <c r="L6" s="9" t="s">
        <v>160</v>
      </c>
      <c r="M6" s="9" t="s">
        <v>160</v>
      </c>
      <c r="O6" s="9" t="s">
        <v>161</v>
      </c>
      <c r="P6" s="9" t="s">
        <v>161</v>
      </c>
      <c r="Q6" s="9" t="s">
        <v>161</v>
      </c>
      <c r="R6" s="9" t="s">
        <v>161</v>
      </c>
      <c r="S6" s="9" t="s">
        <v>161</v>
      </c>
    </row>
    <row r="7" spans="1:19" ht="24.75">
      <c r="A7" s="9" t="s">
        <v>162</v>
      </c>
      <c r="C7" s="9" t="s">
        <v>163</v>
      </c>
      <c r="E7" s="9" t="s">
        <v>43</v>
      </c>
      <c r="G7" s="15" t="s">
        <v>44</v>
      </c>
      <c r="I7" s="9" t="s">
        <v>164</v>
      </c>
      <c r="K7" s="9" t="s">
        <v>165</v>
      </c>
      <c r="M7" s="9" t="s">
        <v>166</v>
      </c>
      <c r="O7" s="9" t="s">
        <v>164</v>
      </c>
      <c r="Q7" s="9" t="s">
        <v>165</v>
      </c>
      <c r="S7" s="9" t="s">
        <v>166</v>
      </c>
    </row>
    <row r="8" spans="1:19">
      <c r="A8" s="1" t="s">
        <v>69</v>
      </c>
      <c r="C8" s="5" t="s">
        <v>200</v>
      </c>
      <c r="D8" s="5"/>
      <c r="E8" s="5" t="s">
        <v>71</v>
      </c>
      <c r="F8" s="5"/>
      <c r="G8" s="16">
        <v>22.5</v>
      </c>
      <c r="H8" s="5"/>
      <c r="I8" s="11">
        <v>95473631</v>
      </c>
      <c r="J8" s="5"/>
      <c r="K8" s="11">
        <v>0</v>
      </c>
      <c r="L8" s="5"/>
      <c r="M8" s="11">
        <f>I8-K8</f>
        <v>95473631</v>
      </c>
      <c r="N8" s="5"/>
      <c r="O8" s="11">
        <v>417946232</v>
      </c>
      <c r="P8" s="5"/>
      <c r="Q8" s="11">
        <v>0</v>
      </c>
      <c r="R8" s="5"/>
      <c r="S8" s="11">
        <f>O8-Q8</f>
        <v>417946232</v>
      </c>
    </row>
    <row r="9" spans="1:19">
      <c r="A9" s="1" t="s">
        <v>65</v>
      </c>
      <c r="C9" s="5" t="s">
        <v>200</v>
      </c>
      <c r="D9" s="5"/>
      <c r="E9" s="5" t="s">
        <v>67</v>
      </c>
      <c r="F9" s="5"/>
      <c r="G9" s="16">
        <v>22.5</v>
      </c>
      <c r="H9" s="5"/>
      <c r="I9" s="11">
        <v>395983331</v>
      </c>
      <c r="J9" s="5"/>
      <c r="K9" s="11">
        <v>0</v>
      </c>
      <c r="L9" s="5"/>
      <c r="M9" s="11">
        <f t="shared" ref="M9:M37" si="0">I9-K9</f>
        <v>395983331</v>
      </c>
      <c r="N9" s="5"/>
      <c r="O9" s="11">
        <v>2530070359</v>
      </c>
      <c r="P9" s="5"/>
      <c r="Q9" s="11">
        <v>0</v>
      </c>
      <c r="R9" s="5"/>
      <c r="S9" s="11">
        <f t="shared" ref="S9:S37" si="1">O9-Q9</f>
        <v>2530070359</v>
      </c>
    </row>
    <row r="10" spans="1:19">
      <c r="A10" s="1" t="s">
        <v>61</v>
      </c>
      <c r="C10" s="5" t="s">
        <v>200</v>
      </c>
      <c r="D10" s="5"/>
      <c r="E10" s="5" t="s">
        <v>63</v>
      </c>
      <c r="F10" s="5"/>
      <c r="G10" s="16">
        <v>22.5</v>
      </c>
      <c r="H10" s="5"/>
      <c r="I10" s="11">
        <v>181443294</v>
      </c>
      <c r="J10" s="5"/>
      <c r="K10" s="11">
        <v>0</v>
      </c>
      <c r="L10" s="5"/>
      <c r="M10" s="11">
        <f t="shared" si="0"/>
        <v>181443294</v>
      </c>
      <c r="N10" s="5"/>
      <c r="O10" s="11">
        <v>804783099</v>
      </c>
      <c r="P10" s="5"/>
      <c r="Q10" s="11">
        <v>0</v>
      </c>
      <c r="R10" s="5"/>
      <c r="S10" s="11">
        <f t="shared" si="1"/>
        <v>804783099</v>
      </c>
    </row>
    <row r="11" spans="1:19">
      <c r="A11" s="1" t="s">
        <v>83</v>
      </c>
      <c r="C11" s="11">
        <v>30</v>
      </c>
      <c r="D11" s="5"/>
      <c r="E11" s="5" t="s">
        <v>200</v>
      </c>
      <c r="F11" s="5"/>
      <c r="G11" s="16">
        <v>5</v>
      </c>
      <c r="H11" s="5"/>
      <c r="I11" s="11">
        <v>0</v>
      </c>
      <c r="J11" s="5"/>
      <c r="K11" s="11">
        <v>0</v>
      </c>
      <c r="L11" s="5"/>
      <c r="M11" s="11">
        <f t="shared" si="0"/>
        <v>0</v>
      </c>
      <c r="N11" s="5"/>
      <c r="O11" s="11">
        <v>6759</v>
      </c>
      <c r="P11" s="5"/>
      <c r="Q11" s="11">
        <v>0</v>
      </c>
      <c r="R11" s="5"/>
      <c r="S11" s="11">
        <f t="shared" si="1"/>
        <v>6759</v>
      </c>
    </row>
    <row r="12" spans="1:19">
      <c r="A12" s="1" t="s">
        <v>88</v>
      </c>
      <c r="C12" s="11">
        <v>17</v>
      </c>
      <c r="D12" s="5"/>
      <c r="E12" s="5" t="s">
        <v>200</v>
      </c>
      <c r="F12" s="5"/>
      <c r="G12" s="16">
        <v>5</v>
      </c>
      <c r="H12" s="5"/>
      <c r="I12" s="11">
        <v>38591</v>
      </c>
      <c r="J12" s="5"/>
      <c r="K12" s="11">
        <v>0</v>
      </c>
      <c r="L12" s="5"/>
      <c r="M12" s="11">
        <f t="shared" si="0"/>
        <v>38591</v>
      </c>
      <c r="N12" s="5"/>
      <c r="O12" s="11">
        <v>476315</v>
      </c>
      <c r="P12" s="5"/>
      <c r="Q12" s="11">
        <v>0</v>
      </c>
      <c r="R12" s="5"/>
      <c r="S12" s="11">
        <f t="shared" si="1"/>
        <v>476315</v>
      </c>
    </row>
    <row r="13" spans="1:19">
      <c r="A13" s="1" t="s">
        <v>88</v>
      </c>
      <c r="C13" s="11">
        <v>20</v>
      </c>
      <c r="D13" s="5"/>
      <c r="E13" s="5" t="s">
        <v>200</v>
      </c>
      <c r="F13" s="5"/>
      <c r="G13" s="16">
        <v>5</v>
      </c>
      <c r="H13" s="5"/>
      <c r="I13" s="11">
        <v>43303</v>
      </c>
      <c r="J13" s="5"/>
      <c r="K13" s="11">
        <v>0</v>
      </c>
      <c r="L13" s="5"/>
      <c r="M13" s="11">
        <f t="shared" si="0"/>
        <v>43303</v>
      </c>
      <c r="N13" s="5"/>
      <c r="O13" s="11">
        <v>520222</v>
      </c>
      <c r="P13" s="5"/>
      <c r="Q13" s="11">
        <v>0</v>
      </c>
      <c r="R13" s="5"/>
      <c r="S13" s="11">
        <f t="shared" si="1"/>
        <v>520222</v>
      </c>
    </row>
    <row r="14" spans="1:19">
      <c r="A14" s="1" t="s">
        <v>88</v>
      </c>
      <c r="C14" s="11">
        <v>20</v>
      </c>
      <c r="D14" s="5"/>
      <c r="E14" s="5" t="s">
        <v>200</v>
      </c>
      <c r="F14" s="5"/>
      <c r="G14" s="16">
        <v>5</v>
      </c>
      <c r="H14" s="5"/>
      <c r="I14" s="11">
        <v>47923</v>
      </c>
      <c r="J14" s="5"/>
      <c r="K14" s="11">
        <v>0</v>
      </c>
      <c r="L14" s="5"/>
      <c r="M14" s="11">
        <f t="shared" si="0"/>
        <v>47923</v>
      </c>
      <c r="N14" s="5"/>
      <c r="O14" s="11">
        <v>551839</v>
      </c>
      <c r="P14" s="5"/>
      <c r="Q14" s="11">
        <v>0</v>
      </c>
      <c r="R14" s="5"/>
      <c r="S14" s="11">
        <f t="shared" si="1"/>
        <v>551839</v>
      </c>
    </row>
    <row r="15" spans="1:19">
      <c r="A15" s="1" t="s">
        <v>88</v>
      </c>
      <c r="C15" s="11">
        <v>17</v>
      </c>
      <c r="D15" s="5"/>
      <c r="E15" s="5" t="s">
        <v>200</v>
      </c>
      <c r="F15" s="5"/>
      <c r="G15" s="16">
        <v>5</v>
      </c>
      <c r="H15" s="5"/>
      <c r="I15" s="11">
        <v>46674</v>
      </c>
      <c r="J15" s="5"/>
      <c r="K15" s="11">
        <v>0</v>
      </c>
      <c r="L15" s="5"/>
      <c r="M15" s="11">
        <f t="shared" si="0"/>
        <v>46674</v>
      </c>
      <c r="N15" s="5"/>
      <c r="O15" s="11">
        <v>537320</v>
      </c>
      <c r="P15" s="5"/>
      <c r="Q15" s="11">
        <v>0</v>
      </c>
      <c r="R15" s="5"/>
      <c r="S15" s="11">
        <f t="shared" si="1"/>
        <v>537320</v>
      </c>
    </row>
    <row r="16" spans="1:19">
      <c r="A16" s="1" t="s">
        <v>100</v>
      </c>
      <c r="C16" s="11">
        <v>17</v>
      </c>
      <c r="D16" s="5"/>
      <c r="E16" s="5" t="s">
        <v>200</v>
      </c>
      <c r="F16" s="5"/>
      <c r="G16" s="16">
        <v>5</v>
      </c>
      <c r="H16" s="5"/>
      <c r="I16" s="11">
        <v>129908367</v>
      </c>
      <c r="J16" s="5"/>
      <c r="K16" s="11">
        <v>0</v>
      </c>
      <c r="L16" s="5"/>
      <c r="M16" s="11">
        <f t="shared" si="0"/>
        <v>129908367</v>
      </c>
      <c r="N16" s="5"/>
      <c r="O16" s="11">
        <v>869033321</v>
      </c>
      <c r="P16" s="5"/>
      <c r="Q16" s="11">
        <v>0</v>
      </c>
      <c r="R16" s="5"/>
      <c r="S16" s="11">
        <f t="shared" si="1"/>
        <v>869033321</v>
      </c>
    </row>
    <row r="17" spans="1:19">
      <c r="A17" s="1" t="s">
        <v>100</v>
      </c>
      <c r="C17" s="11">
        <v>17</v>
      </c>
      <c r="D17" s="5"/>
      <c r="E17" s="5" t="s">
        <v>200</v>
      </c>
      <c r="F17" s="5"/>
      <c r="G17" s="16">
        <v>5</v>
      </c>
      <c r="H17" s="5"/>
      <c r="I17" s="11">
        <v>3140965222</v>
      </c>
      <c r="J17" s="5"/>
      <c r="K17" s="11">
        <v>0</v>
      </c>
      <c r="L17" s="5"/>
      <c r="M17" s="11">
        <f t="shared" si="0"/>
        <v>3140965222</v>
      </c>
      <c r="N17" s="5"/>
      <c r="O17" s="11">
        <v>17408850097</v>
      </c>
      <c r="P17" s="5"/>
      <c r="Q17" s="11">
        <v>0</v>
      </c>
      <c r="R17" s="5"/>
      <c r="S17" s="11">
        <f t="shared" si="1"/>
        <v>17408850097</v>
      </c>
    </row>
    <row r="18" spans="1:19">
      <c r="A18" s="1" t="s">
        <v>100</v>
      </c>
      <c r="C18" s="11">
        <v>17</v>
      </c>
      <c r="D18" s="5"/>
      <c r="E18" s="5" t="s">
        <v>200</v>
      </c>
      <c r="F18" s="5"/>
      <c r="G18" s="16">
        <v>5</v>
      </c>
      <c r="H18" s="5"/>
      <c r="I18" s="11">
        <v>866442284</v>
      </c>
      <c r="J18" s="5"/>
      <c r="K18" s="11">
        <v>0</v>
      </c>
      <c r="L18" s="5"/>
      <c r="M18" s="11">
        <f t="shared" si="0"/>
        <v>866442284</v>
      </c>
      <c r="N18" s="5"/>
      <c r="O18" s="11">
        <v>6851380319</v>
      </c>
      <c r="P18" s="5"/>
      <c r="Q18" s="11">
        <v>0</v>
      </c>
      <c r="R18" s="5"/>
      <c r="S18" s="11">
        <f t="shared" si="1"/>
        <v>6851380319</v>
      </c>
    </row>
    <row r="19" spans="1:19">
      <c r="A19" s="1" t="s">
        <v>100</v>
      </c>
      <c r="C19" s="11">
        <v>17</v>
      </c>
      <c r="D19" s="5"/>
      <c r="E19" s="5" t="s">
        <v>200</v>
      </c>
      <c r="F19" s="5"/>
      <c r="G19" s="16">
        <v>5</v>
      </c>
      <c r="H19" s="5"/>
      <c r="I19" s="11">
        <v>33754559</v>
      </c>
      <c r="J19" s="5"/>
      <c r="K19" s="11">
        <v>0</v>
      </c>
      <c r="L19" s="5"/>
      <c r="M19" s="11">
        <f t="shared" si="0"/>
        <v>33754559</v>
      </c>
      <c r="N19" s="5"/>
      <c r="O19" s="11">
        <v>4027572294</v>
      </c>
      <c r="P19" s="5"/>
      <c r="Q19" s="11">
        <v>0</v>
      </c>
      <c r="R19" s="5"/>
      <c r="S19" s="11">
        <f t="shared" si="1"/>
        <v>4027572294</v>
      </c>
    </row>
    <row r="20" spans="1:19">
      <c r="A20" s="1" t="s">
        <v>100</v>
      </c>
      <c r="C20" s="11">
        <v>1</v>
      </c>
      <c r="D20" s="5"/>
      <c r="E20" s="5" t="s">
        <v>200</v>
      </c>
      <c r="F20" s="5"/>
      <c r="G20" s="16">
        <v>5</v>
      </c>
      <c r="H20" s="5"/>
      <c r="I20" s="11">
        <v>143513690</v>
      </c>
      <c r="J20" s="5"/>
      <c r="K20" s="11">
        <v>0</v>
      </c>
      <c r="L20" s="5"/>
      <c r="M20" s="11">
        <f t="shared" si="0"/>
        <v>143513690</v>
      </c>
      <c r="N20" s="5"/>
      <c r="O20" s="11">
        <v>995285839</v>
      </c>
      <c r="P20" s="5"/>
      <c r="Q20" s="11">
        <v>0</v>
      </c>
      <c r="R20" s="5"/>
      <c r="S20" s="11">
        <f t="shared" si="1"/>
        <v>995285839</v>
      </c>
    </row>
    <row r="21" spans="1:19">
      <c r="A21" s="1" t="s">
        <v>100</v>
      </c>
      <c r="C21" s="11">
        <v>1</v>
      </c>
      <c r="D21" s="5"/>
      <c r="E21" s="5" t="s">
        <v>200</v>
      </c>
      <c r="F21" s="5"/>
      <c r="G21" s="16">
        <v>5</v>
      </c>
      <c r="H21" s="5"/>
      <c r="I21" s="11">
        <v>1463145855</v>
      </c>
      <c r="J21" s="5"/>
      <c r="K21" s="11">
        <v>0</v>
      </c>
      <c r="L21" s="5"/>
      <c r="M21" s="11">
        <f t="shared" si="0"/>
        <v>1463145855</v>
      </c>
      <c r="N21" s="5"/>
      <c r="O21" s="11">
        <v>2712035658</v>
      </c>
      <c r="P21" s="5"/>
      <c r="Q21" s="11">
        <v>0</v>
      </c>
      <c r="R21" s="5"/>
      <c r="S21" s="11">
        <f t="shared" si="1"/>
        <v>2712035658</v>
      </c>
    </row>
    <row r="22" spans="1:19">
      <c r="A22" s="1" t="s">
        <v>100</v>
      </c>
      <c r="C22" s="11">
        <v>1</v>
      </c>
      <c r="D22" s="5"/>
      <c r="E22" s="5" t="s">
        <v>200</v>
      </c>
      <c r="F22" s="5"/>
      <c r="G22" s="16">
        <v>5</v>
      </c>
      <c r="H22" s="5"/>
      <c r="I22" s="11">
        <v>454659157</v>
      </c>
      <c r="J22" s="5"/>
      <c r="K22" s="11">
        <v>0</v>
      </c>
      <c r="L22" s="5"/>
      <c r="M22" s="11">
        <f t="shared" si="0"/>
        <v>454659157</v>
      </c>
      <c r="N22" s="5"/>
      <c r="O22" s="11">
        <v>6077644847</v>
      </c>
      <c r="P22" s="5"/>
      <c r="Q22" s="11">
        <v>0</v>
      </c>
      <c r="R22" s="5"/>
      <c r="S22" s="11">
        <f t="shared" si="1"/>
        <v>6077644847</v>
      </c>
    </row>
    <row r="23" spans="1:19">
      <c r="A23" s="1" t="s">
        <v>100</v>
      </c>
      <c r="C23" s="11">
        <v>1</v>
      </c>
      <c r="D23" s="5"/>
      <c r="E23" s="5" t="s">
        <v>200</v>
      </c>
      <c r="F23" s="5"/>
      <c r="G23" s="16">
        <v>5</v>
      </c>
      <c r="H23" s="5"/>
      <c r="I23" s="11">
        <v>139047717</v>
      </c>
      <c r="J23" s="5"/>
      <c r="K23" s="11">
        <v>0</v>
      </c>
      <c r="L23" s="5"/>
      <c r="M23" s="11">
        <f>I23-K23</f>
        <v>139047717</v>
      </c>
      <c r="N23" s="5"/>
      <c r="O23" s="11">
        <v>2720665865</v>
      </c>
      <c r="P23" s="5"/>
      <c r="Q23" s="11">
        <v>0</v>
      </c>
      <c r="R23" s="5"/>
      <c r="S23" s="11">
        <f t="shared" si="1"/>
        <v>2720665865</v>
      </c>
    </row>
    <row r="24" spans="1:19">
      <c r="A24" s="1" t="s">
        <v>100</v>
      </c>
      <c r="C24" s="11">
        <v>1</v>
      </c>
      <c r="D24" s="5"/>
      <c r="E24" s="5" t="s">
        <v>200</v>
      </c>
      <c r="F24" s="5"/>
      <c r="G24" s="16">
        <v>5</v>
      </c>
      <c r="H24" s="5"/>
      <c r="I24" s="11">
        <v>85179406</v>
      </c>
      <c r="J24" s="5"/>
      <c r="K24" s="11">
        <v>0</v>
      </c>
      <c r="L24" s="5"/>
      <c r="M24" s="11">
        <f t="shared" si="0"/>
        <v>85179406</v>
      </c>
      <c r="N24" s="5"/>
      <c r="O24" s="11">
        <v>982746496</v>
      </c>
      <c r="P24" s="5"/>
      <c r="Q24" s="11">
        <v>0</v>
      </c>
      <c r="R24" s="5"/>
      <c r="S24" s="11">
        <f t="shared" si="1"/>
        <v>982746496</v>
      </c>
    </row>
    <row r="25" spans="1:19">
      <c r="A25" s="1" t="s">
        <v>100</v>
      </c>
      <c r="C25" s="11">
        <v>1</v>
      </c>
      <c r="D25" s="5"/>
      <c r="E25" s="5" t="s">
        <v>200</v>
      </c>
      <c r="F25" s="5"/>
      <c r="G25" s="16">
        <v>5</v>
      </c>
      <c r="H25" s="5"/>
      <c r="I25" s="11">
        <v>1534339794</v>
      </c>
      <c r="J25" s="5"/>
      <c r="K25" s="11">
        <v>0</v>
      </c>
      <c r="L25" s="5"/>
      <c r="M25" s="11">
        <f t="shared" si="0"/>
        <v>1534339794</v>
      </c>
      <c r="N25" s="5"/>
      <c r="O25" s="11">
        <v>4436797125</v>
      </c>
      <c r="P25" s="5"/>
      <c r="Q25" s="11">
        <v>0</v>
      </c>
      <c r="R25" s="5"/>
      <c r="S25" s="11">
        <f t="shared" si="1"/>
        <v>4436797125</v>
      </c>
    </row>
    <row r="26" spans="1:19">
      <c r="A26" s="1" t="s">
        <v>100</v>
      </c>
      <c r="C26" s="11">
        <v>1</v>
      </c>
      <c r="D26" s="5"/>
      <c r="E26" s="5" t="s">
        <v>200</v>
      </c>
      <c r="F26" s="5"/>
      <c r="G26" s="16">
        <v>5</v>
      </c>
      <c r="H26" s="5"/>
      <c r="I26" s="11">
        <v>116588160</v>
      </c>
      <c r="J26" s="5"/>
      <c r="K26" s="11">
        <v>0</v>
      </c>
      <c r="L26" s="5"/>
      <c r="M26" s="11">
        <f t="shared" si="0"/>
        <v>116588160</v>
      </c>
      <c r="N26" s="5"/>
      <c r="O26" s="11">
        <v>2772516616</v>
      </c>
      <c r="P26" s="5"/>
      <c r="Q26" s="11">
        <v>0</v>
      </c>
      <c r="R26" s="5"/>
      <c r="S26" s="11">
        <f t="shared" si="1"/>
        <v>2772516616</v>
      </c>
    </row>
    <row r="27" spans="1:19">
      <c r="A27" s="1" t="s">
        <v>100</v>
      </c>
      <c r="C27" s="11">
        <v>23</v>
      </c>
      <c r="D27" s="5"/>
      <c r="E27" s="5" t="s">
        <v>200</v>
      </c>
      <c r="F27" s="5"/>
      <c r="G27" s="16">
        <v>5</v>
      </c>
      <c r="H27" s="5"/>
      <c r="I27" s="11">
        <v>429739495</v>
      </c>
      <c r="J27" s="5"/>
      <c r="K27" s="11">
        <v>0</v>
      </c>
      <c r="L27" s="5"/>
      <c r="M27" s="11">
        <f t="shared" si="0"/>
        <v>429739495</v>
      </c>
      <c r="N27" s="5"/>
      <c r="O27" s="11">
        <v>1450229857</v>
      </c>
      <c r="P27" s="5"/>
      <c r="Q27" s="11">
        <v>0</v>
      </c>
      <c r="R27" s="5"/>
      <c r="S27" s="11">
        <f t="shared" si="1"/>
        <v>1450229857</v>
      </c>
    </row>
    <row r="28" spans="1:19">
      <c r="A28" s="1" t="s">
        <v>100</v>
      </c>
      <c r="C28" s="11">
        <v>1</v>
      </c>
      <c r="D28" s="5"/>
      <c r="E28" s="5" t="s">
        <v>200</v>
      </c>
      <c r="F28" s="5"/>
      <c r="G28" s="16">
        <v>5</v>
      </c>
      <c r="H28" s="5"/>
      <c r="I28" s="11">
        <v>38530572</v>
      </c>
      <c r="J28" s="5"/>
      <c r="K28" s="11">
        <v>0</v>
      </c>
      <c r="L28" s="5"/>
      <c r="M28" s="11">
        <f t="shared" si="0"/>
        <v>38530572</v>
      </c>
      <c r="N28" s="5"/>
      <c r="O28" s="11">
        <v>234785669</v>
      </c>
      <c r="P28" s="5"/>
      <c r="Q28" s="11">
        <v>0</v>
      </c>
      <c r="R28" s="5"/>
      <c r="S28" s="11">
        <f t="shared" si="1"/>
        <v>234785669</v>
      </c>
    </row>
    <row r="29" spans="1:19">
      <c r="A29" s="1" t="s">
        <v>134</v>
      </c>
      <c r="C29" s="11">
        <v>30</v>
      </c>
      <c r="D29" s="5"/>
      <c r="E29" s="5" t="s">
        <v>200</v>
      </c>
      <c r="F29" s="5"/>
      <c r="G29" s="16">
        <v>5</v>
      </c>
      <c r="H29" s="5"/>
      <c r="I29" s="11">
        <v>30046</v>
      </c>
      <c r="J29" s="5"/>
      <c r="K29" s="11">
        <v>0</v>
      </c>
      <c r="L29" s="5"/>
      <c r="M29" s="11">
        <f t="shared" si="0"/>
        <v>30046</v>
      </c>
      <c r="N29" s="5"/>
      <c r="O29" s="11">
        <v>66327</v>
      </c>
      <c r="P29" s="5"/>
      <c r="Q29" s="11">
        <v>0</v>
      </c>
      <c r="R29" s="5"/>
      <c r="S29" s="11">
        <f t="shared" si="1"/>
        <v>66327</v>
      </c>
    </row>
    <row r="30" spans="1:19">
      <c r="A30" s="1" t="s">
        <v>138</v>
      </c>
      <c r="C30" s="11">
        <v>30</v>
      </c>
      <c r="D30" s="5"/>
      <c r="E30" s="5" t="s">
        <v>200</v>
      </c>
      <c r="F30" s="5"/>
      <c r="G30" s="16">
        <v>22.5</v>
      </c>
      <c r="H30" s="5"/>
      <c r="I30" s="11">
        <v>1168852458</v>
      </c>
      <c r="J30" s="5"/>
      <c r="K30" s="11">
        <v>28052459</v>
      </c>
      <c r="L30" s="5"/>
      <c r="M30" s="11">
        <f t="shared" si="0"/>
        <v>1140799999</v>
      </c>
      <c r="N30" s="5"/>
      <c r="O30" s="11">
        <v>4684764589</v>
      </c>
      <c r="P30" s="5"/>
      <c r="Q30" s="11">
        <v>29862295</v>
      </c>
      <c r="R30" s="5"/>
      <c r="S30" s="11">
        <f t="shared" si="1"/>
        <v>4654902294</v>
      </c>
    </row>
    <row r="31" spans="1:19">
      <c r="A31" s="1" t="s">
        <v>138</v>
      </c>
      <c r="C31" s="11">
        <v>30</v>
      </c>
      <c r="D31" s="5"/>
      <c r="E31" s="5" t="s">
        <v>200</v>
      </c>
      <c r="F31" s="5"/>
      <c r="G31" s="16">
        <v>22.5</v>
      </c>
      <c r="H31" s="5"/>
      <c r="I31" s="11">
        <v>2413934412</v>
      </c>
      <c r="J31" s="5"/>
      <c r="K31" s="11">
        <v>57934426</v>
      </c>
      <c r="L31" s="5"/>
      <c r="M31" s="11">
        <f t="shared" si="0"/>
        <v>2355999986</v>
      </c>
      <c r="N31" s="5"/>
      <c r="O31" s="11">
        <v>9675151568</v>
      </c>
      <c r="P31" s="5"/>
      <c r="Q31" s="11">
        <v>61672131</v>
      </c>
      <c r="R31" s="5"/>
      <c r="S31" s="11">
        <f t="shared" si="1"/>
        <v>9613479437</v>
      </c>
    </row>
    <row r="32" spans="1:19">
      <c r="A32" s="1" t="s">
        <v>138</v>
      </c>
      <c r="C32" s="11">
        <v>30</v>
      </c>
      <c r="D32" s="5"/>
      <c r="E32" s="5" t="s">
        <v>200</v>
      </c>
      <c r="F32" s="5"/>
      <c r="G32" s="16">
        <v>22.5</v>
      </c>
      <c r="H32" s="5"/>
      <c r="I32" s="11">
        <v>4497540977</v>
      </c>
      <c r="J32" s="5"/>
      <c r="K32" s="11">
        <v>107940984</v>
      </c>
      <c r="L32" s="5"/>
      <c r="M32" s="11">
        <f t="shared" si="0"/>
        <v>4389599993</v>
      </c>
      <c r="N32" s="5"/>
      <c r="O32" s="11">
        <v>18026335049</v>
      </c>
      <c r="P32" s="5"/>
      <c r="Q32" s="11">
        <v>114904918</v>
      </c>
      <c r="R32" s="5"/>
      <c r="S32" s="11">
        <f t="shared" si="1"/>
        <v>17911430131</v>
      </c>
    </row>
    <row r="33" spans="1:19">
      <c r="A33" s="1" t="s">
        <v>138</v>
      </c>
      <c r="C33" s="11">
        <v>30</v>
      </c>
      <c r="D33" s="5"/>
      <c r="E33" s="5" t="s">
        <v>200</v>
      </c>
      <c r="F33" s="5"/>
      <c r="G33" s="16">
        <v>22.5</v>
      </c>
      <c r="H33" s="5"/>
      <c r="I33" s="11">
        <v>9401639328</v>
      </c>
      <c r="J33" s="5"/>
      <c r="K33" s="11">
        <v>225639344</v>
      </c>
      <c r="L33" s="5"/>
      <c r="M33" s="11">
        <f t="shared" si="0"/>
        <v>9175999984</v>
      </c>
      <c r="N33" s="5"/>
      <c r="O33" s="11">
        <v>37682169306</v>
      </c>
      <c r="P33" s="5"/>
      <c r="Q33" s="11">
        <v>240196721</v>
      </c>
      <c r="R33" s="5"/>
      <c r="S33" s="11">
        <f t="shared" si="1"/>
        <v>37441972585</v>
      </c>
    </row>
    <row r="34" spans="1:19">
      <c r="A34" s="1" t="s">
        <v>100</v>
      </c>
      <c r="C34" s="11">
        <v>1</v>
      </c>
      <c r="D34" s="5"/>
      <c r="E34" s="5" t="s">
        <v>200</v>
      </c>
      <c r="F34" s="5"/>
      <c r="G34" s="16">
        <v>5</v>
      </c>
      <c r="H34" s="5"/>
      <c r="I34" s="11">
        <v>160265956</v>
      </c>
      <c r="J34" s="5"/>
      <c r="K34" s="11">
        <v>0</v>
      </c>
      <c r="L34" s="5"/>
      <c r="M34" s="11">
        <f t="shared" si="0"/>
        <v>160265956</v>
      </c>
      <c r="N34" s="5"/>
      <c r="O34" s="11">
        <v>671375829</v>
      </c>
      <c r="P34" s="5"/>
      <c r="Q34" s="11">
        <v>0</v>
      </c>
      <c r="R34" s="5"/>
      <c r="S34" s="11">
        <f t="shared" si="1"/>
        <v>671375829</v>
      </c>
    </row>
    <row r="35" spans="1:19">
      <c r="A35" s="1" t="s">
        <v>138</v>
      </c>
      <c r="C35" s="11">
        <v>30</v>
      </c>
      <c r="D35" s="5"/>
      <c r="E35" s="5" t="s">
        <v>200</v>
      </c>
      <c r="F35" s="5"/>
      <c r="G35" s="16">
        <v>22.5</v>
      </c>
      <c r="H35" s="5"/>
      <c r="I35" s="11">
        <v>3708989048</v>
      </c>
      <c r="J35" s="5"/>
      <c r="K35" s="11">
        <v>86117440</v>
      </c>
      <c r="L35" s="5"/>
      <c r="M35" s="11">
        <f t="shared" si="0"/>
        <v>3622871608</v>
      </c>
      <c r="N35" s="5"/>
      <c r="O35" s="11">
        <v>12816251266</v>
      </c>
      <c r="P35" s="5"/>
      <c r="Q35" s="11">
        <v>91673404</v>
      </c>
      <c r="R35" s="5"/>
      <c r="S35" s="11">
        <f t="shared" si="1"/>
        <v>12724577862</v>
      </c>
    </row>
    <row r="36" spans="1:19">
      <c r="A36" s="1" t="s">
        <v>138</v>
      </c>
      <c r="C36" s="11">
        <v>30</v>
      </c>
      <c r="D36" s="5"/>
      <c r="E36" s="5" t="s">
        <v>200</v>
      </c>
      <c r="F36" s="5"/>
      <c r="G36" s="16">
        <v>22.5</v>
      </c>
      <c r="H36" s="5"/>
      <c r="I36" s="11">
        <v>393005445</v>
      </c>
      <c r="J36" s="5"/>
      <c r="K36" s="11">
        <v>9125027</v>
      </c>
      <c r="L36" s="5"/>
      <c r="M36" s="11">
        <f t="shared" si="0"/>
        <v>383880418</v>
      </c>
      <c r="N36" s="5"/>
      <c r="O36" s="11">
        <v>1359072964</v>
      </c>
      <c r="P36" s="5"/>
      <c r="Q36" s="11">
        <v>9713738</v>
      </c>
      <c r="R36" s="5"/>
      <c r="S36" s="11">
        <f t="shared" si="1"/>
        <v>1349359226</v>
      </c>
    </row>
    <row r="37" spans="1:19">
      <c r="A37" s="1" t="s">
        <v>100</v>
      </c>
      <c r="C37" s="11">
        <v>1</v>
      </c>
      <c r="D37" s="5"/>
      <c r="E37" s="5" t="s">
        <v>200</v>
      </c>
      <c r="F37" s="5"/>
      <c r="G37" s="16">
        <v>5</v>
      </c>
      <c r="H37" s="5"/>
      <c r="I37" s="11">
        <v>2329312408</v>
      </c>
      <c r="J37" s="5"/>
      <c r="K37" s="11">
        <v>0</v>
      </c>
      <c r="L37" s="5"/>
      <c r="M37" s="11">
        <f t="shared" si="0"/>
        <v>2329312408</v>
      </c>
      <c r="N37" s="5"/>
      <c r="O37" s="11">
        <v>3558702734</v>
      </c>
      <c r="P37" s="5"/>
      <c r="Q37" s="11">
        <v>0</v>
      </c>
      <c r="R37" s="5"/>
      <c r="S37" s="11">
        <f t="shared" si="1"/>
        <v>3558702734</v>
      </c>
    </row>
    <row r="38" spans="1:19">
      <c r="A38" s="1" t="s">
        <v>35</v>
      </c>
      <c r="C38" s="5" t="s">
        <v>35</v>
      </c>
      <c r="D38" s="5"/>
      <c r="E38" s="5" t="s">
        <v>35</v>
      </c>
      <c r="F38" s="5"/>
      <c r="G38" s="16"/>
      <c r="H38" s="5"/>
      <c r="I38" s="6">
        <f>SUM(I8:I37)</f>
        <v>33322461103</v>
      </c>
      <c r="J38" s="5"/>
      <c r="K38" s="6">
        <f>SUM(K8:K37)</f>
        <v>514809680</v>
      </c>
      <c r="L38" s="5"/>
      <c r="M38" s="6">
        <f>SUM(M8:M37)</f>
        <v>32807651423</v>
      </c>
      <c r="N38" s="5"/>
      <c r="O38" s="6">
        <f>SUM(O8:O37)</f>
        <v>143768325780</v>
      </c>
      <c r="P38" s="5"/>
      <c r="Q38" s="6">
        <f>SUM(Q8:Q37)</f>
        <v>548023207</v>
      </c>
      <c r="R38" s="5"/>
      <c r="S38" s="6">
        <f>SUM(S8:S37)</f>
        <v>143220302573</v>
      </c>
    </row>
    <row r="39" spans="1:19">
      <c r="C39" s="5"/>
      <c r="D39" s="5"/>
      <c r="E39" s="5"/>
      <c r="F39" s="5"/>
      <c r="G39" s="16"/>
      <c r="H39" s="5"/>
      <c r="I39" s="5"/>
      <c r="J39" s="5"/>
      <c r="K39" s="5"/>
      <c r="L39" s="5"/>
      <c r="M39" s="11">
        <f>SUM(M8:M10)</f>
        <v>672900256</v>
      </c>
      <c r="N39" s="11">
        <f t="shared" ref="N39:S39" si="2">SUM(N8:N10)</f>
        <v>0</v>
      </c>
      <c r="O39" s="11"/>
      <c r="P39" s="11"/>
      <c r="Q39" s="11"/>
      <c r="R39" s="11">
        <f t="shared" si="2"/>
        <v>0</v>
      </c>
      <c r="S39" s="11">
        <f>SUM(S8:S10)</f>
        <v>3752799690</v>
      </c>
    </row>
    <row r="40" spans="1:19">
      <c r="C40" s="5"/>
      <c r="D40" s="5"/>
      <c r="E40" s="5"/>
      <c r="F40" s="5"/>
      <c r="G40" s="16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3" spans="1:19">
      <c r="M43" s="3">
        <f>SUM(M11:M37)</f>
        <v>32134751167</v>
      </c>
      <c r="N43" s="3">
        <f t="shared" ref="N43:S43" si="3">SUM(N11:N37)</f>
        <v>0</v>
      </c>
      <c r="O43" s="3"/>
      <c r="P43" s="3"/>
      <c r="Q43" s="3"/>
      <c r="R43" s="3">
        <f t="shared" si="3"/>
        <v>0</v>
      </c>
      <c r="S43" s="3">
        <f>SUM(S11:S37)</f>
        <v>139467502883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G9" sqref="G9"/>
    </sheetView>
  </sheetViews>
  <sheetFormatPr defaultRowHeight="24"/>
  <cols>
    <col min="1" max="1" width="13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</row>
    <row r="3" spans="1:19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  <c r="R3" s="10" t="s">
        <v>158</v>
      </c>
      <c r="S3" s="10" t="s">
        <v>158</v>
      </c>
    </row>
    <row r="4" spans="1:19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</row>
    <row r="6" spans="1:19" ht="24.75">
      <c r="A6" s="9" t="s">
        <v>3</v>
      </c>
      <c r="C6" s="9" t="s">
        <v>167</v>
      </c>
      <c r="D6" s="9" t="s">
        <v>167</v>
      </c>
      <c r="E6" s="9" t="s">
        <v>167</v>
      </c>
      <c r="F6" s="9" t="s">
        <v>167</v>
      </c>
      <c r="G6" s="9" t="s">
        <v>167</v>
      </c>
      <c r="I6" s="9" t="s">
        <v>160</v>
      </c>
      <c r="J6" s="9" t="s">
        <v>160</v>
      </c>
      <c r="K6" s="9" t="s">
        <v>160</v>
      </c>
      <c r="L6" s="9" t="s">
        <v>160</v>
      </c>
      <c r="M6" s="9" t="s">
        <v>160</v>
      </c>
      <c r="O6" s="9" t="s">
        <v>161</v>
      </c>
      <c r="P6" s="9" t="s">
        <v>161</v>
      </c>
      <c r="Q6" s="9" t="s">
        <v>161</v>
      </c>
      <c r="R6" s="9" t="s">
        <v>161</v>
      </c>
      <c r="S6" s="9" t="s">
        <v>161</v>
      </c>
    </row>
    <row r="7" spans="1:19" ht="24.75">
      <c r="A7" s="9" t="s">
        <v>3</v>
      </c>
      <c r="C7" s="9" t="s">
        <v>168</v>
      </c>
      <c r="E7" s="9" t="s">
        <v>169</v>
      </c>
      <c r="G7" s="9" t="s">
        <v>170</v>
      </c>
      <c r="I7" s="9" t="s">
        <v>171</v>
      </c>
      <c r="K7" s="9" t="s">
        <v>165</v>
      </c>
      <c r="M7" s="9" t="s">
        <v>172</v>
      </c>
      <c r="O7" s="9" t="s">
        <v>171</v>
      </c>
      <c r="Q7" s="9" t="s">
        <v>165</v>
      </c>
      <c r="S7" s="9" t="s">
        <v>172</v>
      </c>
    </row>
    <row r="8" spans="1:19">
      <c r="A8" s="1" t="s">
        <v>19</v>
      </c>
      <c r="C8" s="5" t="s">
        <v>173</v>
      </c>
      <c r="D8" s="5"/>
      <c r="E8" s="11">
        <v>95758755</v>
      </c>
      <c r="F8" s="5"/>
      <c r="G8" s="11">
        <v>200</v>
      </c>
      <c r="H8" s="5"/>
      <c r="I8" s="11">
        <v>0</v>
      </c>
      <c r="J8" s="5"/>
      <c r="K8" s="11">
        <v>0</v>
      </c>
      <c r="L8" s="5"/>
      <c r="M8" s="11">
        <v>0</v>
      </c>
      <c r="N8" s="5"/>
      <c r="O8" s="11">
        <v>19151751000</v>
      </c>
      <c r="P8" s="5"/>
      <c r="Q8" s="11">
        <v>0</v>
      </c>
      <c r="R8" s="5"/>
      <c r="S8" s="11">
        <v>19151751000</v>
      </c>
    </row>
    <row r="9" spans="1:19">
      <c r="A9" s="1" t="s">
        <v>27</v>
      </c>
      <c r="C9" s="5" t="s">
        <v>174</v>
      </c>
      <c r="D9" s="5"/>
      <c r="E9" s="11">
        <v>27680307</v>
      </c>
      <c r="F9" s="5"/>
      <c r="G9" s="11">
        <v>4332</v>
      </c>
      <c r="H9" s="5"/>
      <c r="I9" s="11">
        <v>0</v>
      </c>
      <c r="J9" s="5"/>
      <c r="K9" s="11">
        <v>0</v>
      </c>
      <c r="L9" s="5"/>
      <c r="M9" s="11">
        <v>0</v>
      </c>
      <c r="N9" s="5"/>
      <c r="O9" s="11">
        <v>119911089924</v>
      </c>
      <c r="P9" s="5"/>
      <c r="Q9" s="11">
        <v>0</v>
      </c>
      <c r="R9" s="5"/>
      <c r="S9" s="11">
        <v>119911089924</v>
      </c>
    </row>
    <row r="10" spans="1:19">
      <c r="A10" s="1" t="s">
        <v>35</v>
      </c>
      <c r="C10" s="5" t="s">
        <v>35</v>
      </c>
      <c r="D10" s="5"/>
      <c r="E10" s="5" t="s">
        <v>35</v>
      </c>
      <c r="F10" s="5"/>
      <c r="G10" s="5" t="s">
        <v>35</v>
      </c>
      <c r="H10" s="5"/>
      <c r="I10" s="6">
        <f>SUM(I8:I9)</f>
        <v>0</v>
      </c>
      <c r="J10" s="5"/>
      <c r="K10" s="6">
        <f>SUM(K8:K9)</f>
        <v>0</v>
      </c>
      <c r="L10" s="5"/>
      <c r="M10" s="6">
        <f>SUM(M8:M9)</f>
        <v>0</v>
      </c>
      <c r="N10" s="5"/>
      <c r="O10" s="6">
        <f>SUM(O8:O9)</f>
        <v>139062840924</v>
      </c>
      <c r="P10" s="5"/>
      <c r="Q10" s="6">
        <f>SUM(Q8:Q9)</f>
        <v>0</v>
      </c>
      <c r="R10" s="5"/>
      <c r="S10" s="6">
        <f>SUM(S8:S9)</f>
        <v>139062840924</v>
      </c>
    </row>
    <row r="11" spans="1:19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5"/>
  <sheetViews>
    <sheetView rightToLeft="1" topLeftCell="A11" workbookViewId="0">
      <selection activeCell="E32" sqref="E32"/>
    </sheetView>
  </sheetViews>
  <sheetFormatPr defaultRowHeight="24"/>
  <cols>
    <col min="1" max="1" width="39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</row>
    <row r="4" spans="1:17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>
      <c r="A6" s="9" t="s">
        <v>3</v>
      </c>
      <c r="C6" s="9" t="s">
        <v>160</v>
      </c>
      <c r="D6" s="9" t="s">
        <v>160</v>
      </c>
      <c r="E6" s="9" t="s">
        <v>160</v>
      </c>
      <c r="F6" s="9" t="s">
        <v>160</v>
      </c>
      <c r="G6" s="9" t="s">
        <v>160</v>
      </c>
      <c r="H6" s="9" t="s">
        <v>160</v>
      </c>
      <c r="I6" s="9" t="s">
        <v>160</v>
      </c>
      <c r="K6" s="9" t="s">
        <v>161</v>
      </c>
      <c r="L6" s="9" t="s">
        <v>161</v>
      </c>
      <c r="M6" s="9" t="s">
        <v>161</v>
      </c>
      <c r="N6" s="9" t="s">
        <v>161</v>
      </c>
      <c r="O6" s="9" t="s">
        <v>161</v>
      </c>
      <c r="P6" s="9" t="s">
        <v>161</v>
      </c>
      <c r="Q6" s="9" t="s">
        <v>161</v>
      </c>
    </row>
    <row r="7" spans="1:17" ht="24.75">
      <c r="A7" s="9" t="s">
        <v>3</v>
      </c>
      <c r="C7" s="9" t="s">
        <v>7</v>
      </c>
      <c r="E7" s="9" t="s">
        <v>175</v>
      </c>
      <c r="G7" s="9" t="s">
        <v>176</v>
      </c>
      <c r="I7" s="9" t="s">
        <v>177</v>
      </c>
      <c r="K7" s="9" t="s">
        <v>7</v>
      </c>
      <c r="M7" s="9" t="s">
        <v>175</v>
      </c>
      <c r="O7" s="9" t="s">
        <v>176</v>
      </c>
      <c r="Q7" s="9" t="s">
        <v>177</v>
      </c>
    </row>
    <row r="8" spans="1:17">
      <c r="A8" s="1" t="s">
        <v>17</v>
      </c>
      <c r="C8" s="8">
        <v>32526568</v>
      </c>
      <c r="D8" s="8"/>
      <c r="E8" s="8">
        <v>1326671235427</v>
      </c>
      <c r="F8" s="8"/>
      <c r="G8" s="8">
        <v>1314389832492</v>
      </c>
      <c r="H8" s="8"/>
      <c r="I8" s="8">
        <f>E8-G8</f>
        <v>12281402935</v>
      </c>
      <c r="J8" s="8"/>
      <c r="K8" s="8">
        <v>32526568</v>
      </c>
      <c r="L8" s="8"/>
      <c r="M8" s="8">
        <v>1326671235427</v>
      </c>
      <c r="N8" s="8"/>
      <c r="O8" s="8">
        <v>1377317507702</v>
      </c>
      <c r="P8" s="8"/>
      <c r="Q8" s="8">
        <f>M8-O8</f>
        <v>-50646272275</v>
      </c>
    </row>
    <row r="9" spans="1:17">
      <c r="A9" s="1" t="s">
        <v>23</v>
      </c>
      <c r="C9" s="8">
        <v>77082162</v>
      </c>
      <c r="D9" s="8"/>
      <c r="E9" s="8">
        <v>1191183060508</v>
      </c>
      <c r="F9" s="8"/>
      <c r="G9" s="8">
        <v>1190656996653</v>
      </c>
      <c r="H9" s="8"/>
      <c r="I9" s="8">
        <f t="shared" ref="I9:I24" si="0">E9-G9</f>
        <v>526063855</v>
      </c>
      <c r="J9" s="8"/>
      <c r="K9" s="8">
        <v>77082162</v>
      </c>
      <c r="L9" s="8"/>
      <c r="M9" s="8">
        <v>1191183060508</v>
      </c>
      <c r="N9" s="8"/>
      <c r="O9" s="8">
        <v>1189671640997</v>
      </c>
      <c r="P9" s="8"/>
      <c r="Q9" s="8">
        <f t="shared" ref="Q9:Q24" si="1">M9-O9</f>
        <v>1511419511</v>
      </c>
    </row>
    <row r="10" spans="1:17">
      <c r="A10" s="1" t="s">
        <v>25</v>
      </c>
      <c r="C10" s="8">
        <v>2136633</v>
      </c>
      <c r="D10" s="8"/>
      <c r="E10" s="8">
        <v>78777841525</v>
      </c>
      <c r="F10" s="8"/>
      <c r="G10" s="8">
        <v>79135760626</v>
      </c>
      <c r="H10" s="8"/>
      <c r="I10" s="8">
        <f t="shared" si="0"/>
        <v>-357919101</v>
      </c>
      <c r="J10" s="8"/>
      <c r="K10" s="8">
        <v>2136633</v>
      </c>
      <c r="L10" s="8"/>
      <c r="M10" s="8">
        <v>78777841525</v>
      </c>
      <c r="N10" s="8"/>
      <c r="O10" s="8">
        <v>75773967142</v>
      </c>
      <c r="P10" s="8"/>
      <c r="Q10" s="8">
        <f t="shared" si="1"/>
        <v>3003874383</v>
      </c>
    </row>
    <row r="11" spans="1:17">
      <c r="A11" s="1" t="s">
        <v>27</v>
      </c>
      <c r="C11" s="8">
        <v>93103742</v>
      </c>
      <c r="D11" s="8"/>
      <c r="E11" s="8">
        <v>3609679746455</v>
      </c>
      <c r="F11" s="8"/>
      <c r="G11" s="8">
        <v>3449679173173</v>
      </c>
      <c r="H11" s="8"/>
      <c r="I11" s="8">
        <f>E11-G11</f>
        <v>160000573282</v>
      </c>
      <c r="J11" s="8"/>
      <c r="K11" s="8">
        <v>93103742</v>
      </c>
      <c r="L11" s="8"/>
      <c r="M11" s="8">
        <v>3609679746455</v>
      </c>
      <c r="N11" s="8"/>
      <c r="O11" s="8">
        <v>2153536703286</v>
      </c>
      <c r="P11" s="8"/>
      <c r="Q11" s="8">
        <f t="shared" si="1"/>
        <v>1456143043169</v>
      </c>
    </row>
    <row r="12" spans="1:17">
      <c r="A12" s="1" t="s">
        <v>31</v>
      </c>
      <c r="C12" s="8">
        <v>17631875</v>
      </c>
      <c r="D12" s="8"/>
      <c r="E12" s="8">
        <v>168888887253</v>
      </c>
      <c r="F12" s="8"/>
      <c r="G12" s="8">
        <v>158441034216</v>
      </c>
      <c r="H12" s="8"/>
      <c r="I12" s="8">
        <f t="shared" si="0"/>
        <v>10447853037</v>
      </c>
      <c r="J12" s="8"/>
      <c r="K12" s="8">
        <v>17631875</v>
      </c>
      <c r="L12" s="8"/>
      <c r="M12" s="8">
        <v>168888887253</v>
      </c>
      <c r="N12" s="8"/>
      <c r="O12" s="8">
        <v>168623231150</v>
      </c>
      <c r="P12" s="8"/>
      <c r="Q12" s="8">
        <f t="shared" si="1"/>
        <v>265656103</v>
      </c>
    </row>
    <row r="13" spans="1:17">
      <c r="A13" s="1" t="s">
        <v>15</v>
      </c>
      <c r="C13" s="8">
        <v>30447713</v>
      </c>
      <c r="D13" s="8"/>
      <c r="E13" s="8">
        <v>2908702511817</v>
      </c>
      <c r="F13" s="8"/>
      <c r="G13" s="8">
        <v>2914980900247</v>
      </c>
      <c r="H13" s="8"/>
      <c r="I13" s="8">
        <f t="shared" si="0"/>
        <v>-6278388430</v>
      </c>
      <c r="J13" s="8"/>
      <c r="K13" s="8">
        <v>30447713</v>
      </c>
      <c r="L13" s="8"/>
      <c r="M13" s="8">
        <v>2908702511817</v>
      </c>
      <c r="N13" s="8"/>
      <c r="O13" s="8">
        <v>2940586519375</v>
      </c>
      <c r="P13" s="8"/>
      <c r="Q13" s="8">
        <f t="shared" si="1"/>
        <v>-31884007558</v>
      </c>
    </row>
    <row r="14" spans="1:17">
      <c r="A14" s="1" t="s">
        <v>19</v>
      </c>
      <c r="C14" s="8">
        <v>154050050</v>
      </c>
      <c r="D14" s="8"/>
      <c r="E14" s="8">
        <v>531222686240</v>
      </c>
      <c r="F14" s="8"/>
      <c r="G14" s="8">
        <v>507257024927</v>
      </c>
      <c r="H14" s="8"/>
      <c r="I14" s="8">
        <f t="shared" si="0"/>
        <v>23965661313</v>
      </c>
      <c r="J14" s="8"/>
      <c r="K14" s="8">
        <v>154050050</v>
      </c>
      <c r="L14" s="8"/>
      <c r="M14" s="8">
        <v>531222686240</v>
      </c>
      <c r="N14" s="8"/>
      <c r="O14" s="8">
        <v>543299070364</v>
      </c>
      <c r="P14" s="8"/>
      <c r="Q14" s="8">
        <f t="shared" si="1"/>
        <v>-12076384124</v>
      </c>
    </row>
    <row r="15" spans="1:17">
      <c r="A15" s="1" t="s">
        <v>33</v>
      </c>
      <c r="C15" s="8">
        <v>25757717</v>
      </c>
      <c r="D15" s="8"/>
      <c r="E15" s="8">
        <v>245412743637</v>
      </c>
      <c r="F15" s="8"/>
      <c r="G15" s="8">
        <v>231986214490</v>
      </c>
      <c r="H15" s="8"/>
      <c r="I15" s="8">
        <f t="shared" si="0"/>
        <v>13426529147</v>
      </c>
      <c r="J15" s="8"/>
      <c r="K15" s="8">
        <v>25757717</v>
      </c>
      <c r="L15" s="8"/>
      <c r="M15" s="8">
        <v>245412743637</v>
      </c>
      <c r="N15" s="8"/>
      <c r="O15" s="8">
        <v>241415565359</v>
      </c>
      <c r="P15" s="8"/>
      <c r="Q15" s="8">
        <f t="shared" si="1"/>
        <v>3997178278</v>
      </c>
    </row>
    <row r="16" spans="1:17">
      <c r="A16" s="1" t="s">
        <v>29</v>
      </c>
      <c r="C16" s="8">
        <v>216992682</v>
      </c>
      <c r="D16" s="8"/>
      <c r="E16" s="8">
        <v>2371166728381</v>
      </c>
      <c r="F16" s="8"/>
      <c r="G16" s="8">
        <v>2413175683443</v>
      </c>
      <c r="H16" s="8"/>
      <c r="I16" s="8">
        <f t="shared" si="0"/>
        <v>-42008955062</v>
      </c>
      <c r="J16" s="8"/>
      <c r="K16" s="8">
        <v>216992682</v>
      </c>
      <c r="L16" s="8"/>
      <c r="M16" s="8">
        <v>2371166728381</v>
      </c>
      <c r="N16" s="8"/>
      <c r="O16" s="8">
        <v>2351220126393</v>
      </c>
      <c r="P16" s="8"/>
      <c r="Q16" s="8">
        <f t="shared" si="1"/>
        <v>19946601988</v>
      </c>
    </row>
    <row r="17" spans="1:17">
      <c r="A17" s="1" t="s">
        <v>21</v>
      </c>
      <c r="C17" s="8">
        <v>92047747</v>
      </c>
      <c r="D17" s="8"/>
      <c r="E17" s="8">
        <v>1332534824358</v>
      </c>
      <c r="F17" s="8"/>
      <c r="G17" s="8">
        <v>1356175440058</v>
      </c>
      <c r="H17" s="8"/>
      <c r="I17" s="8">
        <f t="shared" si="0"/>
        <v>-23640615700</v>
      </c>
      <c r="J17" s="8"/>
      <c r="K17" s="8">
        <v>92047747</v>
      </c>
      <c r="L17" s="8"/>
      <c r="M17" s="8">
        <v>1332534824358</v>
      </c>
      <c r="N17" s="8"/>
      <c r="O17" s="8">
        <v>1411857530674</v>
      </c>
      <c r="P17" s="8"/>
      <c r="Q17" s="8">
        <f t="shared" si="1"/>
        <v>-79322706316</v>
      </c>
    </row>
    <row r="18" spans="1:17">
      <c r="A18" s="1" t="s">
        <v>46</v>
      </c>
      <c r="C18" s="8">
        <v>33400</v>
      </c>
      <c r="D18" s="8"/>
      <c r="E18" s="8">
        <v>40080312690</v>
      </c>
      <c r="F18" s="8"/>
      <c r="G18" s="8">
        <v>40080312690</v>
      </c>
      <c r="H18" s="8"/>
      <c r="I18" s="8">
        <f t="shared" si="0"/>
        <v>0</v>
      </c>
      <c r="J18" s="8"/>
      <c r="K18" s="8">
        <v>33400</v>
      </c>
      <c r="L18" s="8"/>
      <c r="M18" s="8">
        <v>40080312690</v>
      </c>
      <c r="N18" s="8"/>
      <c r="O18" s="8">
        <v>40109392000</v>
      </c>
      <c r="P18" s="8"/>
      <c r="Q18" s="8">
        <f t="shared" si="1"/>
        <v>-29079310</v>
      </c>
    </row>
    <row r="19" spans="1:17">
      <c r="A19" s="1" t="s">
        <v>61</v>
      </c>
      <c r="C19" s="8">
        <v>9335</v>
      </c>
      <c r="D19" s="8"/>
      <c r="E19" s="8">
        <v>9331779695</v>
      </c>
      <c r="F19" s="8"/>
      <c r="G19" s="8">
        <v>9331779695</v>
      </c>
      <c r="H19" s="8"/>
      <c r="I19" s="8">
        <f t="shared" si="0"/>
        <v>0</v>
      </c>
      <c r="J19" s="8"/>
      <c r="K19" s="8">
        <v>9335</v>
      </c>
      <c r="L19" s="8"/>
      <c r="M19" s="8">
        <v>9331779695</v>
      </c>
      <c r="N19" s="8"/>
      <c r="O19" s="8">
        <v>9313846842</v>
      </c>
      <c r="P19" s="8"/>
      <c r="Q19" s="8">
        <f t="shared" si="1"/>
        <v>17932853</v>
      </c>
    </row>
    <row r="20" spans="1:17">
      <c r="A20" s="1" t="s">
        <v>65</v>
      </c>
      <c r="C20" s="8">
        <v>20000</v>
      </c>
      <c r="D20" s="8"/>
      <c r="E20" s="8">
        <v>18397332000</v>
      </c>
      <c r="F20" s="8"/>
      <c r="G20" s="8">
        <v>18397332000</v>
      </c>
      <c r="H20" s="8"/>
      <c r="I20" s="8">
        <f t="shared" si="0"/>
        <v>0</v>
      </c>
      <c r="J20" s="8"/>
      <c r="K20" s="8">
        <v>20000</v>
      </c>
      <c r="L20" s="8"/>
      <c r="M20" s="8">
        <v>18397332000</v>
      </c>
      <c r="N20" s="8"/>
      <c r="O20" s="8">
        <v>20000000000</v>
      </c>
      <c r="P20" s="8"/>
      <c r="Q20" s="8">
        <f t="shared" si="1"/>
        <v>-1602668000</v>
      </c>
    </row>
    <row r="21" spans="1:17">
      <c r="A21" s="1" t="s">
        <v>55</v>
      </c>
      <c r="C21" s="8">
        <v>436</v>
      </c>
      <c r="D21" s="8"/>
      <c r="E21" s="8">
        <v>1738123481</v>
      </c>
      <c r="F21" s="8"/>
      <c r="G21" s="8">
        <v>1498665479</v>
      </c>
      <c r="H21" s="8"/>
      <c r="I21" s="8">
        <f t="shared" si="0"/>
        <v>239458002</v>
      </c>
      <c r="J21" s="8"/>
      <c r="K21" s="8">
        <v>436</v>
      </c>
      <c r="L21" s="8"/>
      <c r="M21" s="8">
        <v>1738123481</v>
      </c>
      <c r="N21" s="8"/>
      <c r="O21" s="8">
        <v>1536363284</v>
      </c>
      <c r="P21" s="8"/>
      <c r="Q21" s="8">
        <f t="shared" si="1"/>
        <v>201760197</v>
      </c>
    </row>
    <row r="22" spans="1:17">
      <c r="A22" s="1" t="s">
        <v>51</v>
      </c>
      <c r="C22" s="8">
        <v>3924</v>
      </c>
      <c r="D22" s="8"/>
      <c r="E22" s="8">
        <v>15643111331</v>
      </c>
      <c r="F22" s="8"/>
      <c r="G22" s="8">
        <v>15179161452</v>
      </c>
      <c r="H22" s="8"/>
      <c r="I22" s="8">
        <f t="shared" si="0"/>
        <v>463949879</v>
      </c>
      <c r="J22" s="8"/>
      <c r="K22" s="8">
        <v>3924</v>
      </c>
      <c r="L22" s="8"/>
      <c r="M22" s="8">
        <v>15643111331</v>
      </c>
      <c r="N22" s="8"/>
      <c r="O22" s="8">
        <v>13497775200</v>
      </c>
      <c r="P22" s="8"/>
      <c r="Q22" s="8">
        <f t="shared" si="1"/>
        <v>2145336131</v>
      </c>
    </row>
    <row r="23" spans="1:17">
      <c r="A23" s="1" t="s">
        <v>69</v>
      </c>
      <c r="C23" s="8">
        <v>5000</v>
      </c>
      <c r="D23" s="8"/>
      <c r="E23" s="8">
        <v>4996375000</v>
      </c>
      <c r="F23" s="8"/>
      <c r="G23" s="8">
        <v>4996375000</v>
      </c>
      <c r="H23" s="8"/>
      <c r="I23" s="8">
        <f t="shared" si="0"/>
        <v>0</v>
      </c>
      <c r="J23" s="8"/>
      <c r="K23" s="8">
        <v>5000</v>
      </c>
      <c r="L23" s="8"/>
      <c r="M23" s="8">
        <v>4996375000</v>
      </c>
      <c r="N23" s="8"/>
      <c r="O23" s="8">
        <v>5000000000</v>
      </c>
      <c r="P23" s="8"/>
      <c r="Q23" s="8">
        <f t="shared" si="1"/>
        <v>-3625000</v>
      </c>
    </row>
    <row r="24" spans="1:17">
      <c r="A24" s="1" t="s">
        <v>57</v>
      </c>
      <c r="C24" s="8">
        <v>134150</v>
      </c>
      <c r="D24" s="8"/>
      <c r="E24" s="8">
        <v>578812303829</v>
      </c>
      <c r="F24" s="8"/>
      <c r="G24" s="8">
        <v>555872213928</v>
      </c>
      <c r="H24" s="8"/>
      <c r="I24" s="8">
        <f t="shared" si="0"/>
        <v>22940089901</v>
      </c>
      <c r="J24" s="8"/>
      <c r="K24" s="8">
        <v>134150</v>
      </c>
      <c r="L24" s="8"/>
      <c r="M24" s="8">
        <v>578812303829</v>
      </c>
      <c r="N24" s="8"/>
      <c r="O24" s="8">
        <v>499994489500</v>
      </c>
      <c r="P24" s="8"/>
      <c r="Q24" s="8">
        <f t="shared" si="1"/>
        <v>78817814329</v>
      </c>
    </row>
    <row r="25" spans="1:17">
      <c r="A25" s="1" t="s">
        <v>35</v>
      </c>
      <c r="C25" s="8" t="s">
        <v>35</v>
      </c>
      <c r="D25" s="8"/>
      <c r="E25" s="17">
        <f>SUM(E8:E24)</f>
        <v>14433239603627</v>
      </c>
      <c r="F25" s="8"/>
      <c r="G25" s="17">
        <f>SUM(G8:G24)</f>
        <v>14261233900569</v>
      </c>
      <c r="H25" s="8"/>
      <c r="I25" s="17">
        <f>SUM(I8:I24)</f>
        <v>172005703058</v>
      </c>
      <c r="J25" s="8"/>
      <c r="K25" s="8" t="s">
        <v>35</v>
      </c>
      <c r="L25" s="8"/>
      <c r="M25" s="17">
        <f>SUM(M8:M24)</f>
        <v>14433239603627</v>
      </c>
      <c r="N25" s="8"/>
      <c r="O25" s="17">
        <f>SUM(O8:O24)</f>
        <v>13042753729268</v>
      </c>
      <c r="P25" s="8"/>
      <c r="Q25" s="17">
        <f>SUM(Q8:Q24)</f>
        <v>1390485874359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9"/>
  <sheetViews>
    <sheetView rightToLeft="1" topLeftCell="A13" workbookViewId="0">
      <selection activeCell="S26" sqref="S26:S30"/>
    </sheetView>
  </sheetViews>
  <sheetFormatPr defaultRowHeight="24"/>
  <cols>
    <col min="1" max="1" width="32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5" style="1" customWidth="1"/>
    <col min="14" max="14" width="1" style="1" customWidth="1"/>
    <col min="15" max="15" width="25" style="1" customWidth="1"/>
    <col min="16" max="16" width="1" style="1" customWidth="1"/>
    <col min="17" max="17" width="28" style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</row>
    <row r="4" spans="1:17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>
      <c r="A6" s="9" t="s">
        <v>3</v>
      </c>
      <c r="C6" s="9" t="s">
        <v>160</v>
      </c>
      <c r="D6" s="9" t="s">
        <v>160</v>
      </c>
      <c r="E6" s="9" t="s">
        <v>160</v>
      </c>
      <c r="F6" s="9" t="s">
        <v>160</v>
      </c>
      <c r="G6" s="9" t="s">
        <v>160</v>
      </c>
      <c r="H6" s="9" t="s">
        <v>160</v>
      </c>
      <c r="I6" s="9" t="s">
        <v>160</v>
      </c>
      <c r="K6" s="9" t="s">
        <v>161</v>
      </c>
      <c r="L6" s="9" t="s">
        <v>161</v>
      </c>
      <c r="M6" s="9" t="s">
        <v>161</v>
      </c>
      <c r="N6" s="9" t="s">
        <v>161</v>
      </c>
      <c r="O6" s="9" t="s">
        <v>161</v>
      </c>
      <c r="P6" s="9" t="s">
        <v>161</v>
      </c>
      <c r="Q6" s="9" t="s">
        <v>161</v>
      </c>
    </row>
    <row r="7" spans="1:17" ht="24.75">
      <c r="A7" s="9" t="s">
        <v>3</v>
      </c>
      <c r="C7" s="9" t="s">
        <v>7</v>
      </c>
      <c r="E7" s="9" t="s">
        <v>175</v>
      </c>
      <c r="G7" s="9" t="s">
        <v>176</v>
      </c>
      <c r="I7" s="9" t="s">
        <v>178</v>
      </c>
      <c r="K7" s="9" t="s">
        <v>7</v>
      </c>
      <c r="M7" s="9" t="s">
        <v>175</v>
      </c>
      <c r="O7" s="9" t="s">
        <v>176</v>
      </c>
      <c r="Q7" s="9" t="s">
        <v>178</v>
      </c>
    </row>
    <row r="8" spans="1:17">
      <c r="A8" s="1" t="s">
        <v>31</v>
      </c>
      <c r="C8" s="8">
        <v>57615826</v>
      </c>
      <c r="D8" s="8"/>
      <c r="E8" s="8">
        <v>567647496840</v>
      </c>
      <c r="F8" s="8"/>
      <c r="G8" s="8">
        <v>555204834873</v>
      </c>
      <c r="H8" s="8"/>
      <c r="I8" s="8">
        <f>E8-G8</f>
        <v>12442661967</v>
      </c>
      <c r="J8" s="8"/>
      <c r="K8" s="8">
        <v>463439465</v>
      </c>
      <c r="L8" s="8"/>
      <c r="M8" s="8">
        <v>4975522066357</v>
      </c>
      <c r="N8" s="8"/>
      <c r="O8" s="8">
        <v>4836140940891</v>
      </c>
      <c r="P8" s="8"/>
      <c r="Q8" s="8">
        <f>M8-O8</f>
        <v>139381125466</v>
      </c>
    </row>
    <row r="9" spans="1:17">
      <c r="A9" s="1" t="s">
        <v>17</v>
      </c>
      <c r="C9" s="8">
        <v>17405000</v>
      </c>
      <c r="D9" s="8"/>
      <c r="E9" s="8">
        <v>713255096252</v>
      </c>
      <c r="F9" s="8"/>
      <c r="G9" s="8">
        <v>745225328840</v>
      </c>
      <c r="H9" s="8"/>
      <c r="I9" s="8">
        <f t="shared" ref="I9:I25" si="0">E9-G9</f>
        <v>-31970232588</v>
      </c>
      <c r="J9" s="8"/>
      <c r="K9" s="8">
        <v>127179697</v>
      </c>
      <c r="L9" s="8"/>
      <c r="M9" s="8">
        <v>7553253095287</v>
      </c>
      <c r="N9" s="8"/>
      <c r="O9" s="8">
        <v>7482457832513</v>
      </c>
      <c r="P9" s="8"/>
      <c r="Q9" s="8">
        <f t="shared" ref="Q9:Q25" si="1">M9-O9</f>
        <v>70795262774</v>
      </c>
    </row>
    <row r="10" spans="1:17">
      <c r="A10" s="1" t="s">
        <v>25</v>
      </c>
      <c r="C10" s="8">
        <v>3323442</v>
      </c>
      <c r="D10" s="8"/>
      <c r="E10" s="8">
        <v>121300318502</v>
      </c>
      <c r="F10" s="8"/>
      <c r="G10" s="8">
        <v>117863191714</v>
      </c>
      <c r="H10" s="8"/>
      <c r="I10" s="8">
        <f t="shared" si="0"/>
        <v>3437126788</v>
      </c>
      <c r="J10" s="8"/>
      <c r="K10" s="8">
        <v>54843066</v>
      </c>
      <c r="L10" s="8"/>
      <c r="M10" s="8">
        <v>1852087361612</v>
      </c>
      <c r="N10" s="8"/>
      <c r="O10" s="8">
        <v>1798770466946</v>
      </c>
      <c r="P10" s="8"/>
      <c r="Q10" s="8">
        <f t="shared" si="1"/>
        <v>53316894666</v>
      </c>
    </row>
    <row r="11" spans="1:17">
      <c r="A11" s="1" t="s">
        <v>21</v>
      </c>
      <c r="C11" s="8">
        <v>25013965</v>
      </c>
      <c r="D11" s="8"/>
      <c r="E11" s="8">
        <v>367504202002</v>
      </c>
      <c r="F11" s="8"/>
      <c r="G11" s="8">
        <v>385903399514</v>
      </c>
      <c r="H11" s="8"/>
      <c r="I11" s="8">
        <f t="shared" si="0"/>
        <v>-18399197512</v>
      </c>
      <c r="J11" s="8"/>
      <c r="K11" s="8">
        <v>318476771</v>
      </c>
      <c r="L11" s="8"/>
      <c r="M11" s="8">
        <v>4807152998149</v>
      </c>
      <c r="N11" s="8"/>
      <c r="O11" s="8">
        <v>4782589911891</v>
      </c>
      <c r="P11" s="8"/>
      <c r="Q11" s="8">
        <f t="shared" si="1"/>
        <v>24563086258</v>
      </c>
    </row>
    <row r="12" spans="1:17">
      <c r="A12" s="1" t="s">
        <v>15</v>
      </c>
      <c r="C12" s="8">
        <v>59146596</v>
      </c>
      <c r="D12" s="8"/>
      <c r="E12" s="8">
        <v>5708290180107</v>
      </c>
      <c r="F12" s="8"/>
      <c r="G12" s="8">
        <v>5755585339958</v>
      </c>
      <c r="H12" s="8"/>
      <c r="I12" s="8">
        <f t="shared" si="0"/>
        <v>-47295159851</v>
      </c>
      <c r="J12" s="8"/>
      <c r="K12" s="8">
        <v>616512594</v>
      </c>
      <c r="L12" s="8"/>
      <c r="M12" s="8">
        <v>50549839859794</v>
      </c>
      <c r="N12" s="8"/>
      <c r="O12" s="8">
        <v>49658842404273</v>
      </c>
      <c r="P12" s="8"/>
      <c r="Q12" s="8">
        <f t="shared" si="1"/>
        <v>890997455521</v>
      </c>
    </row>
    <row r="13" spans="1:17">
      <c r="A13" s="1" t="s">
        <v>23</v>
      </c>
      <c r="C13" s="8">
        <v>1324985379</v>
      </c>
      <c r="D13" s="8"/>
      <c r="E13" s="8">
        <v>20258984714636</v>
      </c>
      <c r="F13" s="8"/>
      <c r="G13" s="8">
        <v>20234454105945</v>
      </c>
      <c r="H13" s="8"/>
      <c r="I13" s="8">
        <f t="shared" si="0"/>
        <v>24530608691</v>
      </c>
      <c r="J13" s="8"/>
      <c r="K13" s="8">
        <v>10772305361</v>
      </c>
      <c r="L13" s="8"/>
      <c r="M13" s="8">
        <v>150644084334033</v>
      </c>
      <c r="N13" s="8"/>
      <c r="O13" s="8">
        <v>150393238590639</v>
      </c>
      <c r="P13" s="8"/>
      <c r="Q13" s="8">
        <f t="shared" si="1"/>
        <v>250845743394</v>
      </c>
    </row>
    <row r="14" spans="1:17">
      <c r="A14" s="1" t="s">
        <v>29</v>
      </c>
      <c r="C14" s="8">
        <v>29024370</v>
      </c>
      <c r="D14" s="8"/>
      <c r="E14" s="8">
        <v>324342088909</v>
      </c>
      <c r="F14" s="8"/>
      <c r="G14" s="8">
        <v>314239488789</v>
      </c>
      <c r="H14" s="8"/>
      <c r="I14" s="8">
        <f t="shared" si="0"/>
        <v>10102600120</v>
      </c>
      <c r="J14" s="8"/>
      <c r="K14" s="8">
        <v>503059377</v>
      </c>
      <c r="L14" s="8"/>
      <c r="M14" s="8">
        <v>5353341967736</v>
      </c>
      <c r="N14" s="8"/>
      <c r="O14" s="8">
        <v>5209282451980</v>
      </c>
      <c r="P14" s="8"/>
      <c r="Q14" s="8">
        <f t="shared" si="1"/>
        <v>144059515756</v>
      </c>
    </row>
    <row r="15" spans="1:17">
      <c r="A15" s="1" t="s">
        <v>33</v>
      </c>
      <c r="C15" s="8">
        <v>73740521</v>
      </c>
      <c r="D15" s="8"/>
      <c r="E15" s="8">
        <v>688938383192</v>
      </c>
      <c r="F15" s="8"/>
      <c r="G15" s="8">
        <v>697299529802</v>
      </c>
      <c r="H15" s="8"/>
      <c r="I15" s="8">
        <f t="shared" si="0"/>
        <v>-8361146610</v>
      </c>
      <c r="J15" s="8"/>
      <c r="K15" s="8">
        <v>155509175</v>
      </c>
      <c r="L15" s="8"/>
      <c r="M15" s="8">
        <v>1505478571724</v>
      </c>
      <c r="N15" s="8"/>
      <c r="O15" s="8">
        <v>1515402903299</v>
      </c>
      <c r="P15" s="8"/>
      <c r="Q15" s="8">
        <f t="shared" si="1"/>
        <v>-9924331575</v>
      </c>
    </row>
    <row r="16" spans="1:17">
      <c r="A16" s="1" t="s">
        <v>27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44924534</v>
      </c>
      <c r="L16" s="8"/>
      <c r="M16" s="8">
        <v>5583894033299</v>
      </c>
      <c r="N16" s="8"/>
      <c r="O16" s="8">
        <v>3761577550870</v>
      </c>
      <c r="P16" s="8"/>
      <c r="Q16" s="8">
        <f t="shared" si="1"/>
        <v>1822316482429</v>
      </c>
    </row>
    <row r="17" spans="1:19">
      <c r="A17" s="1" t="s">
        <v>179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17954700</v>
      </c>
      <c r="L17" s="8"/>
      <c r="M17" s="8">
        <v>351555831247</v>
      </c>
      <c r="N17" s="8"/>
      <c r="O17" s="8">
        <v>339999082711</v>
      </c>
      <c r="P17" s="8"/>
      <c r="Q17" s="8">
        <f t="shared" si="1"/>
        <v>11556748536</v>
      </c>
    </row>
    <row r="18" spans="1:19">
      <c r="A18" s="1" t="s">
        <v>180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2211384</v>
      </c>
      <c r="L18" s="8"/>
      <c r="M18" s="8">
        <v>61976411958</v>
      </c>
      <c r="N18" s="8"/>
      <c r="O18" s="8">
        <v>59997249746</v>
      </c>
      <c r="P18" s="8"/>
      <c r="Q18" s="8">
        <f t="shared" si="1"/>
        <v>1979162212</v>
      </c>
    </row>
    <row r="19" spans="1:19">
      <c r="A19" s="1" t="s">
        <v>19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23102914</v>
      </c>
      <c r="L19" s="8"/>
      <c r="M19" s="8">
        <v>114306600420</v>
      </c>
      <c r="N19" s="8"/>
      <c r="O19" s="8">
        <v>111208312067</v>
      </c>
      <c r="P19" s="8"/>
      <c r="Q19" s="8">
        <f t="shared" si="1"/>
        <v>3098288353</v>
      </c>
    </row>
    <row r="20" spans="1:19">
      <c r="A20" s="1" t="s">
        <v>181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37727693</v>
      </c>
      <c r="L20" s="8"/>
      <c r="M20" s="8">
        <v>569214443750</v>
      </c>
      <c r="N20" s="8"/>
      <c r="O20" s="8">
        <v>557000909967</v>
      </c>
      <c r="P20" s="8"/>
      <c r="Q20" s="8">
        <f t="shared" si="1"/>
        <v>12213533783</v>
      </c>
    </row>
    <row r="21" spans="1:19">
      <c r="A21" s="1" t="s">
        <v>182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13495472</v>
      </c>
      <c r="L21" s="8"/>
      <c r="M21" s="8">
        <v>203766757934</v>
      </c>
      <c r="N21" s="8"/>
      <c r="O21" s="8">
        <v>199999901554</v>
      </c>
      <c r="P21" s="8"/>
      <c r="Q21" s="8">
        <f t="shared" si="1"/>
        <v>3766856380</v>
      </c>
    </row>
    <row r="22" spans="1:19">
      <c r="A22" s="1" t="s">
        <v>183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100172</v>
      </c>
      <c r="L22" s="8"/>
      <c r="M22" s="8">
        <v>1798021343</v>
      </c>
      <c r="N22" s="8"/>
      <c r="O22" s="8">
        <v>1802233114</v>
      </c>
      <c r="P22" s="8"/>
      <c r="Q22" s="8">
        <f t="shared" si="1"/>
        <v>-4211771</v>
      </c>
    </row>
    <row r="23" spans="1:19">
      <c r="A23" s="1" t="s">
        <v>65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J23" s="8"/>
      <c r="K23" s="8">
        <v>10000</v>
      </c>
      <c r="L23" s="8"/>
      <c r="M23" s="8">
        <v>9345889250</v>
      </c>
      <c r="N23" s="8"/>
      <c r="O23" s="8">
        <v>10000000000</v>
      </c>
      <c r="P23" s="8"/>
      <c r="Q23" s="8">
        <f t="shared" si="1"/>
        <v>-654110750</v>
      </c>
    </row>
    <row r="24" spans="1:19">
      <c r="A24" s="1" t="s">
        <v>55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436</v>
      </c>
      <c r="L24" s="8"/>
      <c r="M24" s="8">
        <v>1536363284</v>
      </c>
      <c r="N24" s="8"/>
      <c r="O24" s="8">
        <v>1499752800</v>
      </c>
      <c r="P24" s="8"/>
      <c r="Q24" s="8">
        <f t="shared" si="1"/>
        <v>36610484</v>
      </c>
    </row>
    <row r="25" spans="1:19">
      <c r="A25" s="1" t="s">
        <v>61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40</v>
      </c>
      <c r="L25" s="8"/>
      <c r="M25" s="8">
        <v>39986212</v>
      </c>
      <c r="N25" s="8"/>
      <c r="O25" s="8">
        <v>39909360</v>
      </c>
      <c r="P25" s="8"/>
      <c r="Q25" s="8">
        <f t="shared" si="1"/>
        <v>76852</v>
      </c>
    </row>
    <row r="26" spans="1:19">
      <c r="A26" s="1" t="s">
        <v>35</v>
      </c>
      <c r="C26" s="5" t="s">
        <v>35</v>
      </c>
      <c r="D26" s="5"/>
      <c r="E26" s="6">
        <f>SUM(E8:E25)</f>
        <v>28750262480440</v>
      </c>
      <c r="F26" s="5"/>
      <c r="G26" s="6">
        <f>SUM(G8:G25)</f>
        <v>28805775219435</v>
      </c>
      <c r="H26" s="5"/>
      <c r="I26" s="6">
        <f>SUM(I8:I25)</f>
        <v>-55512738995</v>
      </c>
      <c r="J26" s="5"/>
      <c r="K26" s="5" t="s">
        <v>35</v>
      </c>
      <c r="L26" s="5"/>
      <c r="M26" s="6">
        <f>SUM(M8:M25)</f>
        <v>234138194593389</v>
      </c>
      <c r="N26" s="5"/>
      <c r="O26" s="6">
        <f>SUM(O8:O25)</f>
        <v>230719850404621</v>
      </c>
      <c r="P26" s="5"/>
      <c r="Q26" s="6">
        <f>SUM(Q8:Q25)</f>
        <v>3418344188768</v>
      </c>
      <c r="S26" s="3"/>
    </row>
    <row r="27" spans="1:19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S27" s="3"/>
    </row>
    <row r="28" spans="1:19">
      <c r="S28" s="3"/>
    </row>
    <row r="29" spans="1:19">
      <c r="S2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4"/>
  <sheetViews>
    <sheetView rightToLeft="1" topLeftCell="A11" workbookViewId="0">
      <selection activeCell="E9" sqref="E9"/>
    </sheetView>
  </sheetViews>
  <sheetFormatPr defaultRowHeight="24"/>
  <cols>
    <col min="1" max="1" width="32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  <c r="R2" s="10" t="s">
        <v>0</v>
      </c>
      <c r="S2" s="10" t="s">
        <v>0</v>
      </c>
      <c r="T2" s="10" t="s">
        <v>0</v>
      </c>
      <c r="U2" s="10" t="s">
        <v>0</v>
      </c>
    </row>
    <row r="3" spans="1:21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  <c r="R3" s="10" t="s">
        <v>158</v>
      </c>
      <c r="S3" s="10" t="s">
        <v>158</v>
      </c>
      <c r="T3" s="10" t="s">
        <v>158</v>
      </c>
      <c r="U3" s="10" t="s">
        <v>158</v>
      </c>
    </row>
    <row r="4" spans="1:21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  <c r="R4" s="10" t="s">
        <v>2</v>
      </c>
      <c r="S4" s="10" t="s">
        <v>2</v>
      </c>
      <c r="T4" s="10" t="s">
        <v>2</v>
      </c>
      <c r="U4" s="10" t="s">
        <v>2</v>
      </c>
    </row>
    <row r="6" spans="1:21" ht="24.75">
      <c r="A6" s="9" t="s">
        <v>3</v>
      </c>
      <c r="C6" s="9" t="s">
        <v>160</v>
      </c>
      <c r="D6" s="9" t="s">
        <v>160</v>
      </c>
      <c r="E6" s="9" t="s">
        <v>160</v>
      </c>
      <c r="F6" s="9" t="s">
        <v>160</v>
      </c>
      <c r="G6" s="9" t="s">
        <v>160</v>
      </c>
      <c r="H6" s="9" t="s">
        <v>160</v>
      </c>
      <c r="I6" s="9" t="s">
        <v>160</v>
      </c>
      <c r="J6" s="9" t="s">
        <v>160</v>
      </c>
      <c r="K6" s="9" t="s">
        <v>160</v>
      </c>
      <c r="M6" s="9" t="s">
        <v>161</v>
      </c>
      <c r="N6" s="9" t="s">
        <v>161</v>
      </c>
      <c r="O6" s="9" t="s">
        <v>161</v>
      </c>
      <c r="P6" s="9" t="s">
        <v>161</v>
      </c>
      <c r="Q6" s="9" t="s">
        <v>161</v>
      </c>
      <c r="R6" s="9" t="s">
        <v>161</v>
      </c>
      <c r="S6" s="9" t="s">
        <v>161</v>
      </c>
      <c r="T6" s="9" t="s">
        <v>161</v>
      </c>
      <c r="U6" s="9" t="s">
        <v>161</v>
      </c>
    </row>
    <row r="7" spans="1:21" ht="24.75">
      <c r="A7" s="9" t="s">
        <v>3</v>
      </c>
      <c r="C7" s="9" t="s">
        <v>184</v>
      </c>
      <c r="E7" s="9" t="s">
        <v>185</v>
      </c>
      <c r="G7" s="9" t="s">
        <v>186</v>
      </c>
      <c r="I7" s="9" t="s">
        <v>80</v>
      </c>
      <c r="K7" s="9" t="s">
        <v>187</v>
      </c>
      <c r="M7" s="9" t="s">
        <v>184</v>
      </c>
      <c r="O7" s="9" t="s">
        <v>185</v>
      </c>
      <c r="Q7" s="9" t="s">
        <v>186</v>
      </c>
      <c r="S7" s="9" t="s">
        <v>80</v>
      </c>
      <c r="U7" s="9" t="s">
        <v>187</v>
      </c>
    </row>
    <row r="8" spans="1:21">
      <c r="A8" s="1" t="s">
        <v>31</v>
      </c>
      <c r="C8" s="8">
        <v>0</v>
      </c>
      <c r="D8" s="8"/>
      <c r="E8" s="8">
        <v>10447853037</v>
      </c>
      <c r="F8" s="8"/>
      <c r="G8" s="8">
        <v>12442661967</v>
      </c>
      <c r="H8" s="8"/>
      <c r="I8" s="8">
        <f>C8+E8+G8</f>
        <v>22890515004</v>
      </c>
      <c r="K8" s="18">
        <f>I8/$I$23</f>
        <v>0.24653361963048789</v>
      </c>
      <c r="M8" s="8">
        <v>0</v>
      </c>
      <c r="N8" s="8"/>
      <c r="O8" s="8">
        <v>265656103</v>
      </c>
      <c r="P8" s="8"/>
      <c r="Q8" s="8">
        <v>139381125466</v>
      </c>
      <c r="R8" s="8"/>
      <c r="S8" s="8">
        <f>M8+O8+Q8</f>
        <v>139646781569</v>
      </c>
      <c r="U8" s="18">
        <f>S8/$S$23</f>
        <v>2.8681011889256609E-2</v>
      </c>
    </row>
    <row r="9" spans="1:21">
      <c r="A9" s="1" t="s">
        <v>17</v>
      </c>
      <c r="C9" s="8">
        <v>0</v>
      </c>
      <c r="D9" s="8"/>
      <c r="E9" s="8">
        <v>12281402935</v>
      </c>
      <c r="F9" s="8"/>
      <c r="G9" s="8">
        <v>-31970232588</v>
      </c>
      <c r="H9" s="8"/>
      <c r="I9" s="8">
        <f t="shared" ref="I9:I22" si="0">C9+E9+G9</f>
        <v>-19688829653</v>
      </c>
      <c r="K9" s="18">
        <f t="shared" ref="K9:K22" si="1">I9/$I$23</f>
        <v>-0.21205108053680613</v>
      </c>
      <c r="M9" s="8">
        <v>0</v>
      </c>
      <c r="N9" s="8"/>
      <c r="O9" s="8">
        <v>-50646272274</v>
      </c>
      <c r="P9" s="8"/>
      <c r="Q9" s="8">
        <v>70795262774</v>
      </c>
      <c r="R9" s="8"/>
      <c r="S9" s="8">
        <v>20148990500</v>
      </c>
      <c r="U9" s="18">
        <f t="shared" ref="U9:U22" si="2">S9/$S$23</f>
        <v>4.1382510187066438E-3</v>
      </c>
    </row>
    <row r="10" spans="1:21">
      <c r="A10" s="1" t="s">
        <v>25</v>
      </c>
      <c r="C10" s="8">
        <v>0</v>
      </c>
      <c r="D10" s="8"/>
      <c r="E10" s="8">
        <v>-357919100</v>
      </c>
      <c r="F10" s="8"/>
      <c r="G10" s="8">
        <v>3437126788</v>
      </c>
      <c r="H10" s="8"/>
      <c r="I10" s="8">
        <f t="shared" si="0"/>
        <v>3079207688</v>
      </c>
      <c r="K10" s="18">
        <f t="shared" si="1"/>
        <v>3.3163439825797378E-2</v>
      </c>
      <c r="M10" s="8">
        <v>0</v>
      </c>
      <c r="N10" s="8"/>
      <c r="O10" s="8">
        <v>3003874383</v>
      </c>
      <c r="P10" s="8"/>
      <c r="Q10" s="8">
        <v>53316894666</v>
      </c>
      <c r="R10" s="8"/>
      <c r="S10" s="8">
        <v>56320769049</v>
      </c>
      <c r="U10" s="18">
        <f t="shared" si="2"/>
        <v>1.1567303081083188E-2</v>
      </c>
    </row>
    <row r="11" spans="1:21">
      <c r="A11" s="1" t="s">
        <v>21</v>
      </c>
      <c r="C11" s="8">
        <v>0</v>
      </c>
      <c r="D11" s="8"/>
      <c r="E11" s="8">
        <v>-23640615699</v>
      </c>
      <c r="F11" s="8"/>
      <c r="G11" s="8">
        <v>-18399197512</v>
      </c>
      <c r="H11" s="8"/>
      <c r="I11" s="8">
        <f t="shared" si="0"/>
        <v>-42039813211</v>
      </c>
      <c r="K11" s="18">
        <f t="shared" si="1"/>
        <v>-0.45277388113313916</v>
      </c>
      <c r="M11" s="8">
        <v>0</v>
      </c>
      <c r="N11" s="8"/>
      <c r="O11" s="8">
        <v>-79322706315</v>
      </c>
      <c r="P11" s="8"/>
      <c r="Q11" s="8">
        <v>24563086258</v>
      </c>
      <c r="R11" s="8"/>
      <c r="S11" s="8">
        <v>-54759620057</v>
      </c>
      <c r="U11" s="18">
        <f t="shared" si="2"/>
        <v>-1.124667032250916E-2</v>
      </c>
    </row>
    <row r="12" spans="1:21">
      <c r="A12" s="1" t="s">
        <v>15</v>
      </c>
      <c r="C12" s="8">
        <v>0</v>
      </c>
      <c r="D12" s="8"/>
      <c r="E12" s="8">
        <v>-6278388429</v>
      </c>
      <c r="F12" s="8"/>
      <c r="G12" s="8">
        <v>-47295159851</v>
      </c>
      <c r="H12" s="8"/>
      <c r="I12" s="8">
        <f t="shared" si="0"/>
        <v>-53573548280</v>
      </c>
      <c r="K12" s="18">
        <f t="shared" si="1"/>
        <v>-0.57699360506345643</v>
      </c>
      <c r="M12" s="8">
        <v>0</v>
      </c>
      <c r="N12" s="8"/>
      <c r="O12" s="8">
        <v>-31884007557</v>
      </c>
      <c r="P12" s="8"/>
      <c r="Q12" s="8">
        <v>890997455521</v>
      </c>
      <c r="R12" s="8"/>
      <c r="S12" s="8">
        <v>859113447964</v>
      </c>
      <c r="U12" s="18">
        <f t="shared" si="2"/>
        <v>0.17644690939834431</v>
      </c>
    </row>
    <row r="13" spans="1:21">
      <c r="A13" s="1" t="s">
        <v>23</v>
      </c>
      <c r="C13" s="8">
        <v>0</v>
      </c>
      <c r="D13" s="8"/>
      <c r="E13" s="8">
        <v>526063855</v>
      </c>
      <c r="F13" s="8"/>
      <c r="G13" s="8">
        <v>24530608691</v>
      </c>
      <c r="H13" s="8"/>
      <c r="I13" s="8">
        <f t="shared" si="0"/>
        <v>25056672546</v>
      </c>
      <c r="K13" s="18">
        <f t="shared" si="1"/>
        <v>0.26986339877376281</v>
      </c>
      <c r="M13" s="8">
        <v>0</v>
      </c>
      <c r="N13" s="8"/>
      <c r="O13" s="8">
        <v>1511419511</v>
      </c>
      <c r="P13" s="8"/>
      <c r="Q13" s="8">
        <v>250845743394</v>
      </c>
      <c r="R13" s="8"/>
      <c r="S13" s="8">
        <v>252357162905</v>
      </c>
      <c r="U13" s="18">
        <f t="shared" si="2"/>
        <v>5.1829757251090805E-2</v>
      </c>
    </row>
    <row r="14" spans="1:21">
      <c r="A14" s="1" t="s">
        <v>29</v>
      </c>
      <c r="C14" s="8">
        <v>0</v>
      </c>
      <c r="D14" s="8"/>
      <c r="E14" s="8">
        <v>-42008955061</v>
      </c>
      <c r="F14" s="8"/>
      <c r="G14" s="8">
        <v>10102600120</v>
      </c>
      <c r="H14" s="8"/>
      <c r="I14" s="8">
        <f t="shared" si="0"/>
        <v>-31906354941</v>
      </c>
      <c r="K14" s="18">
        <f t="shared" si="1"/>
        <v>-0.34363530796250286</v>
      </c>
      <c r="M14" s="8">
        <v>0</v>
      </c>
      <c r="N14" s="8"/>
      <c r="O14" s="8">
        <v>19946601988</v>
      </c>
      <c r="P14" s="8"/>
      <c r="Q14" s="8">
        <v>144059515756</v>
      </c>
      <c r="R14" s="8"/>
      <c r="S14" s="8">
        <v>164006117744</v>
      </c>
      <c r="U14" s="18">
        <f t="shared" si="2"/>
        <v>3.3683994432784602E-2</v>
      </c>
    </row>
    <row r="15" spans="1:21">
      <c r="A15" s="1" t="s">
        <v>33</v>
      </c>
      <c r="C15" s="8">
        <v>0</v>
      </c>
      <c r="D15" s="8"/>
      <c r="E15" s="8">
        <v>13426529147</v>
      </c>
      <c r="F15" s="8"/>
      <c r="G15" s="8">
        <v>-8361146610</v>
      </c>
      <c r="H15" s="8"/>
      <c r="I15" s="8">
        <f t="shared" si="0"/>
        <v>5065382537</v>
      </c>
      <c r="K15" s="18">
        <f t="shared" si="1"/>
        <v>5.4554783561726536E-2</v>
      </c>
      <c r="M15" s="8">
        <v>0</v>
      </c>
      <c r="N15" s="8"/>
      <c r="O15" s="8">
        <v>3997178278</v>
      </c>
      <c r="P15" s="8"/>
      <c r="Q15" s="8">
        <v>-9924331575</v>
      </c>
      <c r="R15" s="8"/>
      <c r="S15" s="8">
        <v>-5927153297</v>
      </c>
      <c r="U15" s="18">
        <f t="shared" si="2"/>
        <v>-1.2173338495216767E-3</v>
      </c>
    </row>
    <row r="16" spans="1:21">
      <c r="A16" s="1" t="s">
        <v>27</v>
      </c>
      <c r="C16" s="8">
        <v>0</v>
      </c>
      <c r="D16" s="8"/>
      <c r="E16" s="8">
        <v>160000573282</v>
      </c>
      <c r="F16" s="8"/>
      <c r="G16" s="8">
        <v>0</v>
      </c>
      <c r="H16" s="8"/>
      <c r="I16" s="8">
        <f t="shared" si="0"/>
        <v>160000573282</v>
      </c>
      <c r="K16" s="18">
        <f t="shared" si="1"/>
        <v>1.723225557278711</v>
      </c>
      <c r="M16" s="8">
        <v>119911089924</v>
      </c>
      <c r="N16" s="8"/>
      <c r="O16" s="8">
        <v>1456143043169</v>
      </c>
      <c r="P16" s="8"/>
      <c r="Q16" s="8">
        <v>1822316482429</v>
      </c>
      <c r="R16" s="8"/>
      <c r="S16" s="8">
        <v>3398370615522</v>
      </c>
      <c r="U16" s="18">
        <f t="shared" si="2"/>
        <v>0.69796601778270928</v>
      </c>
    </row>
    <row r="17" spans="1:21">
      <c r="A17" s="1" t="s">
        <v>179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K17" s="18">
        <f t="shared" si="1"/>
        <v>0</v>
      </c>
      <c r="M17" s="8">
        <v>0</v>
      </c>
      <c r="N17" s="8"/>
      <c r="O17" s="8">
        <v>0</v>
      </c>
      <c r="P17" s="8"/>
      <c r="Q17" s="8">
        <v>11556748536</v>
      </c>
      <c r="R17" s="8"/>
      <c r="S17" s="8">
        <v>11556748536</v>
      </c>
      <c r="U17" s="18">
        <f t="shared" si="2"/>
        <v>2.3735544667629139E-3</v>
      </c>
    </row>
    <row r="18" spans="1:21">
      <c r="A18" s="1" t="s">
        <v>180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K18" s="18">
        <f t="shared" si="1"/>
        <v>0</v>
      </c>
      <c r="M18" s="8">
        <v>0</v>
      </c>
      <c r="N18" s="8"/>
      <c r="O18" s="8">
        <v>0</v>
      </c>
      <c r="P18" s="8"/>
      <c r="Q18" s="8">
        <v>1979162212</v>
      </c>
      <c r="R18" s="8"/>
      <c r="S18" s="8">
        <v>1979162212</v>
      </c>
      <c r="U18" s="18">
        <f t="shared" si="2"/>
        <v>4.0648537900668991E-4</v>
      </c>
    </row>
    <row r="19" spans="1:21">
      <c r="A19" s="1" t="s">
        <v>19</v>
      </c>
      <c r="C19" s="8">
        <v>0</v>
      </c>
      <c r="D19" s="8"/>
      <c r="E19" s="8">
        <v>23965661313</v>
      </c>
      <c r="F19" s="8"/>
      <c r="G19" s="8">
        <v>0</v>
      </c>
      <c r="H19" s="8"/>
      <c r="I19" s="8">
        <f t="shared" si="0"/>
        <v>23965661313</v>
      </c>
      <c r="K19" s="18">
        <f t="shared" si="1"/>
        <v>0.25811307562541902</v>
      </c>
      <c r="M19" s="8">
        <v>19151751000</v>
      </c>
      <c r="N19" s="8"/>
      <c r="O19" s="8">
        <v>-12076384123</v>
      </c>
      <c r="P19" s="8"/>
      <c r="Q19" s="8">
        <v>3098288353</v>
      </c>
      <c r="R19" s="8"/>
      <c r="S19" s="8">
        <v>10173655230</v>
      </c>
      <c r="U19" s="18">
        <f t="shared" si="2"/>
        <v>2.0894912387554939E-3</v>
      </c>
    </row>
    <row r="20" spans="1:21">
      <c r="A20" s="1" t="s">
        <v>181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K20" s="18">
        <f t="shared" si="1"/>
        <v>0</v>
      </c>
      <c r="M20" s="8">
        <v>0</v>
      </c>
      <c r="N20" s="8"/>
      <c r="O20" s="8">
        <v>0</v>
      </c>
      <c r="P20" s="8"/>
      <c r="Q20" s="8">
        <v>12213533783</v>
      </c>
      <c r="R20" s="8"/>
      <c r="S20" s="8">
        <v>12213533783</v>
      </c>
      <c r="U20" s="18">
        <f t="shared" si="2"/>
        <v>2.5084466946127034E-3</v>
      </c>
    </row>
    <row r="21" spans="1:21">
      <c r="A21" s="1" t="s">
        <v>182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K21" s="18">
        <f t="shared" si="1"/>
        <v>0</v>
      </c>
      <c r="M21" s="8">
        <v>0</v>
      </c>
      <c r="N21" s="8"/>
      <c r="O21" s="8">
        <v>0</v>
      </c>
      <c r="P21" s="8"/>
      <c r="Q21" s="8">
        <v>3766856380</v>
      </c>
      <c r="R21" s="8"/>
      <c r="S21" s="8">
        <v>3766856380</v>
      </c>
      <c r="U21" s="18">
        <f t="shared" si="2"/>
        <v>7.73646563179263E-4</v>
      </c>
    </row>
    <row r="22" spans="1:21">
      <c r="A22" s="1" t="s">
        <v>183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K22" s="18">
        <f t="shared" si="1"/>
        <v>0</v>
      </c>
      <c r="M22" s="8">
        <v>0</v>
      </c>
      <c r="N22" s="8"/>
      <c r="O22" s="8">
        <v>0</v>
      </c>
      <c r="P22" s="8"/>
      <c r="Q22" s="8">
        <v>-4211771</v>
      </c>
      <c r="R22" s="8"/>
      <c r="S22" s="8">
        <v>-4211771</v>
      </c>
      <c r="U22" s="18">
        <f t="shared" si="2"/>
        <v>-8.6502426170229725E-7</v>
      </c>
    </row>
    <row r="23" spans="1:21">
      <c r="A23" s="1" t="s">
        <v>35</v>
      </c>
      <c r="C23" s="17">
        <f>SUM(C8:C22)</f>
        <v>0</v>
      </c>
      <c r="D23" s="8"/>
      <c r="E23" s="17">
        <f>SUM(E8:E22)</f>
        <v>148362205280</v>
      </c>
      <c r="F23" s="8"/>
      <c r="G23" s="17">
        <f>SUM(G8:G22)</f>
        <v>-55512738995</v>
      </c>
      <c r="H23" s="8"/>
      <c r="I23" s="17">
        <f>SUM(I8:I22)</f>
        <v>92849466285</v>
      </c>
      <c r="K23" s="20">
        <f>SUM(K8:K22)</f>
        <v>0.99999999999999978</v>
      </c>
      <c r="M23" s="4">
        <f>SUM(M8:M22)</f>
        <v>139062840924</v>
      </c>
      <c r="O23" s="4">
        <f>SUM(O8:O22)</f>
        <v>1310938403163</v>
      </c>
      <c r="Q23" s="4">
        <f>SUM(Q8:Q22)</f>
        <v>3418961612182</v>
      </c>
      <c r="S23" s="4">
        <f>SUM(S8:S22)</f>
        <v>4868962856269</v>
      </c>
      <c r="U23" s="19">
        <f>SUM(U8:U22)</f>
        <v>0.99999999999999989</v>
      </c>
    </row>
    <row r="24" spans="1:21">
      <c r="K24" s="18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O18" sqref="O18"/>
    </sheetView>
  </sheetViews>
  <sheetFormatPr defaultRowHeight="24"/>
  <cols>
    <col min="1" max="1" width="38.71093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1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0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0" t="s">
        <v>0</v>
      </c>
      <c r="B2" s="10" t="s">
        <v>0</v>
      </c>
      <c r="C2" s="10" t="s">
        <v>0</v>
      </c>
      <c r="D2" s="10" t="s">
        <v>0</v>
      </c>
      <c r="E2" s="10" t="s">
        <v>0</v>
      </c>
      <c r="F2" s="10" t="s">
        <v>0</v>
      </c>
      <c r="G2" s="10" t="s">
        <v>0</v>
      </c>
      <c r="H2" s="10" t="s">
        <v>0</v>
      </c>
      <c r="I2" s="10" t="s">
        <v>0</v>
      </c>
      <c r="J2" s="10" t="s">
        <v>0</v>
      </c>
      <c r="K2" s="10" t="s">
        <v>0</v>
      </c>
      <c r="L2" s="10" t="s">
        <v>0</v>
      </c>
      <c r="M2" s="10" t="s">
        <v>0</v>
      </c>
      <c r="N2" s="10" t="s">
        <v>0</v>
      </c>
      <c r="O2" s="10" t="s">
        <v>0</v>
      </c>
      <c r="P2" s="10" t="s">
        <v>0</v>
      </c>
      <c r="Q2" s="10" t="s">
        <v>0</v>
      </c>
    </row>
    <row r="3" spans="1:17" ht="24.75">
      <c r="A3" s="10" t="s">
        <v>158</v>
      </c>
      <c r="B3" s="10" t="s">
        <v>158</v>
      </c>
      <c r="C3" s="10" t="s">
        <v>158</v>
      </c>
      <c r="D3" s="10" t="s">
        <v>158</v>
      </c>
      <c r="E3" s="10" t="s">
        <v>158</v>
      </c>
      <c r="F3" s="10" t="s">
        <v>158</v>
      </c>
      <c r="G3" s="10" t="s">
        <v>158</v>
      </c>
      <c r="H3" s="10" t="s">
        <v>158</v>
      </c>
      <c r="I3" s="10" t="s">
        <v>158</v>
      </c>
      <c r="J3" s="10" t="s">
        <v>158</v>
      </c>
      <c r="K3" s="10" t="s">
        <v>158</v>
      </c>
      <c r="L3" s="10" t="s">
        <v>158</v>
      </c>
      <c r="M3" s="10" t="s">
        <v>158</v>
      </c>
      <c r="N3" s="10" t="s">
        <v>158</v>
      </c>
      <c r="O3" s="10" t="s">
        <v>158</v>
      </c>
      <c r="P3" s="10" t="s">
        <v>158</v>
      </c>
      <c r="Q3" s="10" t="s">
        <v>158</v>
      </c>
    </row>
    <row r="4" spans="1:17" ht="24.75">
      <c r="A4" s="10" t="s">
        <v>2</v>
      </c>
      <c r="B4" s="10" t="s">
        <v>2</v>
      </c>
      <c r="C4" s="10" t="s">
        <v>2</v>
      </c>
      <c r="D4" s="10" t="s">
        <v>2</v>
      </c>
      <c r="E4" s="10" t="s">
        <v>2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  <c r="M4" s="10" t="s">
        <v>2</v>
      </c>
      <c r="N4" s="10" t="s">
        <v>2</v>
      </c>
      <c r="O4" s="10" t="s">
        <v>2</v>
      </c>
      <c r="P4" s="10" t="s">
        <v>2</v>
      </c>
      <c r="Q4" s="10" t="s">
        <v>2</v>
      </c>
    </row>
    <row r="6" spans="1:17" ht="24.75">
      <c r="A6" s="9" t="s">
        <v>162</v>
      </c>
      <c r="C6" s="9" t="s">
        <v>160</v>
      </c>
      <c r="D6" s="9" t="s">
        <v>160</v>
      </c>
      <c r="E6" s="9" t="s">
        <v>160</v>
      </c>
      <c r="F6" s="9" t="s">
        <v>160</v>
      </c>
      <c r="G6" s="9" t="s">
        <v>160</v>
      </c>
      <c r="H6" s="9" t="s">
        <v>160</v>
      </c>
      <c r="I6" s="9" t="s">
        <v>160</v>
      </c>
      <c r="K6" s="9" t="s">
        <v>161</v>
      </c>
      <c r="L6" s="9" t="s">
        <v>161</v>
      </c>
      <c r="M6" s="9" t="s">
        <v>161</v>
      </c>
      <c r="N6" s="9" t="s">
        <v>161</v>
      </c>
      <c r="O6" s="9" t="s">
        <v>161</v>
      </c>
      <c r="P6" s="9" t="s">
        <v>161</v>
      </c>
      <c r="Q6" s="9" t="s">
        <v>161</v>
      </c>
    </row>
    <row r="7" spans="1:17" ht="24.75">
      <c r="A7" s="9" t="s">
        <v>162</v>
      </c>
      <c r="C7" s="9" t="s">
        <v>188</v>
      </c>
      <c r="E7" s="9" t="s">
        <v>185</v>
      </c>
      <c r="G7" s="9" t="s">
        <v>186</v>
      </c>
      <c r="I7" s="9" t="s">
        <v>189</v>
      </c>
      <c r="K7" s="9" t="s">
        <v>188</v>
      </c>
      <c r="M7" s="9" t="s">
        <v>185</v>
      </c>
      <c r="O7" s="9" t="s">
        <v>186</v>
      </c>
      <c r="Q7" s="9" t="s">
        <v>189</v>
      </c>
    </row>
    <row r="8" spans="1:17">
      <c r="A8" s="1" t="s">
        <v>65</v>
      </c>
      <c r="C8" s="8">
        <v>395983331</v>
      </c>
      <c r="D8" s="21"/>
      <c r="E8" s="8">
        <v>0</v>
      </c>
      <c r="F8" s="8"/>
      <c r="G8" s="8">
        <v>0</v>
      </c>
      <c r="H8" s="8"/>
      <c r="I8" s="8">
        <v>395983331</v>
      </c>
      <c r="J8" s="21"/>
      <c r="K8" s="8">
        <v>2530070359</v>
      </c>
      <c r="L8" s="21"/>
      <c r="M8" s="8">
        <v>-1602668000</v>
      </c>
      <c r="N8" s="8"/>
      <c r="O8" s="8">
        <v>-654110750</v>
      </c>
      <c r="P8" s="8"/>
      <c r="Q8" s="8">
        <v>273291609</v>
      </c>
    </row>
    <row r="9" spans="1:17">
      <c r="A9" s="1" t="s">
        <v>55</v>
      </c>
      <c r="C9" s="8">
        <v>0</v>
      </c>
      <c r="D9" s="21"/>
      <c r="E9" s="8">
        <v>239458002</v>
      </c>
      <c r="F9" s="8"/>
      <c r="G9" s="8">
        <v>0</v>
      </c>
      <c r="H9" s="8"/>
      <c r="I9" s="8">
        <v>239458002</v>
      </c>
      <c r="J9" s="21"/>
      <c r="K9" s="8">
        <v>0</v>
      </c>
      <c r="L9" s="21"/>
      <c r="M9" s="8">
        <v>201760197</v>
      </c>
      <c r="N9" s="8"/>
      <c r="O9" s="8">
        <v>36610484</v>
      </c>
      <c r="P9" s="8"/>
      <c r="Q9" s="8">
        <v>238370681</v>
      </c>
    </row>
    <row r="10" spans="1:17">
      <c r="A10" s="1" t="s">
        <v>61</v>
      </c>
      <c r="C10" s="8">
        <v>181443294</v>
      </c>
      <c r="D10" s="21"/>
      <c r="E10" s="8">
        <v>0</v>
      </c>
      <c r="F10" s="8"/>
      <c r="G10" s="8">
        <v>0</v>
      </c>
      <c r="H10" s="8"/>
      <c r="I10" s="8">
        <v>181443294</v>
      </c>
      <c r="J10" s="21"/>
      <c r="K10" s="8">
        <v>804783099</v>
      </c>
      <c r="L10" s="21"/>
      <c r="M10" s="8">
        <v>17932853</v>
      </c>
      <c r="N10" s="8"/>
      <c r="O10" s="8">
        <v>76852</v>
      </c>
      <c r="P10" s="8"/>
      <c r="Q10" s="8">
        <v>822792804</v>
      </c>
    </row>
    <row r="11" spans="1:17">
      <c r="A11" s="1" t="s">
        <v>69</v>
      </c>
      <c r="C11" s="8">
        <v>95473631</v>
      </c>
      <c r="D11" s="21"/>
      <c r="E11" s="8">
        <v>0</v>
      </c>
      <c r="F11" s="8"/>
      <c r="G11" s="8">
        <v>0</v>
      </c>
      <c r="H11" s="8"/>
      <c r="I11" s="8">
        <v>95473631</v>
      </c>
      <c r="J11" s="21"/>
      <c r="K11" s="8">
        <v>417946232</v>
      </c>
      <c r="L11" s="21"/>
      <c r="M11" s="8">
        <v>-3625000</v>
      </c>
      <c r="N11" s="8"/>
      <c r="O11" s="8">
        <v>0</v>
      </c>
      <c r="P11" s="8"/>
      <c r="Q11" s="8">
        <v>414321232</v>
      </c>
    </row>
    <row r="12" spans="1:17">
      <c r="A12" s="1" t="s">
        <v>46</v>
      </c>
      <c r="C12" s="8">
        <v>0</v>
      </c>
      <c r="D12" s="21"/>
      <c r="E12" s="8">
        <v>0</v>
      </c>
      <c r="F12" s="8"/>
      <c r="G12" s="8">
        <v>0</v>
      </c>
      <c r="H12" s="8"/>
      <c r="I12" s="8">
        <v>0</v>
      </c>
      <c r="J12" s="21"/>
      <c r="K12" s="8">
        <v>0</v>
      </c>
      <c r="L12" s="21"/>
      <c r="M12" s="8">
        <v>-29079309</v>
      </c>
      <c r="N12" s="8"/>
      <c r="O12" s="8">
        <v>0</v>
      </c>
      <c r="P12" s="8"/>
      <c r="Q12" s="8">
        <v>-29079309</v>
      </c>
    </row>
    <row r="13" spans="1:17">
      <c r="A13" s="1" t="s">
        <v>51</v>
      </c>
      <c r="C13" s="8">
        <v>0</v>
      </c>
      <c r="D13" s="21"/>
      <c r="E13" s="8">
        <v>463949879</v>
      </c>
      <c r="F13" s="8"/>
      <c r="G13" s="8">
        <v>0</v>
      </c>
      <c r="H13" s="8"/>
      <c r="I13" s="8">
        <v>463949879</v>
      </c>
      <c r="J13" s="21"/>
      <c r="K13" s="8">
        <v>0</v>
      </c>
      <c r="L13" s="21"/>
      <c r="M13" s="8">
        <v>2145336131</v>
      </c>
      <c r="N13" s="8"/>
      <c r="O13" s="8">
        <v>0</v>
      </c>
      <c r="P13" s="8"/>
      <c r="Q13" s="8">
        <v>2145336131</v>
      </c>
    </row>
    <row r="14" spans="1:17" ht="24.75" thickBot="1">
      <c r="A14" s="1" t="s">
        <v>57</v>
      </c>
      <c r="C14" s="8">
        <v>0</v>
      </c>
      <c r="D14" s="21"/>
      <c r="E14" s="8">
        <v>22940089901</v>
      </c>
      <c r="F14" s="8"/>
      <c r="G14" s="8">
        <v>0</v>
      </c>
      <c r="H14" s="8"/>
      <c r="I14" s="8">
        <v>22940089901</v>
      </c>
      <c r="J14" s="21"/>
      <c r="K14" s="8">
        <v>0</v>
      </c>
      <c r="L14" s="21"/>
      <c r="M14" s="8">
        <v>78817814329</v>
      </c>
      <c r="N14" s="8"/>
      <c r="O14" s="8">
        <v>0</v>
      </c>
      <c r="P14" s="8"/>
      <c r="Q14" s="8">
        <v>78817814329</v>
      </c>
    </row>
    <row r="15" spans="1:17" ht="24.75" thickBot="1">
      <c r="A15" s="1" t="s">
        <v>35</v>
      </c>
      <c r="C15" s="22">
        <f>SUM(C8:C14)</f>
        <v>672900256</v>
      </c>
      <c r="D15" s="21"/>
      <c r="E15" s="22">
        <f>SUM(E8:E14)</f>
        <v>23643497782</v>
      </c>
      <c r="F15" s="21"/>
      <c r="G15" s="22">
        <f>SUM(G8:G14)</f>
        <v>0</v>
      </c>
      <c r="H15" s="21"/>
      <c r="I15" s="22">
        <f>SUM(I8:I14)</f>
        <v>24316398038</v>
      </c>
      <c r="J15" s="21"/>
      <c r="K15" s="22">
        <f>SUM(K8:K14)</f>
        <v>3752799690</v>
      </c>
      <c r="L15" s="21"/>
      <c r="M15" s="22">
        <f>SUM(M8:M14)</f>
        <v>79547471201</v>
      </c>
      <c r="N15" s="21"/>
      <c r="O15" s="22">
        <f>SUM(O8:O14)</f>
        <v>-617423414</v>
      </c>
      <c r="P15" s="21"/>
      <c r="Q15" s="22">
        <f>SUM(Q8:Q14)</f>
        <v>82682847477</v>
      </c>
    </row>
    <row r="16" spans="1:17" ht="24.75" thickTop="1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3:17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2024-06-27T05:42:05Z</dcterms:modified>
</cp:coreProperties>
</file>