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\"/>
    </mc:Choice>
  </mc:AlternateContent>
  <xr:revisionPtr revIDLastSave="0" documentId="13_ncr:1_{12B52568-D9E9-4EA8-843C-C3EE03A1093E}" xr6:coauthVersionLast="47" xr6:coauthVersionMax="47" xr10:uidLastSave="{00000000-0000-0000-0000-000000000000}"/>
  <bookViews>
    <workbookView xWindow="-120" yWindow="-120" windowWidth="29040" windowHeight="15720" tabRatio="945" activeTab="10" xr2:uid="{00000000-000D-0000-FFFF-FFFF00000000}"/>
  </bookViews>
  <sheets>
    <sheet name="سهام" sheetId="1" r:id="rId1"/>
    <sheet name="اوراق " sheetId="3" r:id="rId2"/>
    <sheet name="سپرده" sheetId="6" r:id="rId3"/>
    <sheet name=" درآمدها" sheetId="15" r:id="rId4"/>
    <sheet name="درآمد سرمایه گذاری در سهام" sheetId="8" r:id="rId5"/>
    <sheet name="درآمد سرمایه‌گذاری در صندوق" sheetId="11" r:id="rId6"/>
    <sheet name="درآسرمایه‌گذاری در اوراق بها " sheetId="12" r:id="rId7"/>
    <sheet name="درآمد سپرده بانکی" sheetId="13" r:id="rId8"/>
    <sheet name="سایر درآمدها" sheetId="14" r:id="rId9"/>
    <sheet name="سود اوراق بهادار" sheetId="16" r:id="rId10"/>
    <sheet name="سود سپرده بانکی" sheetId="7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6" l="1"/>
  <c r="Q11" i="16"/>
  <c r="O11" i="16"/>
  <c r="M11" i="16"/>
  <c r="K11" i="16"/>
  <c r="I11" i="16"/>
  <c r="S10" i="16"/>
  <c r="M10" i="16"/>
  <c r="S9" i="16"/>
  <c r="M9" i="16"/>
  <c r="S8" i="16"/>
  <c r="M8" i="16"/>
  <c r="E10" i="15" l="1"/>
  <c r="E8" i="15"/>
  <c r="E9" i="15"/>
  <c r="E7" i="15"/>
  <c r="K35" i="13"/>
  <c r="G35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8" i="13"/>
  <c r="Q12" i="12"/>
  <c r="Q9" i="12"/>
  <c r="Q10" i="12"/>
  <c r="Q11" i="12"/>
  <c r="Q13" i="12"/>
  <c r="Q14" i="12"/>
  <c r="Q15" i="12"/>
  <c r="Q8" i="12"/>
  <c r="I9" i="12"/>
  <c r="I10" i="12"/>
  <c r="I11" i="12"/>
  <c r="I12" i="12"/>
  <c r="I13" i="12"/>
  <c r="I14" i="12"/>
  <c r="I15" i="12"/>
  <c r="I8" i="12"/>
  <c r="S8" i="11"/>
  <c r="I14" i="11"/>
  <c r="R27" i="9"/>
  <c r="R30" i="9"/>
  <c r="S9" i="11"/>
  <c r="S10" i="11"/>
  <c r="S11" i="11"/>
  <c r="S12" i="11"/>
  <c r="S13" i="11"/>
  <c r="S14" i="11"/>
  <c r="S15" i="11"/>
  <c r="S16" i="11"/>
  <c r="S19" i="11" s="1"/>
  <c r="S17" i="11"/>
  <c r="S18" i="11"/>
  <c r="I9" i="11"/>
  <c r="I10" i="11"/>
  <c r="I11" i="11"/>
  <c r="I12" i="11"/>
  <c r="I13" i="11"/>
  <c r="I15" i="11"/>
  <c r="I16" i="11"/>
  <c r="I17" i="11"/>
  <c r="I18" i="11"/>
  <c r="I8" i="11"/>
  <c r="G19" i="11"/>
  <c r="E19" i="11"/>
  <c r="C19" i="11"/>
  <c r="Q9" i="10"/>
  <c r="Q10" i="10"/>
  <c r="Q11" i="10"/>
  <c r="Q12" i="10"/>
  <c r="Q13" i="10"/>
  <c r="Q14" i="10"/>
  <c r="Q15" i="10"/>
  <c r="Q16" i="10"/>
  <c r="Q17" i="10"/>
  <c r="Q8" i="10"/>
  <c r="I9" i="10"/>
  <c r="I10" i="10"/>
  <c r="I11" i="10"/>
  <c r="I12" i="10"/>
  <c r="I13" i="10"/>
  <c r="I14" i="10"/>
  <c r="I18" i="10" s="1"/>
  <c r="I15" i="10"/>
  <c r="I16" i="10"/>
  <c r="I17" i="10"/>
  <c r="I8" i="10"/>
  <c r="Q2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8" i="9"/>
  <c r="M34" i="7"/>
  <c r="M29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30" i="7"/>
  <c r="M31" i="7"/>
  <c r="M32" i="7"/>
  <c r="M33" i="7"/>
  <c r="G32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3" i="7"/>
  <c r="G34" i="7"/>
  <c r="G10" i="15" l="1"/>
  <c r="U8" i="11"/>
  <c r="U11" i="11"/>
  <c r="U12" i="11"/>
  <c r="U13" i="11"/>
  <c r="U14" i="11"/>
  <c r="U15" i="11"/>
  <c r="U16" i="11"/>
  <c r="U9" i="11"/>
  <c r="U17" i="11"/>
  <c r="U10" i="11"/>
  <c r="U18" i="11"/>
  <c r="I19" i="11"/>
  <c r="K16" i="11" s="1"/>
  <c r="U19" i="11" l="1"/>
  <c r="K10" i="11"/>
  <c r="K13" i="11"/>
  <c r="K15" i="11"/>
  <c r="K18" i="11"/>
  <c r="K12" i="11"/>
  <c r="K14" i="11"/>
  <c r="K9" i="11"/>
  <c r="K17" i="11"/>
  <c r="K11" i="11"/>
  <c r="K8" i="11"/>
  <c r="K19" i="11"/>
  <c r="C10" i="15" l="1"/>
  <c r="E10" i="14"/>
  <c r="C10" i="14"/>
  <c r="I35" i="13"/>
  <c r="E35" i="13"/>
  <c r="Q16" i="12"/>
  <c r="O16" i="12"/>
  <c r="M16" i="12"/>
  <c r="K16" i="12"/>
  <c r="I16" i="12"/>
  <c r="G16" i="12"/>
  <c r="E16" i="12"/>
  <c r="C16" i="12"/>
  <c r="Q19" i="11"/>
  <c r="O19" i="11"/>
  <c r="M19" i="11"/>
  <c r="Q18" i="10"/>
  <c r="O18" i="10"/>
  <c r="M18" i="10"/>
  <c r="G18" i="10"/>
  <c r="E18" i="10"/>
  <c r="O26" i="9"/>
  <c r="M26" i="9"/>
  <c r="I26" i="9"/>
  <c r="G26" i="9"/>
  <c r="E26" i="9"/>
  <c r="S10" i="8"/>
  <c r="Q10" i="8"/>
  <c r="O10" i="8"/>
  <c r="M10" i="8"/>
  <c r="K10" i="8"/>
  <c r="I10" i="8"/>
  <c r="M35" i="7"/>
  <c r="K35" i="7"/>
  <c r="I35" i="7"/>
  <c r="G35" i="7"/>
  <c r="E35" i="7"/>
  <c r="C35" i="7"/>
  <c r="I39" i="6"/>
  <c r="G39" i="6"/>
  <c r="E39" i="6"/>
  <c r="C39" i="6"/>
  <c r="AI17" i="3"/>
  <c r="AG17" i="3"/>
  <c r="AA17" i="3"/>
  <c r="W17" i="3"/>
  <c r="S17" i="3"/>
  <c r="Q17" i="3"/>
  <c r="W19" i="1"/>
  <c r="U19" i="1"/>
  <c r="O19" i="1"/>
  <c r="K19" i="1"/>
  <c r="G19" i="1"/>
  <c r="E19" i="1"/>
</calcChain>
</file>

<file path=xl/sharedStrings.xml><?xml version="1.0" encoding="utf-8"?>
<sst xmlns="http://schemas.openxmlformats.org/spreadsheetml/2006/main" count="1312" uniqueCount="173">
  <si>
    <t>صندوق سرمایه‌گذاری اختصاصی بازارگردانی مفید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</si>
  <si>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</si>
  <si>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</si>
  <si>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</si>
  <si>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</si>
  <si>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</si>
  <si>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</si>
  <si>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</si>
  <si>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</si>
  <si>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</si>
  <si>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</si>
  <si>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</si>
  <si>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</si>
  <si>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</si>
  <si>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</si>
  <si>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</si>
  <si>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16.90%</t>
  </si>
  <si>
    <t>صندوق س.توسعه اندوخته آینده-س</t>
  </si>
  <si>
    <t>7.18%</t>
  </si>
  <si>
    <t>بانک خاورمیانه</t>
  </si>
  <si>
    <t>3.12%</t>
  </si>
  <si>
    <t>صندوق س شاخصی آرام مفید</t>
  </si>
  <si>
    <t>7.12%</t>
  </si>
  <si>
    <t>صندوق س. آوند مفید-د</t>
  </si>
  <si>
    <t>6.86%</t>
  </si>
  <si>
    <t>ص.س.درآمد ثابت کیمیا-د</t>
  </si>
  <si>
    <t>0.53%</t>
  </si>
  <si>
    <t>نیان الکترونیک</t>
  </si>
  <si>
    <t>18.94%</t>
  </si>
  <si>
    <t>صندوق س صنایع مفید- بخشی1 - استیل</t>
  </si>
  <si>
    <t>12.75%</t>
  </si>
  <si>
    <t>صندوق س صنایع مفید- بخشی2 - خودران</t>
  </si>
  <si>
    <t>1.25%</t>
  </si>
  <si>
    <t>صندوق س صنایع مفید- بخشی3 - سیمانو</t>
  </si>
  <si>
    <t>6.50%</t>
  </si>
  <si>
    <t/>
  </si>
  <si>
    <t>81.16%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</si>
  <si>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</si>
  <si>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</si>
  <si>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</si>
  <si>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</si>
  <si>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</si>
  <si>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</si>
  <si>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</si>
  <si>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</si>
  <si>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</si>
  <si>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</si>
  <si>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</si>
  <si>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</si>
  <si>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</si>
  <si>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0.25%</t>
  </si>
  <si>
    <t>سلف شیرفرادما سولیکو کاله</t>
  </si>
  <si>
    <t>1402/11/08</t>
  </si>
  <si>
    <t>1404/05/08</t>
  </si>
  <si>
    <t>0.09%</t>
  </si>
  <si>
    <t>سلف شیر فرادما کاله</t>
  </si>
  <si>
    <t>0.01%</t>
  </si>
  <si>
    <t>سلف موازی پلی اتیلن سبک فیلم</t>
  </si>
  <si>
    <t>1402/12/15</t>
  </si>
  <si>
    <t>1404/12/15</t>
  </si>
  <si>
    <t>3.05%</t>
  </si>
  <si>
    <t>صکوک مرابحه دعبید69-3ماهه23%</t>
  </si>
  <si>
    <t>1402/09/07</t>
  </si>
  <si>
    <t>1406/09/07</t>
  </si>
  <si>
    <t>0.05%</t>
  </si>
  <si>
    <t>مرابحه شهر فرش-مفید060921</t>
  </si>
  <si>
    <t>1402/09/21</t>
  </si>
  <si>
    <t>1406/09/21</t>
  </si>
  <si>
    <t>0.10%</t>
  </si>
  <si>
    <t>مرابحه اورند پیشرو-مفید051118</t>
  </si>
  <si>
    <t>1402/11/18</t>
  </si>
  <si>
    <t>1405/11/18</t>
  </si>
  <si>
    <t>0.03%</t>
  </si>
  <si>
    <t>اجاره اهداف مفید 14070531</t>
  </si>
  <si>
    <t>1407/05/31</t>
  </si>
  <si>
    <t>1.10%</t>
  </si>
  <si>
    <t>4.69%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</si>
  <si>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</si>
  <si>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</si>
  <si>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</si>
  <si>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</si>
  <si>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</si>
  <si>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</si>
  <si>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</si>
  <si>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0.00%</t>
  </si>
  <si>
    <t>بانک پاسارگاد هفت تیر</t>
  </si>
  <si>
    <t>207-8100-18822188-1</t>
  </si>
  <si>
    <t>بانک خاورمیانه ظفر</t>
  </si>
  <si>
    <t>0.64%</t>
  </si>
  <si>
    <t>207-8100-18822188-3</t>
  </si>
  <si>
    <t>207-8100-18822188-2</t>
  </si>
  <si>
    <t>207-8100-18822188-5</t>
  </si>
  <si>
    <t>بانک خاورمیانه آفریقا</t>
  </si>
  <si>
    <t>100910810707074861</t>
  </si>
  <si>
    <t>0.42%</t>
  </si>
  <si>
    <t>100910810707074862</t>
  </si>
  <si>
    <t>0.32%</t>
  </si>
  <si>
    <t>100910810707074863</t>
  </si>
  <si>
    <t>1.52%</t>
  </si>
  <si>
    <t>100910810707074864</t>
  </si>
  <si>
    <t>0.99%</t>
  </si>
  <si>
    <t>100910810707075208</t>
  </si>
  <si>
    <t>0.06%</t>
  </si>
  <si>
    <t>1009-10-810-707075307</t>
  </si>
  <si>
    <t>1.55%</t>
  </si>
  <si>
    <t>100910810707075574</t>
  </si>
  <si>
    <t>100910810707075592</t>
  </si>
  <si>
    <t>0.02%</t>
  </si>
  <si>
    <t>100910810707075627</t>
  </si>
  <si>
    <t>100910810707075652</t>
  </si>
  <si>
    <t>0.54%</t>
  </si>
  <si>
    <t>100910810707075661</t>
  </si>
  <si>
    <t>100910810707075754</t>
  </si>
  <si>
    <t>0.37%</t>
  </si>
  <si>
    <t>100910810707075785</t>
  </si>
  <si>
    <t>بانک اقتصاد نوین حافظ</t>
  </si>
  <si>
    <t>10685072611861</t>
  </si>
  <si>
    <t>بانک اقتصاد نوین اقدسیه</t>
  </si>
  <si>
    <t>21628372611861</t>
  </si>
  <si>
    <t>21628372611862</t>
  </si>
  <si>
    <t>0.52%</t>
  </si>
  <si>
    <t>21628382611863</t>
  </si>
  <si>
    <t>0.98%</t>
  </si>
  <si>
    <t>21628382611864</t>
  </si>
  <si>
    <t>2.04%</t>
  </si>
  <si>
    <t>100910810707075805</t>
  </si>
  <si>
    <t>0.95%</t>
  </si>
  <si>
    <t>21628372611865</t>
  </si>
  <si>
    <t>0.83%</t>
  </si>
  <si>
    <t>21628372611866</t>
  </si>
  <si>
    <t>100910810707075678</t>
  </si>
  <si>
    <t>100910810707075961</t>
  </si>
  <si>
    <t>12.18%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</si>
  <si>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</si>
  <si>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</si>
  <si>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</si>
  <si>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</si>
  <si>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</si>
  <si>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</si>
  <si>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</si>
  <si>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</si>
  <si>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</si>
  <si>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</si>
  <si>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</si>
  <si>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</si>
  <si>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</si>
  <si>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</si>
  <si>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</si>
  <si>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1403/04/28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</si>
  <si>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</si>
  <si>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</si>
  <si>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</si>
  <si>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</si>
  <si>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</si>
  <si>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اندیشه ورزان صباتامین 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</si>
  <si>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</si>
  <si>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</si>
  <si>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</si>
  <si>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</si>
  <si>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</si>
  <si>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</si>
  <si>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</si>
  <si>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</si>
  <si>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</si>
  <si>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</si>
  <si>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</si>
  <si>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</si>
  <si>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</si>
  <si>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</si>
  <si>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</si>
  <si>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</si>
  <si>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1403/05/01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</si>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</sst>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;\(#,##0\)"/>
    <numFmt numFmtId="165" formatCode="0.0%"/>
    <numFmt numFmtId="166" formatCode="_ * #,##0_-_ ;_ * #,##0\-_ ;_ * &quot;-&quot;??_-_ ;_ @_ "/>
  </numFmts>
  <fonts count="5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4" fillId="0" borderId="0" xfId="0" applyNumberFormat="1" applyFont="1" applyAlignment="1">
      <alignment horizontal="center" vertical="center" readingOrder="2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 readingOrder="2"/>
    </xf>
    <xf numFmtId="164" fontId="4" fillId="0" borderId="4" xfId="0" applyNumberFormat="1" applyFont="1" applyBorder="1" applyAlignment="1">
      <alignment horizontal="center" vertical="center" readingOrder="2"/>
    </xf>
    <xf numFmtId="164" fontId="4" fillId="0" borderId="5" xfId="0" applyNumberFormat="1" applyFont="1" applyBorder="1" applyAlignment="1">
      <alignment horizontal="center" vertical="center" readingOrder="2"/>
    </xf>
    <xf numFmtId="164" fontId="4" fillId="0" borderId="0" xfId="0" applyNumberFormat="1" applyFont="1" applyBorder="1" applyAlignment="1">
      <alignment horizontal="center" vertical="center" readingOrder="2"/>
    </xf>
    <xf numFmtId="164" fontId="3" fillId="0" borderId="0" xfId="0" applyNumberFormat="1" applyFont="1"/>
    <xf numFmtId="0" fontId="3" fillId="0" borderId="0" xfId="0" applyFont="1" applyBorder="1"/>
    <xf numFmtId="10" fontId="4" fillId="0" borderId="0" xfId="2" applyNumberFormat="1" applyFont="1" applyAlignment="1">
      <alignment horizontal="center" vertical="center" readingOrder="2"/>
    </xf>
    <xf numFmtId="10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6" fontId="3" fillId="0" borderId="0" xfId="1" applyNumberFormat="1" applyFont="1"/>
    <xf numFmtId="10" fontId="3" fillId="0" borderId="3" xfId="2" applyNumberFormat="1" applyFont="1" applyBorder="1" applyAlignment="1">
      <alignment horizontal="center"/>
    </xf>
    <xf numFmtId="164" fontId="4" fillId="0" borderId="0" xfId="0" applyNumberFormat="1" applyFont="1" applyFill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9"/>
  <sheetViews>
    <sheetView rightToLeft="1" workbookViewId="0">
      <selection activeCell="E13" sqref="E13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6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</row>
    <row r="3" spans="1:25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</row>
    <row r="4" spans="1:2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</row>
    <row r="6" spans="1:25" ht="24.75" x14ac:dyDescent="0.55000000000000004">
      <c r="A6" s="26" t="s">
        <v>3</v>
      </c>
      <c r="C6" s="26" t="s">
        <v>171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4.75" x14ac:dyDescent="0.55000000000000004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24.75" x14ac:dyDescent="0.55000000000000004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5" x14ac:dyDescent="0.55000000000000004">
      <c r="A9" s="1" t="s">
        <v>15</v>
      </c>
      <c r="C9" s="4">
        <v>30354435</v>
      </c>
      <c r="D9" s="4"/>
      <c r="E9" s="4">
        <v>2977718816124</v>
      </c>
      <c r="F9" s="4"/>
      <c r="G9" s="4">
        <v>2935297730370.9702</v>
      </c>
      <c r="H9" s="4"/>
      <c r="I9" s="4">
        <v>125985417</v>
      </c>
      <c r="J9" s="4"/>
      <c r="K9" s="4">
        <v>12862001311710</v>
      </c>
      <c r="L9" s="4"/>
      <c r="M9" s="4">
        <v>-126345343</v>
      </c>
      <c r="N9" s="4"/>
      <c r="O9" s="4">
        <v>12880336033641</v>
      </c>
      <c r="P9" s="4"/>
      <c r="Q9" s="4">
        <v>29994509</v>
      </c>
      <c r="R9" s="4"/>
      <c r="S9" s="4">
        <v>102274</v>
      </c>
      <c r="T9" s="4"/>
      <c r="U9" s="4">
        <v>3051698957839</v>
      </c>
      <c r="V9" s="4"/>
      <c r="W9" s="4">
        <v>3066922175446.77</v>
      </c>
      <c r="X9" s="4"/>
      <c r="Y9" s="4" t="s">
        <v>16</v>
      </c>
    </row>
    <row r="10" spans="1:25" x14ac:dyDescent="0.55000000000000004">
      <c r="A10" s="1" t="s">
        <v>17</v>
      </c>
      <c r="C10" s="4">
        <v>32440287</v>
      </c>
      <c r="D10" s="4"/>
      <c r="E10" s="4">
        <v>1391410711568</v>
      </c>
      <c r="F10" s="4"/>
      <c r="G10" s="4">
        <v>1388082095500.21</v>
      </c>
      <c r="H10" s="4"/>
      <c r="I10" s="4">
        <v>28572602</v>
      </c>
      <c r="J10" s="4"/>
      <c r="K10" s="4">
        <v>1193125778923</v>
      </c>
      <c r="L10" s="4"/>
      <c r="M10" s="4">
        <v>-29862002</v>
      </c>
      <c r="N10" s="4"/>
      <c r="O10" s="4">
        <v>1258009259451</v>
      </c>
      <c r="P10" s="4"/>
      <c r="Q10" s="4">
        <v>31150887</v>
      </c>
      <c r="R10" s="4"/>
      <c r="S10" s="4">
        <v>41855</v>
      </c>
      <c r="T10" s="4"/>
      <c r="U10" s="4">
        <v>1313352212391</v>
      </c>
      <c r="V10" s="4"/>
      <c r="W10" s="4">
        <v>1303510718045.8501</v>
      </c>
      <c r="X10" s="4"/>
      <c r="Y10" s="4" t="s">
        <v>18</v>
      </c>
    </row>
    <row r="11" spans="1:25" x14ac:dyDescent="0.55000000000000004">
      <c r="A11" s="1" t="s">
        <v>19</v>
      </c>
      <c r="C11" s="4">
        <v>231075075</v>
      </c>
      <c r="D11" s="4"/>
      <c r="E11" s="4">
        <v>463707265052</v>
      </c>
      <c r="F11" s="4"/>
      <c r="G11" s="4">
        <v>554389598521.14294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231075075</v>
      </c>
      <c r="R11" s="4"/>
      <c r="S11" s="4">
        <v>2450</v>
      </c>
      <c r="T11" s="4"/>
      <c r="U11" s="4">
        <v>463707265052</v>
      </c>
      <c r="V11" s="4"/>
      <c r="W11" s="4">
        <v>565703671960.34998</v>
      </c>
      <c r="X11" s="4"/>
      <c r="Y11" s="4" t="s">
        <v>20</v>
      </c>
    </row>
    <row r="12" spans="1:25" x14ac:dyDescent="0.55000000000000004">
      <c r="A12" s="1" t="s">
        <v>21</v>
      </c>
      <c r="C12" s="4">
        <v>88507742</v>
      </c>
      <c r="D12" s="4"/>
      <c r="E12" s="4">
        <v>1361388874093</v>
      </c>
      <c r="F12" s="4"/>
      <c r="G12" s="4">
        <v>1350307368736.0601</v>
      </c>
      <c r="H12" s="4"/>
      <c r="I12" s="4">
        <v>61197534</v>
      </c>
      <c r="J12" s="4"/>
      <c r="K12" s="4">
        <v>876356020827</v>
      </c>
      <c r="L12" s="4"/>
      <c r="M12" s="4">
        <v>-59708179</v>
      </c>
      <c r="N12" s="4"/>
      <c r="O12" s="4">
        <v>860269200276</v>
      </c>
      <c r="P12" s="4"/>
      <c r="Q12" s="4">
        <v>89997097</v>
      </c>
      <c r="R12" s="4"/>
      <c r="S12" s="4">
        <v>14360</v>
      </c>
      <c r="T12" s="4"/>
      <c r="U12" s="4">
        <v>1337935517180</v>
      </c>
      <c r="V12" s="4"/>
      <c r="W12" s="4">
        <v>1292051377820.6799</v>
      </c>
      <c r="X12" s="4"/>
      <c r="Y12" s="4" t="s">
        <v>22</v>
      </c>
    </row>
    <row r="13" spans="1:25" x14ac:dyDescent="0.55000000000000004">
      <c r="A13" s="1" t="s">
        <v>23</v>
      </c>
      <c r="C13" s="4">
        <v>77433701</v>
      </c>
      <c r="D13" s="4"/>
      <c r="E13" s="4">
        <v>1223168606963</v>
      </c>
      <c r="F13" s="4"/>
      <c r="G13" s="4">
        <v>1223871181115.5701</v>
      </c>
      <c r="H13" s="4"/>
      <c r="I13" s="4">
        <v>2137562760</v>
      </c>
      <c r="J13" s="4"/>
      <c r="K13" s="4">
        <v>34290018778684</v>
      </c>
      <c r="L13" s="4"/>
      <c r="M13" s="4">
        <v>-2138075575</v>
      </c>
      <c r="N13" s="4"/>
      <c r="O13" s="4">
        <v>34287857964863</v>
      </c>
      <c r="P13" s="4"/>
      <c r="Q13" s="4">
        <v>76920886</v>
      </c>
      <c r="R13" s="4"/>
      <c r="S13" s="4">
        <v>16195</v>
      </c>
      <c r="T13" s="4"/>
      <c r="U13" s="4">
        <v>1244804651602</v>
      </c>
      <c r="V13" s="4"/>
      <c r="W13" s="4">
        <v>1245687033754.4199</v>
      </c>
      <c r="X13" s="4"/>
      <c r="Y13" s="4" t="s">
        <v>24</v>
      </c>
    </row>
    <row r="14" spans="1:25" x14ac:dyDescent="0.55000000000000004">
      <c r="A14" s="1" t="s">
        <v>25</v>
      </c>
      <c r="C14" s="4">
        <v>7161661</v>
      </c>
      <c r="D14" s="4"/>
      <c r="E14" s="4">
        <v>90805399287</v>
      </c>
      <c r="F14" s="4"/>
      <c r="G14" s="4">
        <v>91795279177.371201</v>
      </c>
      <c r="H14" s="4"/>
      <c r="I14" s="4">
        <v>4173012</v>
      </c>
      <c r="J14" s="4"/>
      <c r="K14" s="4">
        <v>54489954971</v>
      </c>
      <c r="L14" s="4"/>
      <c r="M14" s="4">
        <v>-3973937</v>
      </c>
      <c r="N14" s="4"/>
      <c r="O14" s="4">
        <v>51500057436</v>
      </c>
      <c r="P14" s="4"/>
      <c r="Q14" s="4">
        <v>7360736</v>
      </c>
      <c r="R14" s="4"/>
      <c r="S14" s="4">
        <v>13145</v>
      </c>
      <c r="T14" s="4"/>
      <c r="U14" s="4">
        <v>94810336105</v>
      </c>
      <c r="V14" s="4"/>
      <c r="W14" s="4">
        <v>96738732805.990005</v>
      </c>
      <c r="X14" s="4"/>
      <c r="Y14" s="4" t="s">
        <v>26</v>
      </c>
    </row>
    <row r="15" spans="1:25" x14ac:dyDescent="0.55000000000000004">
      <c r="A15" s="1" t="s">
        <v>27</v>
      </c>
      <c r="C15" s="4">
        <v>82361670</v>
      </c>
      <c r="D15" s="4"/>
      <c r="E15" s="4">
        <v>1929878194405</v>
      </c>
      <c r="F15" s="4"/>
      <c r="G15" s="4">
        <v>3456561155493.6001</v>
      </c>
      <c r="H15" s="4"/>
      <c r="I15" s="4">
        <v>1919259</v>
      </c>
      <c r="J15" s="4"/>
      <c r="K15" s="4">
        <v>78252957276</v>
      </c>
      <c r="L15" s="4"/>
      <c r="M15" s="4">
        <v>-2054250</v>
      </c>
      <c r="N15" s="4"/>
      <c r="O15" s="4">
        <v>82269827870</v>
      </c>
      <c r="P15" s="4"/>
      <c r="Q15" s="4">
        <v>82226679</v>
      </c>
      <c r="R15" s="4"/>
      <c r="S15" s="4">
        <v>41850</v>
      </c>
      <c r="T15" s="4"/>
      <c r="U15" s="4">
        <v>1959474130027</v>
      </c>
      <c r="V15" s="4"/>
      <c r="W15" s="4">
        <v>3438571214397.73</v>
      </c>
      <c r="X15" s="4"/>
      <c r="Y15" s="4" t="s">
        <v>28</v>
      </c>
    </row>
    <row r="16" spans="1:25" x14ac:dyDescent="0.55000000000000004">
      <c r="A16" s="1" t="s">
        <v>29</v>
      </c>
      <c r="C16" s="4">
        <v>216877977</v>
      </c>
      <c r="D16" s="4"/>
      <c r="E16" s="4">
        <v>2384051106952</v>
      </c>
      <c r="F16" s="4"/>
      <c r="G16" s="4">
        <v>2519523563742.9702</v>
      </c>
      <c r="H16" s="4"/>
      <c r="I16" s="4">
        <v>34901641</v>
      </c>
      <c r="J16" s="4"/>
      <c r="K16" s="4">
        <v>386293571686</v>
      </c>
      <c r="L16" s="4"/>
      <c r="M16" s="4">
        <v>-43610000</v>
      </c>
      <c r="N16" s="4"/>
      <c r="O16" s="4">
        <v>486935318497</v>
      </c>
      <c r="P16" s="4"/>
      <c r="Q16" s="4">
        <v>208169618</v>
      </c>
      <c r="R16" s="4"/>
      <c r="S16" s="4">
        <v>11120</v>
      </c>
      <c r="T16" s="4"/>
      <c r="U16" s="4">
        <v>2290257258332</v>
      </c>
      <c r="V16" s="4"/>
      <c r="W16" s="4">
        <v>2314296376198.8599</v>
      </c>
      <c r="X16" s="4"/>
      <c r="Y16" s="4" t="s">
        <v>30</v>
      </c>
    </row>
    <row r="17" spans="1:25" x14ac:dyDescent="0.55000000000000004">
      <c r="A17" s="1" t="s">
        <v>31</v>
      </c>
      <c r="C17" s="4">
        <v>8152273</v>
      </c>
      <c r="D17" s="4"/>
      <c r="E17" s="4">
        <v>76606497112</v>
      </c>
      <c r="F17" s="4"/>
      <c r="G17" s="4">
        <v>74423292486.9263</v>
      </c>
      <c r="H17" s="4"/>
      <c r="I17" s="4">
        <v>82360922</v>
      </c>
      <c r="J17" s="4"/>
      <c r="K17" s="4">
        <v>662365454416</v>
      </c>
      <c r="L17" s="4"/>
      <c r="M17" s="4">
        <v>-61766188</v>
      </c>
      <c r="N17" s="4"/>
      <c r="O17" s="4">
        <v>515375744338</v>
      </c>
      <c r="P17" s="4"/>
      <c r="Q17" s="4">
        <v>28747007</v>
      </c>
      <c r="R17" s="4"/>
      <c r="S17" s="4">
        <v>7930</v>
      </c>
      <c r="T17" s="4"/>
      <c r="U17" s="4">
        <v>222269027890</v>
      </c>
      <c r="V17" s="4"/>
      <c r="W17" s="4">
        <v>227693058538.457</v>
      </c>
      <c r="X17" s="4"/>
      <c r="Y17" s="4" t="s">
        <v>32</v>
      </c>
    </row>
    <row r="18" spans="1:25" x14ac:dyDescent="0.55000000000000004">
      <c r="A18" s="1" t="s">
        <v>33</v>
      </c>
      <c r="C18" s="4">
        <v>67316637</v>
      </c>
      <c r="D18" s="4"/>
      <c r="E18" s="4">
        <v>693777568618</v>
      </c>
      <c r="F18" s="4"/>
      <c r="G18" s="4">
        <v>712713876073.36499</v>
      </c>
      <c r="H18" s="4"/>
      <c r="I18" s="4">
        <v>58509153</v>
      </c>
      <c r="J18" s="4"/>
      <c r="K18" s="4">
        <v>615462400340</v>
      </c>
      <c r="L18" s="4"/>
      <c r="M18" s="4">
        <v>-11139000</v>
      </c>
      <c r="N18" s="4"/>
      <c r="O18" s="4">
        <v>117669863526</v>
      </c>
      <c r="P18" s="4"/>
      <c r="Q18" s="4">
        <v>114686790</v>
      </c>
      <c r="R18" s="4"/>
      <c r="S18" s="4">
        <v>10290</v>
      </c>
      <c r="T18" s="4"/>
      <c r="U18" s="4">
        <v>1193409756484</v>
      </c>
      <c r="V18" s="4"/>
      <c r="W18" s="4">
        <v>1179846788921.0901</v>
      </c>
      <c r="X18" s="4"/>
      <c r="Y18" s="4" t="s">
        <v>34</v>
      </c>
    </row>
    <row r="19" spans="1:25" x14ac:dyDescent="0.55000000000000004">
      <c r="A19" s="1" t="s">
        <v>35</v>
      </c>
      <c r="C19" s="1" t="s">
        <v>35</v>
      </c>
      <c r="E19" s="3">
        <f>SUM(E9:E18)</f>
        <v>12592513040174</v>
      </c>
      <c r="G19" s="3">
        <f>SUM(G9:G18)</f>
        <v>14306965141218.186</v>
      </c>
      <c r="I19" s="1" t="s">
        <v>35</v>
      </c>
      <c r="K19" s="3">
        <f>SUM(K9:K18)</f>
        <v>51018366228833</v>
      </c>
      <c r="M19" s="1" t="s">
        <v>35</v>
      </c>
      <c r="O19" s="3">
        <f>SUM(O9:O18)</f>
        <v>50540223269898</v>
      </c>
      <c r="Q19" s="1" t="s">
        <v>35</v>
      </c>
      <c r="S19" s="1" t="s">
        <v>35</v>
      </c>
      <c r="U19" s="3">
        <f>SUM(U9:U18)</f>
        <v>13171719112902</v>
      </c>
      <c r="W19" s="6">
        <f>SUM(W9:W18)</f>
        <v>14731021147890.195</v>
      </c>
      <c r="Y19" s="5" t="s">
        <v>36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1591C-7B83-4D31-9962-1C18D94FCF67}">
  <dimension ref="A2:S16"/>
  <sheetViews>
    <sheetView rightToLeft="1" topLeftCell="A5" workbookViewId="0">
      <selection activeCell="O18" sqref="O18"/>
    </sheetView>
  </sheetViews>
  <sheetFormatPr defaultRowHeight="24" x14ac:dyDescent="0.55000000000000004"/>
  <cols>
    <col min="1" max="1" width="31.710937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2" style="7" customWidth="1"/>
    <col min="8" max="8" width="1" style="1" customWidth="1"/>
    <col min="9" max="9" width="20" style="1" customWidth="1"/>
    <col min="10" max="10" width="1" style="1" customWidth="1"/>
    <col min="11" max="11" width="18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8" style="1" customWidth="1"/>
    <col min="18" max="18" width="1" style="1" customWidth="1"/>
    <col min="19" max="19" width="21" style="1" customWidth="1"/>
    <col min="20" max="20" width="1" style="1" customWidth="1"/>
    <col min="21" max="16384" width="9.140625" style="1"/>
  </cols>
  <sheetData>
    <row r="2" spans="1:19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</row>
    <row r="3" spans="1:19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  <c r="H3" s="27" t="s">
        <v>133</v>
      </c>
      <c r="I3" s="27" t="s">
        <v>133</v>
      </c>
      <c r="J3" s="27" t="s">
        <v>133</v>
      </c>
      <c r="K3" s="27" t="s">
        <v>133</v>
      </c>
      <c r="L3" s="27" t="s">
        <v>133</v>
      </c>
      <c r="M3" s="27" t="s">
        <v>133</v>
      </c>
      <c r="N3" s="27" t="s">
        <v>133</v>
      </c>
      <c r="O3" s="27" t="s">
        <v>133</v>
      </c>
      <c r="P3" s="27" t="s">
        <v>133</v>
      </c>
      <c r="Q3" s="27" t="s">
        <v>133</v>
      </c>
      <c r="R3" s="27" t="s">
        <v>133</v>
      </c>
      <c r="S3" s="27" t="s">
        <v>133</v>
      </c>
    </row>
    <row r="4" spans="1:19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</row>
    <row r="6" spans="1:19" ht="25.5" thickBot="1" x14ac:dyDescent="0.6">
      <c r="A6" s="26" t="s">
        <v>134</v>
      </c>
      <c r="B6" s="26" t="s">
        <v>134</v>
      </c>
      <c r="C6" s="26" t="s">
        <v>134</v>
      </c>
      <c r="D6" s="26" t="s">
        <v>134</v>
      </c>
      <c r="E6" s="26" t="s">
        <v>134</v>
      </c>
      <c r="F6" s="26" t="s">
        <v>134</v>
      </c>
      <c r="G6" s="26" t="s">
        <v>134</v>
      </c>
      <c r="I6" s="26" t="s">
        <v>135</v>
      </c>
      <c r="J6" s="26" t="s">
        <v>135</v>
      </c>
      <c r="K6" s="26" t="s">
        <v>135</v>
      </c>
      <c r="L6" s="26" t="s">
        <v>135</v>
      </c>
      <c r="M6" s="26" t="s">
        <v>135</v>
      </c>
      <c r="O6" s="26" t="s">
        <v>136</v>
      </c>
      <c r="P6" s="26" t="s">
        <v>136</v>
      </c>
      <c r="Q6" s="26" t="s">
        <v>136</v>
      </c>
      <c r="R6" s="26" t="s">
        <v>136</v>
      </c>
      <c r="S6" s="26" t="s">
        <v>136</v>
      </c>
    </row>
    <row r="7" spans="1:19" ht="25.5" thickBot="1" x14ac:dyDescent="0.6">
      <c r="A7" s="25" t="s">
        <v>137</v>
      </c>
      <c r="C7" s="25" t="s">
        <v>138</v>
      </c>
      <c r="E7" s="25" t="s">
        <v>43</v>
      </c>
      <c r="G7" s="25" t="s">
        <v>44</v>
      </c>
      <c r="I7" s="25" t="s">
        <v>139</v>
      </c>
      <c r="K7" s="25" t="s">
        <v>140</v>
      </c>
      <c r="M7" s="25" t="s">
        <v>141</v>
      </c>
      <c r="O7" s="25" t="s">
        <v>139</v>
      </c>
      <c r="Q7" s="25" t="s">
        <v>140</v>
      </c>
      <c r="S7" s="25" t="s">
        <v>141</v>
      </c>
    </row>
    <row r="8" spans="1:19" x14ac:dyDescent="0.55000000000000004">
      <c r="A8" s="1" t="s">
        <v>69</v>
      </c>
      <c r="C8" s="7" t="s">
        <v>172</v>
      </c>
      <c r="E8" s="1" t="s">
        <v>71</v>
      </c>
      <c r="G8" s="8">
        <v>23</v>
      </c>
      <c r="I8" s="4">
        <v>98285053</v>
      </c>
      <c r="J8" s="4"/>
      <c r="K8" s="4">
        <v>0</v>
      </c>
      <c r="L8" s="4"/>
      <c r="M8" s="4">
        <f>I8-K8</f>
        <v>98285053</v>
      </c>
      <c r="N8" s="4"/>
      <c r="O8" s="4">
        <v>197543443</v>
      </c>
      <c r="P8" s="4"/>
      <c r="Q8" s="4">
        <v>0</v>
      </c>
      <c r="R8" s="4"/>
      <c r="S8" s="4">
        <f>O8-Q8</f>
        <v>197543443</v>
      </c>
    </row>
    <row r="9" spans="1:19" x14ac:dyDescent="0.55000000000000004">
      <c r="A9" s="1" t="s">
        <v>65</v>
      </c>
      <c r="C9" s="7" t="s">
        <v>172</v>
      </c>
      <c r="E9" s="1" t="s">
        <v>67</v>
      </c>
      <c r="G9" s="8">
        <v>23</v>
      </c>
      <c r="I9" s="4">
        <v>395568493</v>
      </c>
      <c r="J9" s="4"/>
      <c r="K9" s="4">
        <v>0</v>
      </c>
      <c r="L9" s="4"/>
      <c r="M9" s="4">
        <f t="shared" ref="M9:M10" si="0">I9-K9</f>
        <v>395568493</v>
      </c>
      <c r="N9" s="4"/>
      <c r="O9" s="4">
        <v>775997945</v>
      </c>
      <c r="P9" s="4"/>
      <c r="Q9" s="4">
        <v>0</v>
      </c>
      <c r="R9" s="4"/>
      <c r="S9" s="4">
        <f t="shared" ref="S9:S10" si="1">O9-Q9</f>
        <v>775997945</v>
      </c>
    </row>
    <row r="10" spans="1:19" x14ac:dyDescent="0.55000000000000004">
      <c r="A10" s="1" t="s">
        <v>61</v>
      </c>
      <c r="C10" s="7" t="s">
        <v>172</v>
      </c>
      <c r="E10" s="1" t="s">
        <v>63</v>
      </c>
      <c r="G10" s="8">
        <v>23</v>
      </c>
      <c r="I10" s="4">
        <v>187822758</v>
      </c>
      <c r="J10" s="4"/>
      <c r="K10" s="4">
        <v>0</v>
      </c>
      <c r="L10" s="4"/>
      <c r="M10" s="4">
        <f t="shared" si="0"/>
        <v>187822758</v>
      </c>
      <c r="N10" s="4"/>
      <c r="O10" s="4">
        <v>368579368</v>
      </c>
      <c r="P10" s="4"/>
      <c r="Q10" s="4">
        <v>0</v>
      </c>
      <c r="R10" s="4"/>
      <c r="S10" s="4">
        <f t="shared" si="1"/>
        <v>368579368</v>
      </c>
    </row>
    <row r="11" spans="1:19" ht="24.75" thickBot="1" x14ac:dyDescent="0.6">
      <c r="A11" s="1" t="s">
        <v>35</v>
      </c>
      <c r="C11" s="1" t="s">
        <v>35</v>
      </c>
      <c r="E11" s="1" t="s">
        <v>35</v>
      </c>
      <c r="G11" s="9"/>
      <c r="I11" s="10">
        <f>SUM(I8:I10)</f>
        <v>681676304</v>
      </c>
      <c r="J11" s="4"/>
      <c r="K11" s="10">
        <f>SUM(K8:K10)</f>
        <v>0</v>
      </c>
      <c r="L11" s="4"/>
      <c r="M11" s="10">
        <f>SUM(M8:M10)</f>
        <v>681676304</v>
      </c>
      <c r="N11" s="4"/>
      <c r="O11" s="10">
        <f>SUM(O8:O10)</f>
        <v>1342120756</v>
      </c>
      <c r="P11" s="4"/>
      <c r="Q11" s="10">
        <f>SUM(Q8:Q10)</f>
        <v>0</v>
      </c>
      <c r="R11" s="4"/>
      <c r="S11" s="10">
        <f>SUM(S8:S10)</f>
        <v>1342120756</v>
      </c>
    </row>
    <row r="12" spans="1:19" ht="24.75" thickTop="1" x14ac:dyDescent="0.55000000000000004">
      <c r="M12" s="14"/>
      <c r="N12" s="14"/>
      <c r="O12" s="14"/>
      <c r="P12" s="14"/>
      <c r="Q12" s="14"/>
      <c r="R12" s="14"/>
      <c r="S12" s="14"/>
    </row>
    <row r="16" spans="1:19" x14ac:dyDescent="0.55000000000000004">
      <c r="M16" s="14"/>
      <c r="N16" s="14"/>
      <c r="O16" s="14"/>
      <c r="P16" s="14"/>
      <c r="Q16" s="14"/>
      <c r="R16" s="14"/>
      <c r="S16" s="14"/>
    </row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40"/>
  <sheetViews>
    <sheetView rightToLeft="1" tabSelected="1" workbookViewId="0">
      <selection activeCell="S7" sqref="S7:T7"/>
    </sheetView>
  </sheetViews>
  <sheetFormatPr defaultRowHeight="24" x14ac:dyDescent="0.55000000000000004"/>
  <cols>
    <col min="1" max="1" width="31.7109375" style="1" bestFit="1" customWidth="1"/>
    <col min="2" max="2" width="1" style="1" customWidth="1"/>
    <col min="3" max="3" width="20" style="1" customWidth="1"/>
    <col min="4" max="4" width="1" style="1" customWidth="1"/>
    <col min="5" max="5" width="18" style="1" customWidth="1"/>
    <col min="6" max="6" width="1" style="1" customWidth="1"/>
    <col min="7" max="7" width="20" style="1" customWidth="1"/>
    <col min="8" max="8" width="1" style="1" customWidth="1"/>
    <col min="9" max="9" width="21" style="1" customWidth="1"/>
    <col min="10" max="10" width="1" style="1" customWidth="1"/>
    <col min="11" max="11" width="18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3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  <c r="H3" s="27" t="s">
        <v>133</v>
      </c>
      <c r="I3" s="27" t="s">
        <v>133</v>
      </c>
      <c r="J3" s="27" t="s">
        <v>133</v>
      </c>
      <c r="K3" s="27" t="s">
        <v>133</v>
      </c>
      <c r="L3" s="27" t="s">
        <v>133</v>
      </c>
      <c r="M3" s="27" t="s">
        <v>133</v>
      </c>
    </row>
    <row r="4" spans="1:13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3" ht="25.5" thickBot="1" x14ac:dyDescent="0.6">
      <c r="A6" s="26" t="s">
        <v>134</v>
      </c>
      <c r="B6" s="26" t="s">
        <v>134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I6" s="26" t="s">
        <v>136</v>
      </c>
      <c r="J6" s="26" t="s">
        <v>136</v>
      </c>
      <c r="K6" s="26" t="s">
        <v>136</v>
      </c>
      <c r="L6" s="26" t="s">
        <v>136</v>
      </c>
      <c r="M6" s="26" t="s">
        <v>136</v>
      </c>
    </row>
    <row r="7" spans="1:13" ht="25.5" thickBot="1" x14ac:dyDescent="0.6">
      <c r="A7" s="26" t="s">
        <v>137</v>
      </c>
      <c r="C7" s="26" t="s">
        <v>139</v>
      </c>
      <c r="E7" s="26" t="s">
        <v>140</v>
      </c>
      <c r="G7" s="26" t="s">
        <v>141</v>
      </c>
      <c r="I7" s="26" t="s">
        <v>139</v>
      </c>
      <c r="K7" s="26" t="s">
        <v>140</v>
      </c>
      <c r="M7" s="26" t="s">
        <v>141</v>
      </c>
    </row>
    <row r="8" spans="1:13" x14ac:dyDescent="0.55000000000000004">
      <c r="A8" s="1" t="s">
        <v>85</v>
      </c>
      <c r="C8" s="4">
        <v>35174</v>
      </c>
      <c r="D8" s="4"/>
      <c r="E8" s="4">
        <v>0</v>
      </c>
      <c r="F8" s="4"/>
      <c r="G8" s="4">
        <f t="shared" ref="G8:G34" si="0">C8-E8</f>
        <v>35174</v>
      </c>
      <c r="H8" s="4"/>
      <c r="I8" s="4">
        <v>72331</v>
      </c>
      <c r="J8" s="4"/>
      <c r="K8" s="4">
        <v>0</v>
      </c>
      <c r="L8" s="4"/>
      <c r="M8" s="4">
        <f t="shared" ref="M8:M33" si="1">I8-K8</f>
        <v>72331</v>
      </c>
    </row>
    <row r="9" spans="1:13" x14ac:dyDescent="0.55000000000000004">
      <c r="A9" s="1" t="s">
        <v>85</v>
      </c>
      <c r="C9" s="4">
        <v>43670</v>
      </c>
      <c r="D9" s="4"/>
      <c r="E9" s="4">
        <v>0</v>
      </c>
      <c r="F9" s="4"/>
      <c r="G9" s="4">
        <f t="shared" si="0"/>
        <v>43670</v>
      </c>
      <c r="H9" s="4"/>
      <c r="I9" s="4">
        <v>87157</v>
      </c>
      <c r="J9" s="4"/>
      <c r="K9" s="4">
        <v>0</v>
      </c>
      <c r="L9" s="4"/>
      <c r="M9" s="4">
        <f t="shared" si="1"/>
        <v>87157</v>
      </c>
    </row>
    <row r="10" spans="1:13" x14ac:dyDescent="0.55000000000000004">
      <c r="A10" s="1" t="s">
        <v>85</v>
      </c>
      <c r="C10" s="4">
        <v>48329</v>
      </c>
      <c r="D10" s="4"/>
      <c r="E10" s="4">
        <v>0</v>
      </c>
      <c r="F10" s="4"/>
      <c r="G10" s="4">
        <f t="shared" si="0"/>
        <v>48329</v>
      </c>
      <c r="H10" s="4"/>
      <c r="I10" s="4">
        <v>96454</v>
      </c>
      <c r="J10" s="4"/>
      <c r="K10" s="4">
        <v>0</v>
      </c>
      <c r="L10" s="4"/>
      <c r="M10" s="4">
        <f t="shared" si="1"/>
        <v>96454</v>
      </c>
    </row>
    <row r="11" spans="1:13" x14ac:dyDescent="0.55000000000000004">
      <c r="A11" s="1" t="s">
        <v>85</v>
      </c>
      <c r="C11" s="4">
        <v>47070</v>
      </c>
      <c r="D11" s="4"/>
      <c r="E11" s="4">
        <v>0</v>
      </c>
      <c r="F11" s="4"/>
      <c r="G11" s="4">
        <f t="shared" si="0"/>
        <v>47070</v>
      </c>
      <c r="H11" s="4"/>
      <c r="I11" s="4">
        <v>93942</v>
      </c>
      <c r="J11" s="4"/>
      <c r="K11" s="4">
        <v>0</v>
      </c>
      <c r="L11" s="4"/>
      <c r="M11" s="4">
        <f t="shared" si="1"/>
        <v>93942</v>
      </c>
    </row>
    <row r="12" spans="1:13" x14ac:dyDescent="0.55000000000000004">
      <c r="A12" s="1" t="s">
        <v>92</v>
      </c>
      <c r="C12" s="4">
        <v>977088962</v>
      </c>
      <c r="D12" s="4"/>
      <c r="E12" s="4">
        <v>0</v>
      </c>
      <c r="F12" s="4"/>
      <c r="G12" s="4">
        <f t="shared" si="0"/>
        <v>977088962</v>
      </c>
      <c r="H12" s="4"/>
      <c r="I12" s="4">
        <v>1092561439</v>
      </c>
      <c r="J12" s="4"/>
      <c r="K12" s="4">
        <v>0</v>
      </c>
      <c r="L12" s="4"/>
      <c r="M12" s="4">
        <f t="shared" si="1"/>
        <v>1092561439</v>
      </c>
    </row>
    <row r="13" spans="1:13" x14ac:dyDescent="0.55000000000000004">
      <c r="A13" s="1" t="s">
        <v>92</v>
      </c>
      <c r="C13" s="4">
        <v>229783652</v>
      </c>
      <c r="D13" s="4"/>
      <c r="E13" s="4">
        <v>0</v>
      </c>
      <c r="F13" s="4"/>
      <c r="G13" s="4">
        <f t="shared" si="0"/>
        <v>229783652</v>
      </c>
      <c r="H13" s="4"/>
      <c r="I13" s="4">
        <v>1361499028</v>
      </c>
      <c r="J13" s="4"/>
      <c r="K13" s="4">
        <v>0</v>
      </c>
      <c r="L13" s="4"/>
      <c r="M13" s="4">
        <f t="shared" si="1"/>
        <v>1361499028</v>
      </c>
    </row>
    <row r="14" spans="1:13" x14ac:dyDescent="0.55000000000000004">
      <c r="A14" s="1" t="s">
        <v>92</v>
      </c>
      <c r="C14" s="4">
        <v>1090525066</v>
      </c>
      <c r="D14" s="4"/>
      <c r="E14" s="4">
        <v>0</v>
      </c>
      <c r="F14" s="4"/>
      <c r="G14" s="4">
        <f t="shared" si="0"/>
        <v>1090525066</v>
      </c>
      <c r="H14" s="4"/>
      <c r="I14" s="4">
        <v>2019175575</v>
      </c>
      <c r="J14" s="4"/>
      <c r="K14" s="4">
        <v>0</v>
      </c>
      <c r="L14" s="4"/>
      <c r="M14" s="4">
        <f t="shared" si="1"/>
        <v>2019175575</v>
      </c>
    </row>
    <row r="15" spans="1:13" x14ac:dyDescent="0.55000000000000004">
      <c r="A15" s="1" t="s">
        <v>92</v>
      </c>
      <c r="C15" s="4">
        <v>38062644</v>
      </c>
      <c r="D15" s="4"/>
      <c r="E15" s="4">
        <v>0</v>
      </c>
      <c r="F15" s="4"/>
      <c r="G15" s="4">
        <f t="shared" si="0"/>
        <v>38062644</v>
      </c>
      <c r="H15" s="4"/>
      <c r="I15" s="4">
        <v>133368552</v>
      </c>
      <c r="J15" s="4"/>
      <c r="K15" s="4">
        <v>0</v>
      </c>
      <c r="L15" s="4"/>
      <c r="M15" s="4">
        <f t="shared" si="1"/>
        <v>133368552</v>
      </c>
    </row>
    <row r="16" spans="1:13" x14ac:dyDescent="0.55000000000000004">
      <c r="A16" s="1" t="s">
        <v>92</v>
      </c>
      <c r="C16" s="4">
        <v>87565831</v>
      </c>
      <c r="D16" s="4"/>
      <c r="E16" s="4">
        <v>0</v>
      </c>
      <c r="F16" s="4"/>
      <c r="G16" s="4">
        <f t="shared" si="0"/>
        <v>87565831</v>
      </c>
      <c r="H16" s="4"/>
      <c r="I16" s="4">
        <v>94576325</v>
      </c>
      <c r="J16" s="4"/>
      <c r="K16" s="4">
        <v>0</v>
      </c>
      <c r="L16" s="4"/>
      <c r="M16" s="4">
        <f t="shared" si="1"/>
        <v>94576325</v>
      </c>
    </row>
    <row r="17" spans="1:13" x14ac:dyDescent="0.55000000000000004">
      <c r="A17" s="1" t="s">
        <v>92</v>
      </c>
      <c r="C17" s="4">
        <v>2956635289</v>
      </c>
      <c r="D17" s="4"/>
      <c r="E17" s="4">
        <v>0</v>
      </c>
      <c r="F17" s="4"/>
      <c r="G17" s="4">
        <f t="shared" si="0"/>
        <v>2956635289</v>
      </c>
      <c r="H17" s="4"/>
      <c r="I17" s="4">
        <v>4991124406</v>
      </c>
      <c r="J17" s="4"/>
      <c r="K17" s="4">
        <v>0</v>
      </c>
      <c r="L17" s="4"/>
      <c r="M17" s="4">
        <f t="shared" si="1"/>
        <v>4991124406</v>
      </c>
    </row>
    <row r="18" spans="1:13" x14ac:dyDescent="0.55000000000000004">
      <c r="A18" s="1" t="s">
        <v>92</v>
      </c>
      <c r="C18" s="4">
        <v>525493448</v>
      </c>
      <c r="D18" s="4"/>
      <c r="E18" s="4">
        <v>0</v>
      </c>
      <c r="F18" s="4"/>
      <c r="G18" s="4">
        <f t="shared" si="0"/>
        <v>525493448</v>
      </c>
      <c r="H18" s="4"/>
      <c r="I18" s="4">
        <v>1051531531</v>
      </c>
      <c r="J18" s="4"/>
      <c r="K18" s="4">
        <v>0</v>
      </c>
      <c r="L18" s="4"/>
      <c r="M18" s="4">
        <f t="shared" si="1"/>
        <v>1051531531</v>
      </c>
    </row>
    <row r="19" spans="1:13" x14ac:dyDescent="0.55000000000000004">
      <c r="A19" s="1" t="s">
        <v>92</v>
      </c>
      <c r="C19" s="4">
        <v>210653718</v>
      </c>
      <c r="D19" s="4"/>
      <c r="E19" s="4">
        <v>0</v>
      </c>
      <c r="F19" s="4"/>
      <c r="G19" s="4">
        <f t="shared" si="0"/>
        <v>210653718</v>
      </c>
      <c r="H19" s="4"/>
      <c r="I19" s="4">
        <v>402354547</v>
      </c>
      <c r="J19" s="4"/>
      <c r="K19" s="4">
        <v>0</v>
      </c>
      <c r="L19" s="4"/>
      <c r="M19" s="4">
        <f t="shared" si="1"/>
        <v>402354547</v>
      </c>
    </row>
    <row r="20" spans="1:13" x14ac:dyDescent="0.55000000000000004">
      <c r="A20" s="1" t="s">
        <v>92</v>
      </c>
      <c r="C20" s="4">
        <v>104635500</v>
      </c>
      <c r="D20" s="4"/>
      <c r="E20" s="4">
        <v>0</v>
      </c>
      <c r="F20" s="4"/>
      <c r="G20" s="4">
        <f t="shared" si="0"/>
        <v>104635500</v>
      </c>
      <c r="H20" s="4"/>
      <c r="I20" s="4">
        <v>208874332</v>
      </c>
      <c r="J20" s="4"/>
      <c r="K20" s="4">
        <v>0</v>
      </c>
      <c r="L20" s="4"/>
      <c r="M20" s="4">
        <f t="shared" si="1"/>
        <v>208874332</v>
      </c>
    </row>
    <row r="21" spans="1:13" x14ac:dyDescent="0.55000000000000004">
      <c r="A21" s="1" t="s">
        <v>92</v>
      </c>
      <c r="C21" s="4">
        <v>2686809839</v>
      </c>
      <c r="D21" s="4"/>
      <c r="E21" s="4">
        <v>0</v>
      </c>
      <c r="F21" s="4"/>
      <c r="G21" s="4">
        <f t="shared" si="0"/>
        <v>2686809839</v>
      </c>
      <c r="H21" s="4"/>
      <c r="I21" s="4">
        <v>3972728162</v>
      </c>
      <c r="J21" s="4"/>
      <c r="K21" s="4">
        <v>0</v>
      </c>
      <c r="L21" s="4"/>
      <c r="M21" s="4">
        <f t="shared" si="1"/>
        <v>3972728162</v>
      </c>
    </row>
    <row r="22" spans="1:13" x14ac:dyDescent="0.55000000000000004">
      <c r="A22" s="1" t="s">
        <v>92</v>
      </c>
      <c r="C22" s="4">
        <v>161207618</v>
      </c>
      <c r="D22" s="4"/>
      <c r="E22" s="4">
        <v>0</v>
      </c>
      <c r="F22" s="4"/>
      <c r="G22" s="4">
        <f t="shared" si="0"/>
        <v>161207618</v>
      </c>
      <c r="H22" s="4"/>
      <c r="I22" s="4">
        <v>304347280</v>
      </c>
      <c r="J22" s="4"/>
      <c r="K22" s="4">
        <v>0</v>
      </c>
      <c r="L22" s="4"/>
      <c r="M22" s="4">
        <f t="shared" si="1"/>
        <v>304347280</v>
      </c>
    </row>
    <row r="23" spans="1:13" x14ac:dyDescent="0.55000000000000004">
      <c r="A23" s="1" t="s">
        <v>92</v>
      </c>
      <c r="C23" s="4">
        <v>516084513</v>
      </c>
      <c r="D23" s="4"/>
      <c r="E23" s="4">
        <v>0</v>
      </c>
      <c r="F23" s="4"/>
      <c r="G23" s="4">
        <f t="shared" si="0"/>
        <v>516084513</v>
      </c>
      <c r="H23" s="4"/>
      <c r="I23" s="4">
        <v>970371598</v>
      </c>
      <c r="J23" s="4"/>
      <c r="K23" s="4">
        <v>0</v>
      </c>
      <c r="L23" s="4"/>
      <c r="M23" s="4">
        <f t="shared" si="1"/>
        <v>970371598</v>
      </c>
    </row>
    <row r="24" spans="1:13" x14ac:dyDescent="0.55000000000000004">
      <c r="A24" s="1" t="s">
        <v>92</v>
      </c>
      <c r="C24" s="4">
        <v>39133363</v>
      </c>
      <c r="D24" s="4"/>
      <c r="E24" s="4">
        <v>0</v>
      </c>
      <c r="F24" s="4"/>
      <c r="G24" s="4">
        <f t="shared" si="0"/>
        <v>39133363</v>
      </c>
      <c r="H24" s="4"/>
      <c r="I24" s="4">
        <v>82124684</v>
      </c>
      <c r="J24" s="4"/>
      <c r="K24" s="4">
        <v>0</v>
      </c>
      <c r="L24" s="4"/>
      <c r="M24" s="4">
        <f t="shared" si="1"/>
        <v>82124684</v>
      </c>
    </row>
    <row r="25" spans="1:13" x14ac:dyDescent="0.55000000000000004">
      <c r="A25" s="1" t="s">
        <v>115</v>
      </c>
      <c r="C25" s="4">
        <v>12783</v>
      </c>
      <c r="D25" s="4"/>
      <c r="E25" s="4">
        <v>0</v>
      </c>
      <c r="F25" s="4"/>
      <c r="G25" s="4">
        <f t="shared" si="0"/>
        <v>12783</v>
      </c>
      <c r="H25" s="4"/>
      <c r="I25" s="4">
        <v>34451</v>
      </c>
      <c r="J25" s="4"/>
      <c r="K25" s="4">
        <v>0</v>
      </c>
      <c r="L25" s="4"/>
      <c r="M25" s="4">
        <f t="shared" si="1"/>
        <v>34451</v>
      </c>
    </row>
    <row r="26" spans="1:13" x14ac:dyDescent="0.55000000000000004">
      <c r="A26" s="1" t="s">
        <v>117</v>
      </c>
      <c r="C26" s="4">
        <v>1150143805</v>
      </c>
      <c r="D26" s="4"/>
      <c r="E26" s="4">
        <v>-397059</v>
      </c>
      <c r="F26" s="4"/>
      <c r="G26" s="4">
        <f t="shared" si="0"/>
        <v>1150540864</v>
      </c>
      <c r="H26" s="4"/>
      <c r="I26" s="4">
        <v>2181373286</v>
      </c>
      <c r="J26" s="4"/>
      <c r="K26" s="4">
        <v>4186567</v>
      </c>
      <c r="L26" s="4"/>
      <c r="M26" s="4">
        <f t="shared" si="1"/>
        <v>2177186719</v>
      </c>
    </row>
    <row r="27" spans="1:13" x14ac:dyDescent="0.55000000000000004">
      <c r="A27" s="1" t="s">
        <v>117</v>
      </c>
      <c r="C27" s="4">
        <v>2375296944</v>
      </c>
      <c r="D27" s="4"/>
      <c r="E27" s="4">
        <v>-820013</v>
      </c>
      <c r="F27" s="4"/>
      <c r="G27" s="4">
        <f t="shared" si="0"/>
        <v>2376116957</v>
      </c>
      <c r="H27" s="4"/>
      <c r="I27" s="4">
        <v>4505010058</v>
      </c>
      <c r="J27" s="4"/>
      <c r="K27" s="4">
        <v>8646161</v>
      </c>
      <c r="L27" s="4"/>
      <c r="M27" s="4">
        <f t="shared" si="1"/>
        <v>4496363897</v>
      </c>
    </row>
    <row r="28" spans="1:13" x14ac:dyDescent="0.55000000000000004">
      <c r="A28" s="1" t="s">
        <v>117</v>
      </c>
      <c r="C28" s="4">
        <v>4425553253</v>
      </c>
      <c r="D28" s="4"/>
      <c r="E28" s="4">
        <v>-1527815</v>
      </c>
      <c r="F28" s="4"/>
      <c r="G28" s="4">
        <f t="shared" si="0"/>
        <v>4427081068</v>
      </c>
      <c r="H28" s="4"/>
      <c r="I28" s="4">
        <v>8393545035</v>
      </c>
      <c r="J28" s="4"/>
      <c r="K28" s="4">
        <v>16109146</v>
      </c>
      <c r="L28" s="4"/>
      <c r="M28" s="4">
        <f t="shared" si="1"/>
        <v>8377435889</v>
      </c>
    </row>
    <row r="29" spans="1:13" x14ac:dyDescent="0.55000000000000004">
      <c r="A29" s="1" t="s">
        <v>117</v>
      </c>
      <c r="C29" s="4">
        <v>9235156505</v>
      </c>
      <c r="D29" s="4"/>
      <c r="E29" s="4">
        <v>-3193738</v>
      </c>
      <c r="F29" s="4"/>
      <c r="G29" s="4">
        <f t="shared" si="0"/>
        <v>9238350243</v>
      </c>
      <c r="H29" s="4"/>
      <c r="I29" s="4">
        <v>17529828610</v>
      </c>
      <c r="J29" s="4"/>
      <c r="K29" s="4">
        <v>33674492</v>
      </c>
      <c r="L29" s="4"/>
      <c r="M29" s="4">
        <f>I29-K29</f>
        <v>17496154118</v>
      </c>
    </row>
    <row r="30" spans="1:13" x14ac:dyDescent="0.55000000000000004">
      <c r="A30" s="1" t="s">
        <v>92</v>
      </c>
      <c r="C30" s="4">
        <v>783684338</v>
      </c>
      <c r="D30" s="4"/>
      <c r="E30" s="4">
        <v>0</v>
      </c>
      <c r="F30" s="4"/>
      <c r="G30" s="4">
        <f t="shared" si="0"/>
        <v>783684338</v>
      </c>
      <c r="H30" s="4"/>
      <c r="I30" s="4">
        <v>946268514</v>
      </c>
      <c r="J30" s="4"/>
      <c r="K30" s="4">
        <v>0</v>
      </c>
      <c r="L30" s="4"/>
      <c r="M30" s="4">
        <f t="shared" si="1"/>
        <v>946268514</v>
      </c>
    </row>
    <row r="31" spans="1:13" x14ac:dyDescent="0.55000000000000004">
      <c r="A31" s="1" t="s">
        <v>117</v>
      </c>
      <c r="C31" s="4">
        <v>3649899423</v>
      </c>
      <c r="D31" s="4"/>
      <c r="E31" s="4">
        <v>-563232</v>
      </c>
      <c r="F31" s="4"/>
      <c r="G31" s="4">
        <f t="shared" si="0"/>
        <v>3650462655</v>
      </c>
      <c r="H31" s="4"/>
      <c r="I31" s="4">
        <v>7035022370</v>
      </c>
      <c r="J31" s="4"/>
      <c r="K31" s="4">
        <v>14757112</v>
      </c>
      <c r="L31" s="4"/>
      <c r="M31" s="4">
        <f t="shared" si="1"/>
        <v>7020265258</v>
      </c>
    </row>
    <row r="32" spans="1:13" x14ac:dyDescent="0.55000000000000004">
      <c r="A32" s="1" t="s">
        <v>117</v>
      </c>
      <c r="C32" s="4">
        <v>386744341</v>
      </c>
      <c r="D32" s="4"/>
      <c r="E32" s="4">
        <v>-59680</v>
      </c>
      <c r="F32" s="4"/>
      <c r="G32" s="4">
        <f>C32-E32</f>
        <v>386804021</v>
      </c>
      <c r="H32" s="4"/>
      <c r="I32" s="4">
        <v>745432851</v>
      </c>
      <c r="J32" s="4"/>
      <c r="K32" s="4">
        <v>1563666</v>
      </c>
      <c r="L32" s="4"/>
      <c r="M32" s="4">
        <f t="shared" si="1"/>
        <v>743869185</v>
      </c>
    </row>
    <row r="33" spans="1:13" x14ac:dyDescent="0.55000000000000004">
      <c r="A33" s="1" t="s">
        <v>92</v>
      </c>
      <c r="C33" s="13">
        <v>470857495</v>
      </c>
      <c r="D33" s="13"/>
      <c r="E33" s="13">
        <v>0</v>
      </c>
      <c r="F33" s="13"/>
      <c r="G33" s="4">
        <f t="shared" si="0"/>
        <v>470857495</v>
      </c>
      <c r="H33" s="13"/>
      <c r="I33" s="13">
        <v>1274512176</v>
      </c>
      <c r="J33" s="13"/>
      <c r="K33" s="13">
        <v>0</v>
      </c>
      <c r="L33" s="13"/>
      <c r="M33" s="4">
        <f t="shared" si="1"/>
        <v>1274512176</v>
      </c>
    </row>
    <row r="34" spans="1:13" ht="24.75" thickBot="1" x14ac:dyDescent="0.6">
      <c r="A34" s="1" t="s">
        <v>92</v>
      </c>
      <c r="C34" s="12">
        <v>3921</v>
      </c>
      <c r="D34" s="4"/>
      <c r="E34" s="12">
        <v>0</v>
      </c>
      <c r="F34" s="4"/>
      <c r="G34" s="12">
        <f t="shared" si="0"/>
        <v>3921</v>
      </c>
      <c r="H34" s="4"/>
      <c r="I34" s="12">
        <v>3921</v>
      </c>
      <c r="J34" s="4"/>
      <c r="K34" s="12">
        <v>0</v>
      </c>
      <c r="L34" s="4"/>
      <c r="M34" s="12">
        <f>I34-K34</f>
        <v>3921</v>
      </c>
    </row>
    <row r="35" spans="1:13" ht="24.75" thickBot="1" x14ac:dyDescent="0.6">
      <c r="A35" s="1" t="s">
        <v>35</v>
      </c>
      <c r="C35" s="11">
        <f>SUM(C8:C34)</f>
        <v>32101206494</v>
      </c>
      <c r="D35" s="4"/>
      <c r="E35" s="11">
        <f>SUM(E8:E34)</f>
        <v>-6561537</v>
      </c>
      <c r="F35" s="4"/>
      <c r="G35" s="11">
        <f>SUM(G8:G34)</f>
        <v>32107768031</v>
      </c>
      <c r="H35" s="4"/>
      <c r="I35" s="11">
        <f>SUM(I8:I34)</f>
        <v>59296018615</v>
      </c>
      <c r="J35" s="4"/>
      <c r="K35" s="11">
        <f>SUM(K8:K34)</f>
        <v>78937144</v>
      </c>
      <c r="L35" s="4"/>
      <c r="M35" s="11">
        <f>SUM(M8:M34)</f>
        <v>59217081471</v>
      </c>
    </row>
    <row r="36" spans="1:13" ht="24.75" thickTop="1" x14ac:dyDescent="0.55000000000000004">
      <c r="G36" s="14"/>
      <c r="H36" s="14"/>
      <c r="I36" s="14"/>
      <c r="J36" s="14"/>
      <c r="K36" s="14"/>
      <c r="L36" s="14"/>
      <c r="M36" s="14"/>
    </row>
    <row r="40" spans="1:13" x14ac:dyDescent="0.55000000000000004">
      <c r="G40" s="14"/>
      <c r="H40" s="14"/>
      <c r="I40" s="14"/>
      <c r="J40" s="14"/>
      <c r="K40" s="14"/>
      <c r="L40" s="14"/>
      <c r="M40" s="14"/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2"/>
  <sheetViews>
    <sheetView rightToLeft="1" workbookViewId="0">
      <selection activeCell="N20" sqref="N20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8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28" style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9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9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  <c r="H3" s="27" t="s">
        <v>133</v>
      </c>
      <c r="I3" s="27" t="s">
        <v>133</v>
      </c>
      <c r="J3" s="27" t="s">
        <v>133</v>
      </c>
      <c r="K3" s="27" t="s">
        <v>133</v>
      </c>
      <c r="L3" s="27" t="s">
        <v>133</v>
      </c>
      <c r="M3" s="27" t="s">
        <v>133</v>
      </c>
      <c r="N3" s="27" t="s">
        <v>133</v>
      </c>
      <c r="O3" s="27" t="s">
        <v>133</v>
      </c>
      <c r="P3" s="27" t="s">
        <v>133</v>
      </c>
      <c r="Q3" s="27" t="s">
        <v>133</v>
      </c>
    </row>
    <row r="4" spans="1:19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9" ht="24.75" x14ac:dyDescent="0.55000000000000004">
      <c r="A6" s="26" t="s">
        <v>3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K6" s="26" t="s">
        <v>136</v>
      </c>
      <c r="L6" s="26" t="s">
        <v>136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</row>
    <row r="7" spans="1:19" ht="24.75" x14ac:dyDescent="0.55000000000000004">
      <c r="A7" s="26" t="s">
        <v>3</v>
      </c>
      <c r="C7" s="26" t="s">
        <v>7</v>
      </c>
      <c r="E7" s="26" t="s">
        <v>150</v>
      </c>
      <c r="G7" s="26" t="s">
        <v>151</v>
      </c>
      <c r="I7" s="26" t="s">
        <v>153</v>
      </c>
      <c r="K7" s="26" t="s">
        <v>7</v>
      </c>
      <c r="M7" s="26" t="s">
        <v>150</v>
      </c>
      <c r="O7" s="26" t="s">
        <v>151</v>
      </c>
      <c r="Q7" s="26" t="s">
        <v>153</v>
      </c>
    </row>
    <row r="8" spans="1:19" x14ac:dyDescent="0.55000000000000004">
      <c r="A8" s="1" t="s">
        <v>17</v>
      </c>
      <c r="C8" s="2">
        <v>29862002</v>
      </c>
      <c r="E8" s="4">
        <v>1258009259451</v>
      </c>
      <c r="F8" s="4"/>
      <c r="G8" s="4">
        <v>1255437368551</v>
      </c>
      <c r="H8" s="4"/>
      <c r="I8" s="4">
        <f>E8-G8</f>
        <v>2571890900</v>
      </c>
      <c r="J8" s="4"/>
      <c r="K8" s="4">
        <v>52012553</v>
      </c>
      <c r="M8" s="4">
        <v>2234047215545</v>
      </c>
      <c r="N8" s="4"/>
      <c r="O8" s="4">
        <v>2177146449624</v>
      </c>
      <c r="P8" s="4"/>
      <c r="Q8" s="4">
        <f>M8-O8</f>
        <v>56900765921</v>
      </c>
      <c r="R8" s="4"/>
      <c r="S8" s="4"/>
    </row>
    <row r="9" spans="1:19" x14ac:dyDescent="0.55000000000000004">
      <c r="A9" s="1" t="s">
        <v>23</v>
      </c>
      <c r="C9" s="2">
        <v>2138075575</v>
      </c>
      <c r="E9" s="4">
        <v>34287857964863</v>
      </c>
      <c r="F9" s="4"/>
      <c r="G9" s="4">
        <v>34268382734110</v>
      </c>
      <c r="H9" s="4"/>
      <c r="I9" s="4">
        <f t="shared" ref="I9:I17" si="0">E9-G9</f>
        <v>19475230753</v>
      </c>
      <c r="J9" s="4"/>
      <c r="K9" s="4">
        <v>3777796833</v>
      </c>
      <c r="M9" s="4">
        <v>59932453046567</v>
      </c>
      <c r="N9" s="4"/>
      <c r="O9" s="4">
        <v>59894829399821</v>
      </c>
      <c r="P9" s="4"/>
      <c r="Q9" s="4">
        <f t="shared" ref="Q9:Q17" si="1">M9-O9</f>
        <v>37623646746</v>
      </c>
    </row>
    <row r="10" spans="1:19" x14ac:dyDescent="0.55000000000000004">
      <c r="A10" s="1" t="s">
        <v>33</v>
      </c>
      <c r="C10" s="2">
        <v>11139000</v>
      </c>
      <c r="E10" s="4">
        <v>117669863526</v>
      </c>
      <c r="F10" s="4"/>
      <c r="G10" s="4">
        <v>115908939219</v>
      </c>
      <c r="H10" s="4"/>
      <c r="I10" s="4">
        <f t="shared" si="0"/>
        <v>1760924307</v>
      </c>
      <c r="J10" s="4"/>
      <c r="K10" s="4">
        <v>66700099</v>
      </c>
      <c r="M10" s="4">
        <v>680399736673</v>
      </c>
      <c r="N10" s="4"/>
      <c r="O10" s="4">
        <v>660148518456</v>
      </c>
      <c r="P10" s="4"/>
      <c r="Q10" s="4">
        <f t="shared" si="1"/>
        <v>20251218217</v>
      </c>
    </row>
    <row r="11" spans="1:19" x14ac:dyDescent="0.55000000000000004">
      <c r="A11" s="1" t="s">
        <v>15</v>
      </c>
      <c r="C11" s="2">
        <v>126345343</v>
      </c>
      <c r="E11" s="4">
        <v>12880336033641</v>
      </c>
      <c r="F11" s="4"/>
      <c r="G11" s="4">
        <v>12784337872756</v>
      </c>
      <c r="H11" s="4"/>
      <c r="I11" s="4">
        <f t="shared" si="0"/>
        <v>95998160885</v>
      </c>
      <c r="J11" s="4"/>
      <c r="K11" s="4">
        <v>198724574</v>
      </c>
      <c r="M11" s="4">
        <v>20035487435755</v>
      </c>
      <c r="N11" s="4"/>
      <c r="O11" s="4">
        <v>19849750041791</v>
      </c>
      <c r="P11" s="4"/>
      <c r="Q11" s="4">
        <f t="shared" si="1"/>
        <v>185737393964</v>
      </c>
    </row>
    <row r="12" spans="1:19" x14ac:dyDescent="0.55000000000000004">
      <c r="A12" s="1" t="s">
        <v>25</v>
      </c>
      <c r="C12" s="2">
        <v>3973937</v>
      </c>
      <c r="E12" s="4">
        <v>51500057436</v>
      </c>
      <c r="F12" s="4"/>
      <c r="G12" s="4">
        <v>50485018153</v>
      </c>
      <c r="H12" s="4"/>
      <c r="I12" s="4">
        <f t="shared" si="0"/>
        <v>1015039283</v>
      </c>
      <c r="J12" s="4"/>
      <c r="K12" s="4">
        <v>5882117</v>
      </c>
      <c r="M12" s="4">
        <v>75780092346</v>
      </c>
      <c r="N12" s="4"/>
      <c r="O12" s="4">
        <v>74679551629</v>
      </c>
      <c r="P12" s="4"/>
      <c r="Q12" s="4">
        <f t="shared" si="1"/>
        <v>1100540717</v>
      </c>
    </row>
    <row r="13" spans="1:19" x14ac:dyDescent="0.55000000000000004">
      <c r="A13" s="1" t="s">
        <v>21</v>
      </c>
      <c r="C13" s="2">
        <v>59708179</v>
      </c>
      <c r="E13" s="4">
        <v>860269200276</v>
      </c>
      <c r="F13" s="4"/>
      <c r="G13" s="4">
        <v>876273380013</v>
      </c>
      <c r="H13" s="4"/>
      <c r="I13" s="4">
        <f t="shared" si="0"/>
        <v>-16004179737</v>
      </c>
      <c r="J13" s="4"/>
      <c r="K13" s="4">
        <v>102736012</v>
      </c>
      <c r="M13" s="4">
        <v>1519198451258</v>
      </c>
      <c r="N13" s="4"/>
      <c r="O13" s="4">
        <v>1504654331259</v>
      </c>
      <c r="P13" s="4"/>
      <c r="Q13" s="4">
        <f t="shared" si="1"/>
        <v>14544119999</v>
      </c>
    </row>
    <row r="14" spans="1:19" x14ac:dyDescent="0.55000000000000004">
      <c r="A14" s="1" t="s">
        <v>27</v>
      </c>
      <c r="C14" s="2">
        <v>2054250</v>
      </c>
      <c r="E14" s="4">
        <v>82269827870</v>
      </c>
      <c r="F14" s="4"/>
      <c r="G14" s="4">
        <v>79768186826</v>
      </c>
      <c r="H14" s="4"/>
      <c r="I14" s="4">
        <f t="shared" si="0"/>
        <v>2501641044</v>
      </c>
      <c r="J14" s="4"/>
      <c r="K14" s="4">
        <v>14304250</v>
      </c>
      <c r="M14" s="4">
        <v>563948883870</v>
      </c>
      <c r="N14" s="4"/>
      <c r="O14" s="4">
        <v>554707743817</v>
      </c>
      <c r="P14" s="4"/>
      <c r="Q14" s="4">
        <f t="shared" si="1"/>
        <v>9241140053</v>
      </c>
    </row>
    <row r="15" spans="1:19" x14ac:dyDescent="0.55000000000000004">
      <c r="A15" s="1" t="s">
        <v>31</v>
      </c>
      <c r="C15" s="2">
        <v>61766188</v>
      </c>
      <c r="E15" s="4">
        <v>515375744338</v>
      </c>
      <c r="F15" s="4"/>
      <c r="G15" s="4">
        <v>516702994116</v>
      </c>
      <c r="H15" s="4"/>
      <c r="I15" s="4">
        <f t="shared" si="0"/>
        <v>-1327249778</v>
      </c>
      <c r="J15" s="4"/>
      <c r="K15" s="4">
        <v>135747134</v>
      </c>
      <c r="M15" s="4">
        <v>1252273238215</v>
      </c>
      <c r="N15" s="4"/>
      <c r="O15" s="4">
        <v>1229581734422</v>
      </c>
      <c r="P15" s="4"/>
      <c r="Q15" s="4">
        <f t="shared" si="1"/>
        <v>22691503793</v>
      </c>
    </row>
    <row r="16" spans="1:19" x14ac:dyDescent="0.55000000000000004">
      <c r="A16" s="1" t="s">
        <v>29</v>
      </c>
      <c r="C16" s="2">
        <v>43610000</v>
      </c>
      <c r="E16" s="4">
        <v>486935318497</v>
      </c>
      <c r="F16" s="4"/>
      <c r="G16" s="4">
        <v>483125047668</v>
      </c>
      <c r="H16" s="4"/>
      <c r="I16" s="4">
        <f t="shared" si="0"/>
        <v>3810270829</v>
      </c>
      <c r="J16" s="4"/>
      <c r="K16" s="4">
        <v>83920924</v>
      </c>
      <c r="M16" s="4">
        <v>967647116745</v>
      </c>
      <c r="N16" s="4"/>
      <c r="O16" s="4">
        <v>926981837454</v>
      </c>
      <c r="P16" s="4"/>
      <c r="Q16" s="4">
        <f t="shared" si="1"/>
        <v>40665279291</v>
      </c>
    </row>
    <row r="17" spans="1:19" x14ac:dyDescent="0.55000000000000004">
      <c r="A17" s="1" t="s">
        <v>154</v>
      </c>
      <c r="C17" s="2">
        <v>0</v>
      </c>
      <c r="E17" s="4">
        <v>0</v>
      </c>
      <c r="F17" s="4"/>
      <c r="G17" s="4">
        <v>0</v>
      </c>
      <c r="H17" s="4"/>
      <c r="I17" s="4">
        <f t="shared" si="0"/>
        <v>0</v>
      </c>
      <c r="J17" s="4"/>
      <c r="K17" s="4">
        <v>2136633</v>
      </c>
      <c r="M17" s="4">
        <v>79521945514</v>
      </c>
      <c r="N17" s="4"/>
      <c r="O17" s="4">
        <v>78777841525</v>
      </c>
      <c r="P17" s="4"/>
      <c r="Q17" s="4">
        <f t="shared" si="1"/>
        <v>744103989</v>
      </c>
    </row>
    <row r="18" spans="1:19" x14ac:dyDescent="0.55000000000000004">
      <c r="A18" s="1" t="s">
        <v>35</v>
      </c>
      <c r="C18" s="1" t="s">
        <v>35</v>
      </c>
      <c r="E18" s="6">
        <f>SUM(E8:E17)</f>
        <v>50540223269898</v>
      </c>
      <c r="F18" s="7"/>
      <c r="G18" s="6">
        <f>SUM(G8:G17)</f>
        <v>50430421541412</v>
      </c>
      <c r="H18" s="7"/>
      <c r="I18" s="6">
        <f>SUM(I8:I17)</f>
        <v>109801728486</v>
      </c>
      <c r="J18" s="7"/>
      <c r="K18" s="7" t="s">
        <v>35</v>
      </c>
      <c r="L18" s="7"/>
      <c r="M18" s="6">
        <f>SUM(M8:M17)</f>
        <v>87340757162488</v>
      </c>
      <c r="N18" s="7"/>
      <c r="O18" s="6">
        <f>SUM(O8:O17)</f>
        <v>86951257449798</v>
      </c>
      <c r="P18" s="7"/>
      <c r="Q18" s="6">
        <f>SUM(Q8:Q17)</f>
        <v>389499712690</v>
      </c>
      <c r="S18" s="2"/>
    </row>
    <row r="19" spans="1:19" x14ac:dyDescent="0.55000000000000004">
      <c r="S19" s="2"/>
    </row>
    <row r="20" spans="1:19" x14ac:dyDescent="0.55000000000000004">
      <c r="Q20" s="2"/>
      <c r="S20" s="2"/>
    </row>
    <row r="21" spans="1:19" x14ac:dyDescent="0.55000000000000004">
      <c r="Q21" s="2"/>
    </row>
    <row r="22" spans="1:19" x14ac:dyDescent="0.55000000000000004">
      <c r="Q22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R30"/>
  <sheetViews>
    <sheetView rightToLeft="1" topLeftCell="A7" workbookViewId="0">
      <selection activeCell="I8" sqref="I8:I17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  <c r="H3" s="27" t="s">
        <v>133</v>
      </c>
      <c r="I3" s="27" t="s">
        <v>133</v>
      </c>
      <c r="J3" s="27" t="s">
        <v>133</v>
      </c>
      <c r="K3" s="27" t="s">
        <v>133</v>
      </c>
      <c r="L3" s="27" t="s">
        <v>133</v>
      </c>
      <c r="M3" s="27" t="s">
        <v>133</v>
      </c>
      <c r="N3" s="27" t="s">
        <v>133</v>
      </c>
      <c r="O3" s="27" t="s">
        <v>133</v>
      </c>
      <c r="P3" s="27" t="s">
        <v>133</v>
      </c>
      <c r="Q3" s="27" t="s">
        <v>133</v>
      </c>
    </row>
    <row r="4" spans="1:1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7" ht="24.75" x14ac:dyDescent="0.55000000000000004">
      <c r="A6" s="26" t="s">
        <v>3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K6" s="26" t="s">
        <v>136</v>
      </c>
      <c r="L6" s="26" t="s">
        <v>136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</row>
    <row r="7" spans="1:17" ht="24.75" x14ac:dyDescent="0.55000000000000004">
      <c r="A7" s="26" t="s">
        <v>3</v>
      </c>
      <c r="C7" s="26" t="s">
        <v>7</v>
      </c>
      <c r="D7" s="7"/>
      <c r="E7" s="26" t="s">
        <v>150</v>
      </c>
      <c r="F7" s="7"/>
      <c r="G7" s="26" t="s">
        <v>151</v>
      </c>
      <c r="H7" s="7"/>
      <c r="I7" s="26" t="s">
        <v>152</v>
      </c>
      <c r="J7" s="7"/>
      <c r="K7" s="26" t="s">
        <v>7</v>
      </c>
      <c r="L7" s="7"/>
      <c r="M7" s="26" t="s">
        <v>150</v>
      </c>
      <c r="N7" s="7"/>
      <c r="O7" s="26" t="s">
        <v>151</v>
      </c>
      <c r="P7" s="7"/>
      <c r="Q7" s="26" t="s">
        <v>152</v>
      </c>
    </row>
    <row r="8" spans="1:17" x14ac:dyDescent="0.55000000000000004">
      <c r="A8" s="1" t="s">
        <v>17</v>
      </c>
      <c r="C8" s="4">
        <v>31150887</v>
      </c>
      <c r="D8" s="4"/>
      <c r="E8" s="4">
        <v>1303510718045</v>
      </c>
      <c r="F8" s="4"/>
      <c r="G8" s="4">
        <v>1325770505872</v>
      </c>
      <c r="H8" s="4"/>
      <c r="I8" s="24">
        <f>E8-G8</f>
        <v>-22259787827</v>
      </c>
      <c r="J8" s="4"/>
      <c r="K8" s="4">
        <v>31150887</v>
      </c>
      <c r="L8" s="4"/>
      <c r="M8" s="4">
        <v>1303510718045</v>
      </c>
      <c r="N8" s="4"/>
      <c r="O8" s="4">
        <v>1302424169017</v>
      </c>
      <c r="P8" s="4"/>
      <c r="Q8" s="4">
        <f>M8-O8</f>
        <v>1086549028</v>
      </c>
    </row>
    <row r="9" spans="1:17" x14ac:dyDescent="0.55000000000000004">
      <c r="A9" s="1" t="s">
        <v>23</v>
      </c>
      <c r="C9" s="4">
        <v>76920886</v>
      </c>
      <c r="D9" s="4"/>
      <c r="E9" s="4">
        <v>1245687033754</v>
      </c>
      <c r="F9" s="4"/>
      <c r="G9" s="4">
        <v>1245507225689</v>
      </c>
      <c r="H9" s="4"/>
      <c r="I9" s="24">
        <f t="shared" ref="I9:I25" si="0">E9-G9</f>
        <v>179808065</v>
      </c>
      <c r="J9" s="4"/>
      <c r="K9" s="4">
        <v>76920886</v>
      </c>
      <c r="L9" s="4"/>
      <c r="M9" s="4">
        <v>1245687033754</v>
      </c>
      <c r="N9" s="4"/>
      <c r="O9" s="4">
        <v>1244804651602</v>
      </c>
      <c r="P9" s="4"/>
      <c r="Q9" s="4">
        <f t="shared" ref="Q9:Q25" si="1">M9-O9</f>
        <v>882382152</v>
      </c>
    </row>
    <row r="10" spans="1:17" x14ac:dyDescent="0.55000000000000004">
      <c r="A10" s="1" t="s">
        <v>27</v>
      </c>
      <c r="C10" s="4">
        <v>82226679</v>
      </c>
      <c r="D10" s="4"/>
      <c r="E10" s="4">
        <v>3438571214397</v>
      </c>
      <c r="F10" s="4"/>
      <c r="G10" s="4">
        <v>3455045925943</v>
      </c>
      <c r="H10" s="4"/>
      <c r="I10" s="24">
        <f t="shared" si="0"/>
        <v>-16474711546</v>
      </c>
      <c r="J10" s="4"/>
      <c r="K10" s="4">
        <v>82226679</v>
      </c>
      <c r="L10" s="4"/>
      <c r="M10" s="4">
        <v>3438571214397</v>
      </c>
      <c r="N10" s="4"/>
      <c r="O10" s="4">
        <v>3194332511811</v>
      </c>
      <c r="P10" s="4"/>
      <c r="Q10" s="4">
        <f t="shared" si="1"/>
        <v>244238702586</v>
      </c>
    </row>
    <row r="11" spans="1:17" x14ac:dyDescent="0.55000000000000004">
      <c r="A11" s="1" t="s">
        <v>31</v>
      </c>
      <c r="C11" s="4">
        <v>28747007</v>
      </c>
      <c r="D11" s="4"/>
      <c r="E11" s="4">
        <v>227693058538</v>
      </c>
      <c r="F11" s="4"/>
      <c r="G11" s="4">
        <v>220085752786</v>
      </c>
      <c r="H11" s="4"/>
      <c r="I11" s="24">
        <f t="shared" si="0"/>
        <v>7607305752</v>
      </c>
      <c r="J11" s="4"/>
      <c r="K11" s="4">
        <v>28747007</v>
      </c>
      <c r="L11" s="4"/>
      <c r="M11" s="4">
        <v>227693058538</v>
      </c>
      <c r="N11" s="4"/>
      <c r="O11" s="4">
        <v>222269028837</v>
      </c>
      <c r="P11" s="4"/>
      <c r="Q11" s="4">
        <f t="shared" si="1"/>
        <v>5424029701</v>
      </c>
    </row>
    <row r="12" spans="1:17" x14ac:dyDescent="0.55000000000000004">
      <c r="A12" s="1" t="s">
        <v>15</v>
      </c>
      <c r="C12" s="4">
        <v>29994509</v>
      </c>
      <c r="D12" s="4"/>
      <c r="E12" s="4">
        <v>3066922175446</v>
      </c>
      <c r="F12" s="4"/>
      <c r="G12" s="4">
        <v>3012961169324</v>
      </c>
      <c r="H12" s="4"/>
      <c r="I12" s="24">
        <f t="shared" si="0"/>
        <v>53961006122</v>
      </c>
      <c r="J12" s="4"/>
      <c r="K12" s="4">
        <v>29994509</v>
      </c>
      <c r="L12" s="4"/>
      <c r="M12" s="4">
        <v>3066922175446</v>
      </c>
      <c r="N12" s="4"/>
      <c r="O12" s="4">
        <v>3051636653797</v>
      </c>
      <c r="P12" s="4"/>
      <c r="Q12" s="4">
        <f t="shared" si="1"/>
        <v>15285521649</v>
      </c>
    </row>
    <row r="13" spans="1:17" x14ac:dyDescent="0.55000000000000004">
      <c r="A13" s="1" t="s">
        <v>25</v>
      </c>
      <c r="C13" s="4">
        <v>7360736</v>
      </c>
      <c r="D13" s="4"/>
      <c r="E13" s="4">
        <v>96738732805</v>
      </c>
      <c r="F13" s="4"/>
      <c r="G13" s="4">
        <v>95800215995</v>
      </c>
      <c r="H13" s="4"/>
      <c r="I13" s="24">
        <f t="shared" si="0"/>
        <v>938516810</v>
      </c>
      <c r="J13" s="4"/>
      <c r="K13" s="4">
        <v>7360736</v>
      </c>
      <c r="L13" s="4"/>
      <c r="M13" s="4">
        <v>96738732805</v>
      </c>
      <c r="N13" s="4"/>
      <c r="O13" s="4">
        <v>94810336105</v>
      </c>
      <c r="P13" s="4"/>
      <c r="Q13" s="4">
        <f t="shared" si="1"/>
        <v>1928396700</v>
      </c>
    </row>
    <row r="14" spans="1:17" x14ac:dyDescent="0.55000000000000004">
      <c r="A14" s="1" t="s">
        <v>19</v>
      </c>
      <c r="C14" s="4">
        <v>231075075</v>
      </c>
      <c r="D14" s="4"/>
      <c r="E14" s="4">
        <v>565703671960</v>
      </c>
      <c r="F14" s="4"/>
      <c r="G14" s="4">
        <v>554389598521</v>
      </c>
      <c r="H14" s="4"/>
      <c r="I14" s="24">
        <f t="shared" si="0"/>
        <v>11314073439</v>
      </c>
      <c r="J14" s="4"/>
      <c r="K14" s="4">
        <v>231075075</v>
      </c>
      <c r="L14" s="4"/>
      <c r="M14" s="4">
        <v>565703671960</v>
      </c>
      <c r="N14" s="4"/>
      <c r="O14" s="4">
        <v>531222686240</v>
      </c>
      <c r="P14" s="4"/>
      <c r="Q14" s="4">
        <f t="shared" si="1"/>
        <v>34480985720</v>
      </c>
    </row>
    <row r="15" spans="1:17" x14ac:dyDescent="0.55000000000000004">
      <c r="A15" s="1" t="s">
        <v>33</v>
      </c>
      <c r="C15" s="4">
        <v>114686790</v>
      </c>
      <c r="D15" s="4"/>
      <c r="E15" s="4">
        <v>1179846788921</v>
      </c>
      <c r="F15" s="4"/>
      <c r="G15" s="4">
        <v>1212267337194</v>
      </c>
      <c r="H15" s="4"/>
      <c r="I15" s="24">
        <f t="shared" si="0"/>
        <v>-32420548273</v>
      </c>
      <c r="J15" s="4"/>
      <c r="K15" s="4">
        <v>114686790</v>
      </c>
      <c r="L15" s="4"/>
      <c r="M15" s="4">
        <v>1179846788921</v>
      </c>
      <c r="N15" s="4"/>
      <c r="O15" s="4">
        <v>1194015813363</v>
      </c>
      <c r="P15" s="4"/>
      <c r="Q15" s="4">
        <f t="shared" si="1"/>
        <v>-14169024442</v>
      </c>
    </row>
    <row r="16" spans="1:17" x14ac:dyDescent="0.55000000000000004">
      <c r="A16" s="1" t="s">
        <v>29</v>
      </c>
      <c r="C16" s="4">
        <v>208169618</v>
      </c>
      <c r="D16" s="4"/>
      <c r="E16" s="4">
        <v>2314296376198</v>
      </c>
      <c r="F16" s="4"/>
      <c r="G16" s="4">
        <v>2422692087760</v>
      </c>
      <c r="H16" s="4"/>
      <c r="I16" s="24">
        <f t="shared" si="0"/>
        <v>-108395711562</v>
      </c>
      <c r="J16" s="4"/>
      <c r="K16" s="4">
        <v>208169618</v>
      </c>
      <c r="L16" s="4"/>
      <c r="M16" s="4">
        <v>2314296376198</v>
      </c>
      <c r="N16" s="4"/>
      <c r="O16" s="4">
        <v>2303832083090</v>
      </c>
      <c r="P16" s="4"/>
      <c r="Q16" s="4">
        <f t="shared" si="1"/>
        <v>10464293108</v>
      </c>
    </row>
    <row r="17" spans="1:18" x14ac:dyDescent="0.55000000000000004">
      <c r="A17" s="1" t="s">
        <v>21</v>
      </c>
      <c r="C17" s="4">
        <v>89997097</v>
      </c>
      <c r="D17" s="4"/>
      <c r="E17" s="4">
        <v>1292051377820</v>
      </c>
      <c r="F17" s="4"/>
      <c r="G17" s="4">
        <v>1350390009550</v>
      </c>
      <c r="H17" s="4"/>
      <c r="I17" s="24">
        <f t="shared" si="0"/>
        <v>-58338631730</v>
      </c>
      <c r="J17" s="4"/>
      <c r="K17" s="4">
        <v>89997097</v>
      </c>
      <c r="L17" s="4"/>
      <c r="M17" s="4">
        <v>1292051377820</v>
      </c>
      <c r="N17" s="4"/>
      <c r="O17" s="4">
        <v>1311151553056</v>
      </c>
      <c r="P17" s="4"/>
      <c r="Q17" s="4">
        <f t="shared" si="1"/>
        <v>-19100175236</v>
      </c>
    </row>
    <row r="18" spans="1:18" x14ac:dyDescent="0.55000000000000004">
      <c r="A18" s="1" t="s">
        <v>46</v>
      </c>
      <c r="C18" s="4">
        <v>33400</v>
      </c>
      <c r="D18" s="4"/>
      <c r="E18" s="4">
        <v>46119811861</v>
      </c>
      <c r="F18" s="4"/>
      <c r="G18" s="4">
        <v>40080312690</v>
      </c>
      <c r="H18" s="4"/>
      <c r="I18" s="4">
        <f t="shared" si="0"/>
        <v>6039499171</v>
      </c>
      <c r="J18" s="4"/>
      <c r="K18" s="4">
        <v>33400</v>
      </c>
      <c r="L18" s="4"/>
      <c r="M18" s="4">
        <v>46119811861</v>
      </c>
      <c r="N18" s="4"/>
      <c r="O18" s="4">
        <v>40080312690</v>
      </c>
      <c r="P18" s="4"/>
      <c r="Q18" s="4">
        <f t="shared" si="1"/>
        <v>6039499171</v>
      </c>
    </row>
    <row r="19" spans="1:18" x14ac:dyDescent="0.55000000000000004">
      <c r="A19" s="1" t="s">
        <v>61</v>
      </c>
      <c r="C19" s="4">
        <v>9335</v>
      </c>
      <c r="D19" s="4"/>
      <c r="E19" s="4">
        <v>9239563269</v>
      </c>
      <c r="F19" s="4"/>
      <c r="G19" s="4">
        <v>9239563269</v>
      </c>
      <c r="H19" s="4"/>
      <c r="I19" s="4">
        <f t="shared" si="0"/>
        <v>0</v>
      </c>
      <c r="J19" s="4"/>
      <c r="K19" s="4">
        <v>9335</v>
      </c>
      <c r="L19" s="4"/>
      <c r="M19" s="4">
        <v>9239563269</v>
      </c>
      <c r="N19" s="4"/>
      <c r="O19" s="4">
        <v>9331779695</v>
      </c>
      <c r="P19" s="4"/>
      <c r="Q19" s="4">
        <f t="shared" si="1"/>
        <v>-92216426</v>
      </c>
    </row>
    <row r="20" spans="1:18" x14ac:dyDescent="0.55000000000000004">
      <c r="A20" s="1" t="s">
        <v>65</v>
      </c>
      <c r="C20" s="4">
        <v>20000</v>
      </c>
      <c r="D20" s="4"/>
      <c r="E20" s="4">
        <v>18397332000</v>
      </c>
      <c r="F20" s="4"/>
      <c r="G20" s="4">
        <v>18397332000</v>
      </c>
      <c r="H20" s="4"/>
      <c r="I20" s="4">
        <f t="shared" si="0"/>
        <v>0</v>
      </c>
      <c r="J20" s="4"/>
      <c r="K20" s="4">
        <v>20000</v>
      </c>
      <c r="L20" s="4"/>
      <c r="M20" s="4">
        <v>18397332000</v>
      </c>
      <c r="N20" s="4"/>
      <c r="O20" s="4">
        <v>18397332000</v>
      </c>
      <c r="P20" s="4"/>
      <c r="Q20" s="4">
        <f t="shared" si="1"/>
        <v>0</v>
      </c>
    </row>
    <row r="21" spans="1:18" x14ac:dyDescent="0.55000000000000004">
      <c r="A21" s="1" t="s">
        <v>55</v>
      </c>
      <c r="C21" s="4">
        <v>436</v>
      </c>
      <c r="D21" s="4"/>
      <c r="E21" s="4">
        <v>1841223454</v>
      </c>
      <c r="F21" s="4"/>
      <c r="G21" s="4">
        <v>1789673467</v>
      </c>
      <c r="H21" s="4"/>
      <c r="I21" s="4">
        <f t="shared" si="0"/>
        <v>51549987</v>
      </c>
      <c r="J21" s="4"/>
      <c r="K21" s="4">
        <v>436</v>
      </c>
      <c r="L21" s="4"/>
      <c r="M21" s="4">
        <v>1841223454</v>
      </c>
      <c r="N21" s="4"/>
      <c r="O21" s="4">
        <v>1738123481</v>
      </c>
      <c r="P21" s="4"/>
      <c r="Q21" s="4">
        <f t="shared" si="1"/>
        <v>103099973</v>
      </c>
    </row>
    <row r="22" spans="1:18" x14ac:dyDescent="0.55000000000000004">
      <c r="A22" s="1" t="s">
        <v>51</v>
      </c>
      <c r="C22" s="4">
        <v>3924</v>
      </c>
      <c r="D22" s="4"/>
      <c r="E22" s="4">
        <v>16571011089</v>
      </c>
      <c r="F22" s="4"/>
      <c r="G22" s="4">
        <v>16107061210</v>
      </c>
      <c r="H22" s="4"/>
      <c r="I22" s="4">
        <f t="shared" si="0"/>
        <v>463949879</v>
      </c>
      <c r="J22" s="4"/>
      <c r="K22" s="4">
        <v>3924</v>
      </c>
      <c r="L22" s="4"/>
      <c r="M22" s="4">
        <v>16571011089</v>
      </c>
      <c r="N22" s="4"/>
      <c r="O22" s="4">
        <v>15643111331</v>
      </c>
      <c r="P22" s="4"/>
      <c r="Q22" s="4">
        <f t="shared" si="1"/>
        <v>927899758</v>
      </c>
    </row>
    <row r="23" spans="1:18" x14ac:dyDescent="0.55000000000000004">
      <c r="A23" s="1" t="s">
        <v>69</v>
      </c>
      <c r="C23" s="4">
        <v>5000</v>
      </c>
      <c r="D23" s="4"/>
      <c r="E23" s="4">
        <v>4996375000</v>
      </c>
      <c r="F23" s="4"/>
      <c r="G23" s="4">
        <v>4996375000</v>
      </c>
      <c r="H23" s="4"/>
      <c r="I23" s="4">
        <f t="shared" si="0"/>
        <v>0</v>
      </c>
      <c r="J23" s="4"/>
      <c r="K23" s="4">
        <v>5000</v>
      </c>
      <c r="L23" s="4"/>
      <c r="M23" s="4">
        <v>4996375000</v>
      </c>
      <c r="N23" s="4"/>
      <c r="O23" s="4">
        <v>4996375000</v>
      </c>
      <c r="P23" s="4"/>
      <c r="Q23" s="4">
        <f t="shared" si="1"/>
        <v>0</v>
      </c>
    </row>
    <row r="24" spans="1:18" x14ac:dyDescent="0.55000000000000004">
      <c r="A24" s="1" t="s">
        <v>57</v>
      </c>
      <c r="C24" s="4">
        <v>134150</v>
      </c>
      <c r="D24" s="4"/>
      <c r="E24" s="4">
        <v>554186055571</v>
      </c>
      <c r="F24" s="4"/>
      <c r="G24" s="4">
        <v>544119532211</v>
      </c>
      <c r="H24" s="4"/>
      <c r="I24" s="13">
        <f t="shared" si="0"/>
        <v>10066523360</v>
      </c>
      <c r="J24" s="4"/>
      <c r="K24" s="4">
        <v>134150</v>
      </c>
      <c r="L24" s="4"/>
      <c r="M24" s="4">
        <v>554186055571</v>
      </c>
      <c r="N24" s="4"/>
      <c r="O24" s="4">
        <v>578812303829</v>
      </c>
      <c r="P24" s="4"/>
      <c r="Q24" s="4">
        <f t="shared" si="1"/>
        <v>-24626248258</v>
      </c>
    </row>
    <row r="25" spans="1:18" ht="24.75" thickBot="1" x14ac:dyDescent="0.6">
      <c r="A25" s="1" t="s">
        <v>73</v>
      </c>
      <c r="C25" s="4">
        <v>200000</v>
      </c>
      <c r="D25" s="4"/>
      <c r="E25" s="4">
        <v>199855000000</v>
      </c>
      <c r="F25" s="4"/>
      <c r="G25" s="4">
        <v>200000000000</v>
      </c>
      <c r="H25" s="4"/>
      <c r="I25" s="12">
        <f t="shared" si="0"/>
        <v>-145000000</v>
      </c>
      <c r="J25" s="4"/>
      <c r="K25" s="4">
        <v>200000</v>
      </c>
      <c r="L25" s="4"/>
      <c r="M25" s="4">
        <v>199855000000</v>
      </c>
      <c r="N25" s="4"/>
      <c r="O25" s="4">
        <v>200000000000</v>
      </c>
      <c r="P25" s="4"/>
      <c r="Q25" s="4">
        <f t="shared" si="1"/>
        <v>-145000000</v>
      </c>
    </row>
    <row r="26" spans="1:18" ht="24.75" thickBot="1" x14ac:dyDescent="0.6">
      <c r="A26" s="1" t="s">
        <v>35</v>
      </c>
      <c r="C26" s="7" t="s">
        <v>35</v>
      </c>
      <c r="D26" s="7"/>
      <c r="E26" s="6">
        <f>SUM(E8:E25)</f>
        <v>15582227520128</v>
      </c>
      <c r="F26" s="7"/>
      <c r="G26" s="6">
        <f>SUM(G8:G25)</f>
        <v>15729639678481</v>
      </c>
      <c r="H26" s="7"/>
      <c r="I26" s="11">
        <f>SUM(I8:I25)</f>
        <v>-147412158353</v>
      </c>
      <c r="J26" s="7"/>
      <c r="K26" s="7" t="s">
        <v>35</v>
      </c>
      <c r="L26" s="7"/>
      <c r="M26" s="6">
        <f>SUM(M8:M25)</f>
        <v>15582227520128</v>
      </c>
      <c r="N26" s="7"/>
      <c r="O26" s="6">
        <f>SUM(O8:O25)</f>
        <v>15319498824944</v>
      </c>
      <c r="P26" s="7"/>
      <c r="Q26" s="6">
        <f>SUM(Q8:Q25)</f>
        <v>262728695184</v>
      </c>
    </row>
    <row r="27" spans="1:18" ht="24.75" thickTop="1" x14ac:dyDescent="0.55000000000000004">
      <c r="C27" s="7"/>
      <c r="D27" s="7"/>
      <c r="E27" s="7"/>
      <c r="F27" s="7"/>
      <c r="G27" s="7"/>
      <c r="H27" s="7"/>
      <c r="I27" s="18"/>
      <c r="J27" s="18"/>
      <c r="K27" s="18"/>
      <c r="L27" s="18"/>
      <c r="M27" s="18"/>
      <c r="N27" s="18"/>
      <c r="O27" s="18"/>
      <c r="P27" s="18"/>
      <c r="Q27" s="18"/>
      <c r="R27" s="18">
        <f t="shared" ref="R27" si="2">SUM(R8:R17)</f>
        <v>0</v>
      </c>
    </row>
    <row r="30" spans="1:18" x14ac:dyDescent="0.55000000000000004">
      <c r="I30" s="14"/>
      <c r="J30" s="14"/>
      <c r="K30" s="14"/>
      <c r="L30" s="14"/>
      <c r="M30" s="14"/>
      <c r="N30" s="14"/>
      <c r="O30" s="14"/>
      <c r="P30" s="14"/>
      <c r="Q30" s="14"/>
      <c r="R30" s="14">
        <f t="shared" ref="R30" si="3">SUM(R18:R25)</f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2"/>
  <sheetViews>
    <sheetView rightToLeft="1" workbookViewId="0">
      <selection activeCell="O14" sqref="A14:O16"/>
    </sheetView>
  </sheetViews>
  <sheetFormatPr defaultRowHeight="24" x14ac:dyDescent="0.55000000000000004"/>
  <cols>
    <col min="1" max="1" width="31.71093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6" style="1" customWidth="1"/>
    <col min="22" max="22" width="1" style="1" customWidth="1"/>
    <col min="23" max="23" width="22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  <c r="Z2" s="27" t="s">
        <v>0</v>
      </c>
      <c r="AA2" s="27" t="s">
        <v>0</v>
      </c>
      <c r="AB2" s="27" t="s">
        <v>0</v>
      </c>
      <c r="AC2" s="27" t="s">
        <v>0</v>
      </c>
      <c r="AD2" s="27" t="s">
        <v>0</v>
      </c>
      <c r="AE2" s="27" t="s">
        <v>0</v>
      </c>
      <c r="AF2" s="27" t="s">
        <v>0</v>
      </c>
      <c r="AG2" s="27" t="s">
        <v>0</v>
      </c>
      <c r="AH2" s="27" t="s">
        <v>0</v>
      </c>
      <c r="AI2" s="27" t="s">
        <v>0</v>
      </c>
      <c r="AJ2" s="27" t="s">
        <v>0</v>
      </c>
      <c r="AK2" s="27" t="s">
        <v>0</v>
      </c>
    </row>
    <row r="3" spans="1:37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27" t="s">
        <v>1</v>
      </c>
      <c r="AB3" s="27" t="s">
        <v>1</v>
      </c>
      <c r="AC3" s="27" t="s">
        <v>1</v>
      </c>
      <c r="AD3" s="27" t="s">
        <v>1</v>
      </c>
      <c r="AE3" s="27" t="s">
        <v>1</v>
      </c>
      <c r="AF3" s="27" t="s">
        <v>1</v>
      </c>
      <c r="AG3" s="27" t="s">
        <v>1</v>
      </c>
      <c r="AH3" s="27" t="s">
        <v>1</v>
      </c>
      <c r="AI3" s="27" t="s">
        <v>1</v>
      </c>
      <c r="AJ3" s="27" t="s">
        <v>1</v>
      </c>
      <c r="AK3" s="27" t="s">
        <v>1</v>
      </c>
    </row>
    <row r="4" spans="1:3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  <c r="Z4" s="27" t="s">
        <v>2</v>
      </c>
      <c r="AA4" s="27" t="s">
        <v>2</v>
      </c>
      <c r="AB4" s="27" t="s">
        <v>2</v>
      </c>
      <c r="AC4" s="27" t="s">
        <v>2</v>
      </c>
      <c r="AD4" s="27" t="s">
        <v>2</v>
      </c>
      <c r="AE4" s="27" t="s">
        <v>2</v>
      </c>
      <c r="AF4" s="27" t="s">
        <v>2</v>
      </c>
      <c r="AG4" s="27" t="s">
        <v>2</v>
      </c>
      <c r="AH4" s="27" t="s">
        <v>2</v>
      </c>
      <c r="AI4" s="27" t="s">
        <v>2</v>
      </c>
      <c r="AJ4" s="27" t="s">
        <v>2</v>
      </c>
      <c r="AK4" s="27" t="s">
        <v>2</v>
      </c>
    </row>
    <row r="6" spans="1:37" ht="24.75" x14ac:dyDescent="0.55000000000000004">
      <c r="A6" s="26" t="s">
        <v>38</v>
      </c>
      <c r="B6" s="26" t="s">
        <v>38</v>
      </c>
      <c r="C6" s="26" t="s">
        <v>38</v>
      </c>
      <c r="D6" s="26" t="s">
        <v>38</v>
      </c>
      <c r="E6" s="26" t="s">
        <v>38</v>
      </c>
      <c r="F6" s="26" t="s">
        <v>38</v>
      </c>
      <c r="G6" s="26" t="s">
        <v>38</v>
      </c>
      <c r="H6" s="26" t="s">
        <v>38</v>
      </c>
      <c r="I6" s="26" t="s">
        <v>38</v>
      </c>
      <c r="J6" s="26" t="s">
        <v>38</v>
      </c>
      <c r="K6" s="26" t="s">
        <v>38</v>
      </c>
      <c r="L6" s="26" t="s">
        <v>38</v>
      </c>
      <c r="M6" s="26" t="s">
        <v>38</v>
      </c>
      <c r="O6" s="26" t="s">
        <v>171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24.75" x14ac:dyDescent="0.55000000000000004">
      <c r="A7" s="26" t="s">
        <v>39</v>
      </c>
      <c r="C7" s="26" t="s">
        <v>40</v>
      </c>
      <c r="E7" s="26" t="s">
        <v>41</v>
      </c>
      <c r="G7" s="26" t="s">
        <v>42</v>
      </c>
      <c r="I7" s="26" t="s">
        <v>43</v>
      </c>
      <c r="K7" s="26" t="s">
        <v>44</v>
      </c>
      <c r="M7" s="26" t="s">
        <v>37</v>
      </c>
      <c r="O7" s="26" t="s">
        <v>7</v>
      </c>
      <c r="Q7" s="26" t="s">
        <v>8</v>
      </c>
      <c r="S7" s="26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6" t="s">
        <v>7</v>
      </c>
      <c r="AE7" s="26" t="s">
        <v>45</v>
      </c>
      <c r="AG7" s="26" t="s">
        <v>8</v>
      </c>
      <c r="AI7" s="26" t="s">
        <v>9</v>
      </c>
      <c r="AK7" s="26" t="s">
        <v>13</v>
      </c>
    </row>
    <row r="8" spans="1:37" ht="24.75" x14ac:dyDescent="0.55000000000000004">
      <c r="A8" s="26" t="s">
        <v>39</v>
      </c>
      <c r="C8" s="26" t="s">
        <v>40</v>
      </c>
      <c r="E8" s="26" t="s">
        <v>41</v>
      </c>
      <c r="G8" s="26" t="s">
        <v>42</v>
      </c>
      <c r="I8" s="26" t="s">
        <v>43</v>
      </c>
      <c r="K8" s="26" t="s">
        <v>44</v>
      </c>
      <c r="M8" s="26" t="s">
        <v>37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45</v>
      </c>
      <c r="AG8" s="26" t="s">
        <v>8</v>
      </c>
      <c r="AI8" s="26" t="s">
        <v>9</v>
      </c>
      <c r="AK8" s="26" t="s">
        <v>13</v>
      </c>
    </row>
    <row r="9" spans="1:37" x14ac:dyDescent="0.55000000000000004">
      <c r="A9" s="1" t="s">
        <v>46</v>
      </c>
      <c r="C9" s="7" t="s">
        <v>47</v>
      </c>
      <c r="D9" s="7"/>
      <c r="E9" s="7" t="s">
        <v>47</v>
      </c>
      <c r="F9" s="7"/>
      <c r="G9" s="7" t="s">
        <v>48</v>
      </c>
      <c r="H9" s="7"/>
      <c r="I9" s="7" t="s">
        <v>49</v>
      </c>
      <c r="J9" s="7"/>
      <c r="K9" s="8">
        <v>0</v>
      </c>
      <c r="L9" s="7"/>
      <c r="M9" s="8">
        <v>0</v>
      </c>
      <c r="N9" s="7"/>
      <c r="O9" s="8">
        <v>33400</v>
      </c>
      <c r="P9" s="7"/>
      <c r="Q9" s="8">
        <v>40109392000</v>
      </c>
      <c r="R9" s="7"/>
      <c r="S9" s="8">
        <v>40080312690</v>
      </c>
      <c r="T9" s="7"/>
      <c r="U9" s="8">
        <v>0</v>
      </c>
      <c r="V9" s="7"/>
      <c r="W9" s="8">
        <v>0</v>
      </c>
      <c r="X9" s="7"/>
      <c r="Y9" s="8">
        <v>0</v>
      </c>
      <c r="Z9" s="7"/>
      <c r="AA9" s="8">
        <v>0</v>
      </c>
      <c r="AB9" s="7"/>
      <c r="AC9" s="8">
        <v>33400</v>
      </c>
      <c r="AD9" s="7"/>
      <c r="AE9" s="8">
        <v>1381834</v>
      </c>
      <c r="AF9" s="7"/>
      <c r="AG9" s="8">
        <v>40109392000</v>
      </c>
      <c r="AH9" s="7"/>
      <c r="AI9" s="8">
        <v>46119811861</v>
      </c>
      <c r="AJ9" s="7"/>
      <c r="AK9" s="7" t="s">
        <v>50</v>
      </c>
    </row>
    <row r="10" spans="1:37" x14ac:dyDescent="0.55000000000000004">
      <c r="A10" s="1" t="s">
        <v>51</v>
      </c>
      <c r="C10" s="7" t="s">
        <v>47</v>
      </c>
      <c r="D10" s="7"/>
      <c r="E10" s="7" t="s">
        <v>47</v>
      </c>
      <c r="F10" s="7"/>
      <c r="G10" s="7" t="s">
        <v>52</v>
      </c>
      <c r="H10" s="7"/>
      <c r="I10" s="7" t="s">
        <v>53</v>
      </c>
      <c r="J10" s="7"/>
      <c r="K10" s="8">
        <v>40.5</v>
      </c>
      <c r="L10" s="7"/>
      <c r="M10" s="8">
        <v>40.5</v>
      </c>
      <c r="N10" s="7"/>
      <c r="O10" s="8">
        <v>3924</v>
      </c>
      <c r="P10" s="7"/>
      <c r="Q10" s="8">
        <v>13497775200</v>
      </c>
      <c r="R10" s="7"/>
      <c r="S10" s="8">
        <v>16107061210</v>
      </c>
      <c r="T10" s="7"/>
      <c r="U10" s="8">
        <v>0</v>
      </c>
      <c r="V10" s="7"/>
      <c r="W10" s="8">
        <v>0</v>
      </c>
      <c r="X10" s="7"/>
      <c r="Y10" s="8">
        <v>0</v>
      </c>
      <c r="Z10" s="7"/>
      <c r="AA10" s="8">
        <v>0</v>
      </c>
      <c r="AB10" s="7"/>
      <c r="AC10" s="8">
        <v>3924</v>
      </c>
      <c r="AD10" s="7"/>
      <c r="AE10" s="8">
        <v>4226053</v>
      </c>
      <c r="AF10" s="7"/>
      <c r="AG10" s="8">
        <v>13497775200</v>
      </c>
      <c r="AH10" s="7"/>
      <c r="AI10" s="8">
        <v>16571011089</v>
      </c>
      <c r="AJ10" s="7"/>
      <c r="AK10" s="7" t="s">
        <v>54</v>
      </c>
    </row>
    <row r="11" spans="1:37" x14ac:dyDescent="0.55000000000000004">
      <c r="A11" s="1" t="s">
        <v>55</v>
      </c>
      <c r="C11" s="7" t="s">
        <v>47</v>
      </c>
      <c r="D11" s="7"/>
      <c r="E11" s="7" t="s">
        <v>47</v>
      </c>
      <c r="F11" s="7"/>
      <c r="G11" s="7" t="s">
        <v>52</v>
      </c>
      <c r="H11" s="7"/>
      <c r="I11" s="7" t="s">
        <v>53</v>
      </c>
      <c r="J11" s="7"/>
      <c r="K11" s="8">
        <v>40.5</v>
      </c>
      <c r="L11" s="7"/>
      <c r="M11" s="8">
        <v>40.5</v>
      </c>
      <c r="N11" s="7"/>
      <c r="O11" s="8">
        <v>436</v>
      </c>
      <c r="P11" s="7"/>
      <c r="Q11" s="8">
        <v>1536363284</v>
      </c>
      <c r="R11" s="7"/>
      <c r="S11" s="8">
        <v>1789673467</v>
      </c>
      <c r="T11" s="7"/>
      <c r="U11" s="8">
        <v>0</v>
      </c>
      <c r="V11" s="7"/>
      <c r="W11" s="8">
        <v>0</v>
      </c>
      <c r="X11" s="7"/>
      <c r="Y11" s="8">
        <v>0</v>
      </c>
      <c r="Z11" s="7"/>
      <c r="AA11" s="8">
        <v>0</v>
      </c>
      <c r="AB11" s="7"/>
      <c r="AC11" s="8">
        <v>436</v>
      </c>
      <c r="AD11" s="7"/>
      <c r="AE11" s="8">
        <v>4226053</v>
      </c>
      <c r="AF11" s="7"/>
      <c r="AG11" s="8">
        <v>1536363284</v>
      </c>
      <c r="AH11" s="7"/>
      <c r="AI11" s="8">
        <v>1841223454</v>
      </c>
      <c r="AJ11" s="7"/>
      <c r="AK11" s="7" t="s">
        <v>56</v>
      </c>
    </row>
    <row r="12" spans="1:37" x14ac:dyDescent="0.55000000000000004">
      <c r="A12" s="1" t="s">
        <v>57</v>
      </c>
      <c r="C12" s="7" t="s">
        <v>47</v>
      </c>
      <c r="D12" s="7"/>
      <c r="E12" s="7" t="s">
        <v>47</v>
      </c>
      <c r="F12" s="7"/>
      <c r="G12" s="7" t="s">
        <v>58</v>
      </c>
      <c r="H12" s="7"/>
      <c r="I12" s="7" t="s">
        <v>59</v>
      </c>
      <c r="J12" s="7"/>
      <c r="K12" s="8">
        <v>54.06</v>
      </c>
      <c r="L12" s="7"/>
      <c r="M12" s="8">
        <v>54.06</v>
      </c>
      <c r="N12" s="7"/>
      <c r="O12" s="8">
        <v>134150</v>
      </c>
      <c r="P12" s="7"/>
      <c r="Q12" s="8">
        <v>499994489500</v>
      </c>
      <c r="R12" s="7"/>
      <c r="S12" s="8">
        <v>544119532211</v>
      </c>
      <c r="T12" s="7"/>
      <c r="U12" s="8">
        <v>0</v>
      </c>
      <c r="V12" s="7"/>
      <c r="W12" s="8">
        <v>0</v>
      </c>
      <c r="X12" s="7"/>
      <c r="Y12" s="8">
        <v>0</v>
      </c>
      <c r="Z12" s="7"/>
      <c r="AA12" s="8">
        <v>0</v>
      </c>
      <c r="AB12" s="7"/>
      <c r="AC12" s="8">
        <v>134150</v>
      </c>
      <c r="AD12" s="7"/>
      <c r="AE12" s="8">
        <v>4134089</v>
      </c>
      <c r="AF12" s="7"/>
      <c r="AG12" s="8">
        <v>499994489500</v>
      </c>
      <c r="AH12" s="7"/>
      <c r="AI12" s="8">
        <v>554186055571</v>
      </c>
      <c r="AJ12" s="7"/>
      <c r="AK12" s="7" t="s">
        <v>60</v>
      </c>
    </row>
    <row r="13" spans="1:37" x14ac:dyDescent="0.55000000000000004">
      <c r="A13" s="1" t="s">
        <v>61</v>
      </c>
      <c r="C13" s="7" t="s">
        <v>47</v>
      </c>
      <c r="D13" s="7"/>
      <c r="E13" s="7" t="s">
        <v>47</v>
      </c>
      <c r="F13" s="7"/>
      <c r="G13" s="7" t="s">
        <v>62</v>
      </c>
      <c r="H13" s="7"/>
      <c r="I13" s="7" t="s">
        <v>63</v>
      </c>
      <c r="J13" s="7"/>
      <c r="K13" s="8">
        <v>23</v>
      </c>
      <c r="L13" s="7"/>
      <c r="M13" s="8">
        <v>23</v>
      </c>
      <c r="N13" s="7"/>
      <c r="O13" s="8">
        <v>9335</v>
      </c>
      <c r="P13" s="7"/>
      <c r="Q13" s="8">
        <v>9313846842</v>
      </c>
      <c r="R13" s="7"/>
      <c r="S13" s="8">
        <v>9239563269</v>
      </c>
      <c r="T13" s="7"/>
      <c r="U13" s="8">
        <v>0</v>
      </c>
      <c r="V13" s="7"/>
      <c r="W13" s="8">
        <v>0</v>
      </c>
      <c r="X13" s="7"/>
      <c r="Y13" s="8">
        <v>0</v>
      </c>
      <c r="Z13" s="7"/>
      <c r="AA13" s="8">
        <v>0</v>
      </c>
      <c r="AB13" s="7"/>
      <c r="AC13" s="8">
        <v>9335</v>
      </c>
      <c r="AD13" s="7"/>
      <c r="AE13" s="8">
        <v>989920</v>
      </c>
      <c r="AF13" s="7"/>
      <c r="AG13" s="8">
        <v>9313846842</v>
      </c>
      <c r="AH13" s="7"/>
      <c r="AI13" s="8">
        <v>9239563269</v>
      </c>
      <c r="AJ13" s="7"/>
      <c r="AK13" s="7" t="s">
        <v>64</v>
      </c>
    </row>
    <row r="14" spans="1:37" x14ac:dyDescent="0.55000000000000004">
      <c r="A14" s="1" t="s">
        <v>65</v>
      </c>
      <c r="C14" s="7" t="s">
        <v>47</v>
      </c>
      <c r="D14" s="7"/>
      <c r="E14" s="7" t="s">
        <v>47</v>
      </c>
      <c r="F14" s="7"/>
      <c r="G14" s="7" t="s">
        <v>66</v>
      </c>
      <c r="H14" s="7"/>
      <c r="I14" s="7" t="s">
        <v>67</v>
      </c>
      <c r="J14" s="7"/>
      <c r="K14" s="8">
        <v>23</v>
      </c>
      <c r="L14" s="7"/>
      <c r="M14" s="8">
        <v>23</v>
      </c>
      <c r="N14" s="7"/>
      <c r="O14" s="8">
        <v>20000</v>
      </c>
      <c r="P14" s="7"/>
      <c r="Q14" s="8">
        <v>20000000000</v>
      </c>
      <c r="R14" s="7"/>
      <c r="S14" s="8">
        <v>18397332000</v>
      </c>
      <c r="T14" s="7"/>
      <c r="U14" s="8">
        <v>0</v>
      </c>
      <c r="V14" s="7"/>
      <c r="W14" s="8">
        <v>0</v>
      </c>
      <c r="X14" s="7"/>
      <c r="Y14" s="8">
        <v>0</v>
      </c>
      <c r="Z14" s="7"/>
      <c r="AA14" s="8">
        <v>0</v>
      </c>
      <c r="AB14" s="7"/>
      <c r="AC14" s="8">
        <v>20000</v>
      </c>
      <c r="AD14" s="7"/>
      <c r="AE14" s="8">
        <v>920000</v>
      </c>
      <c r="AF14" s="7"/>
      <c r="AG14" s="8">
        <v>20000000000</v>
      </c>
      <c r="AH14" s="7"/>
      <c r="AI14" s="8">
        <v>18397332000</v>
      </c>
      <c r="AJ14" s="7"/>
      <c r="AK14" s="7" t="s">
        <v>68</v>
      </c>
    </row>
    <row r="15" spans="1:37" x14ac:dyDescent="0.55000000000000004">
      <c r="A15" s="1" t="s">
        <v>69</v>
      </c>
      <c r="C15" s="7" t="s">
        <v>47</v>
      </c>
      <c r="D15" s="7"/>
      <c r="E15" s="7" t="s">
        <v>47</v>
      </c>
      <c r="F15" s="7"/>
      <c r="G15" s="7" t="s">
        <v>70</v>
      </c>
      <c r="H15" s="7"/>
      <c r="I15" s="7" t="s">
        <v>71</v>
      </c>
      <c r="J15" s="7"/>
      <c r="K15" s="8">
        <v>23</v>
      </c>
      <c r="L15" s="7"/>
      <c r="M15" s="8">
        <v>23</v>
      </c>
      <c r="N15" s="7"/>
      <c r="O15" s="8">
        <v>5000</v>
      </c>
      <c r="P15" s="7"/>
      <c r="Q15" s="8">
        <v>5000000000</v>
      </c>
      <c r="R15" s="7"/>
      <c r="S15" s="8">
        <v>4996375000</v>
      </c>
      <c r="T15" s="7"/>
      <c r="U15" s="8">
        <v>0</v>
      </c>
      <c r="V15" s="7"/>
      <c r="W15" s="8">
        <v>0</v>
      </c>
      <c r="X15" s="7"/>
      <c r="Y15" s="8">
        <v>0</v>
      </c>
      <c r="Z15" s="7"/>
      <c r="AA15" s="8">
        <v>0</v>
      </c>
      <c r="AB15" s="7"/>
      <c r="AC15" s="8">
        <v>5000</v>
      </c>
      <c r="AD15" s="7"/>
      <c r="AE15" s="8">
        <v>1000000</v>
      </c>
      <c r="AF15" s="7"/>
      <c r="AG15" s="8">
        <v>5000000000</v>
      </c>
      <c r="AH15" s="7"/>
      <c r="AI15" s="8">
        <v>4996375000</v>
      </c>
      <c r="AJ15" s="7"/>
      <c r="AK15" s="7" t="s">
        <v>72</v>
      </c>
    </row>
    <row r="16" spans="1:37" x14ac:dyDescent="0.55000000000000004">
      <c r="A16" s="1" t="s">
        <v>73</v>
      </c>
      <c r="C16" s="7" t="s">
        <v>47</v>
      </c>
      <c r="D16" s="7"/>
      <c r="E16" s="7" t="s">
        <v>47</v>
      </c>
      <c r="F16" s="7"/>
      <c r="G16" s="7" t="s">
        <v>6</v>
      </c>
      <c r="H16" s="7"/>
      <c r="I16" s="7" t="s">
        <v>74</v>
      </c>
      <c r="J16" s="7"/>
      <c r="K16" s="8">
        <v>23</v>
      </c>
      <c r="L16" s="7"/>
      <c r="M16" s="8">
        <v>23</v>
      </c>
      <c r="N16" s="7"/>
      <c r="O16" s="8">
        <v>0</v>
      </c>
      <c r="P16" s="7"/>
      <c r="Q16" s="8">
        <v>0</v>
      </c>
      <c r="R16" s="7"/>
      <c r="S16" s="8">
        <v>0</v>
      </c>
      <c r="T16" s="7"/>
      <c r="U16" s="8">
        <v>200000</v>
      </c>
      <c r="V16" s="7"/>
      <c r="W16" s="8">
        <v>200000000000</v>
      </c>
      <c r="X16" s="7"/>
      <c r="Y16" s="8">
        <v>0</v>
      </c>
      <c r="Z16" s="7"/>
      <c r="AA16" s="8">
        <v>0</v>
      </c>
      <c r="AB16" s="7"/>
      <c r="AC16" s="8">
        <v>200000</v>
      </c>
      <c r="AD16" s="7"/>
      <c r="AE16" s="8">
        <v>1000000</v>
      </c>
      <c r="AF16" s="7"/>
      <c r="AG16" s="8">
        <v>200000000000</v>
      </c>
      <c r="AH16" s="7"/>
      <c r="AI16" s="8">
        <v>199855000000</v>
      </c>
      <c r="AJ16" s="7"/>
      <c r="AK16" s="7" t="s">
        <v>75</v>
      </c>
    </row>
    <row r="17" spans="1:37" x14ac:dyDescent="0.55000000000000004">
      <c r="A17" s="1" t="s">
        <v>35</v>
      </c>
      <c r="C17" s="7" t="s">
        <v>35</v>
      </c>
      <c r="D17" s="7"/>
      <c r="E17" s="7" t="s">
        <v>35</v>
      </c>
      <c r="F17" s="7"/>
      <c r="G17" s="7" t="s">
        <v>35</v>
      </c>
      <c r="H17" s="7"/>
      <c r="I17" s="7" t="s">
        <v>35</v>
      </c>
      <c r="J17" s="7"/>
      <c r="K17" s="7" t="s">
        <v>35</v>
      </c>
      <c r="L17" s="7"/>
      <c r="M17" s="7" t="s">
        <v>35</v>
      </c>
      <c r="N17" s="7"/>
      <c r="O17" s="7" t="s">
        <v>35</v>
      </c>
      <c r="P17" s="7"/>
      <c r="Q17" s="6">
        <f>SUM(Q9:Q16)</f>
        <v>589451866826</v>
      </c>
      <c r="R17" s="7"/>
      <c r="S17" s="6">
        <f>SUM(S9:S16)</f>
        <v>634729849847</v>
      </c>
      <c r="T17" s="7"/>
      <c r="U17" s="7" t="s">
        <v>35</v>
      </c>
      <c r="V17" s="7"/>
      <c r="W17" s="6">
        <f>SUM(W9:W16)</f>
        <v>200000000000</v>
      </c>
      <c r="X17" s="7"/>
      <c r="Y17" s="7" t="s">
        <v>35</v>
      </c>
      <c r="Z17" s="7"/>
      <c r="AA17" s="6">
        <f>SUM(AA9:AA16)</f>
        <v>0</v>
      </c>
      <c r="AB17" s="7"/>
      <c r="AC17" s="7" t="s">
        <v>35</v>
      </c>
      <c r="AD17" s="7"/>
      <c r="AE17" s="7" t="s">
        <v>35</v>
      </c>
      <c r="AF17" s="7"/>
      <c r="AG17" s="6">
        <f>SUM(AG9:AG16)</f>
        <v>789451866826</v>
      </c>
      <c r="AH17" s="7"/>
      <c r="AI17" s="6">
        <f>SUM(AI9:AI16)</f>
        <v>851206372244</v>
      </c>
      <c r="AJ17" s="7"/>
      <c r="AK17" s="5" t="s">
        <v>76</v>
      </c>
    </row>
    <row r="18" spans="1:37" x14ac:dyDescent="0.55000000000000004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x14ac:dyDescent="0.55000000000000004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x14ac:dyDescent="0.55000000000000004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x14ac:dyDescent="0.55000000000000004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x14ac:dyDescent="0.55000000000000004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9"/>
  <sheetViews>
    <sheetView rightToLeft="1" workbookViewId="0">
      <selection activeCell="J1" sqref="C1:J1048576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</row>
    <row r="4" spans="1:1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5.5" thickBot="1" x14ac:dyDescent="0.6">
      <c r="A6" s="26" t="s">
        <v>78</v>
      </c>
      <c r="C6" s="26" t="s">
        <v>171</v>
      </c>
      <c r="E6" s="26" t="s">
        <v>5</v>
      </c>
      <c r="F6" s="26" t="s">
        <v>5</v>
      </c>
      <c r="G6" s="26" t="s">
        <v>5</v>
      </c>
      <c r="I6" s="26" t="s">
        <v>6</v>
      </c>
      <c r="J6" s="26" t="s">
        <v>6</v>
      </c>
      <c r="K6" s="26" t="s">
        <v>6</v>
      </c>
    </row>
    <row r="7" spans="1:11" ht="25.5" thickBot="1" x14ac:dyDescent="0.6">
      <c r="A7" s="26" t="s">
        <v>78</v>
      </c>
      <c r="C7" s="26" t="s">
        <v>80</v>
      </c>
      <c r="E7" s="26" t="s">
        <v>81</v>
      </c>
      <c r="G7" s="26" t="s">
        <v>82</v>
      </c>
      <c r="I7" s="26" t="s">
        <v>80</v>
      </c>
      <c r="K7" s="26" t="s">
        <v>77</v>
      </c>
    </row>
    <row r="8" spans="1:11" x14ac:dyDescent="0.55000000000000004">
      <c r="A8" s="1" t="s">
        <v>83</v>
      </c>
      <c r="C8" s="4">
        <v>156428</v>
      </c>
      <c r="D8" s="4"/>
      <c r="E8" s="4">
        <v>0</v>
      </c>
      <c r="F8" s="4"/>
      <c r="G8" s="4">
        <v>0</v>
      </c>
      <c r="H8" s="4"/>
      <c r="I8" s="4">
        <v>156428</v>
      </c>
      <c r="J8" s="7"/>
      <c r="K8" s="7" t="s">
        <v>84</v>
      </c>
    </row>
    <row r="9" spans="1:11" x14ac:dyDescent="0.55000000000000004">
      <c r="A9" s="1" t="s">
        <v>85</v>
      </c>
      <c r="C9" s="4">
        <v>8283126</v>
      </c>
      <c r="D9" s="4"/>
      <c r="E9" s="4">
        <v>46508063872</v>
      </c>
      <c r="F9" s="4"/>
      <c r="G9" s="4">
        <v>46508377998</v>
      </c>
      <c r="H9" s="4"/>
      <c r="I9" s="4">
        <v>7969000</v>
      </c>
      <c r="J9" s="7"/>
      <c r="K9" s="7" t="s">
        <v>84</v>
      </c>
    </row>
    <row r="10" spans="1:11" x14ac:dyDescent="0.55000000000000004">
      <c r="A10" s="1" t="s">
        <v>87</v>
      </c>
      <c r="C10" s="4">
        <v>71158520652</v>
      </c>
      <c r="D10" s="4"/>
      <c r="E10" s="4">
        <v>46215015000</v>
      </c>
      <c r="F10" s="4"/>
      <c r="G10" s="4">
        <v>412000000</v>
      </c>
      <c r="H10" s="4"/>
      <c r="I10" s="4">
        <v>116961535652</v>
      </c>
      <c r="J10" s="7"/>
      <c r="K10" s="7" t="s">
        <v>88</v>
      </c>
    </row>
    <row r="11" spans="1:11" x14ac:dyDescent="0.55000000000000004">
      <c r="A11" s="1" t="s">
        <v>85</v>
      </c>
      <c r="C11" s="4">
        <v>10327312</v>
      </c>
      <c r="D11" s="4"/>
      <c r="E11" s="4">
        <v>43670</v>
      </c>
      <c r="F11" s="4"/>
      <c r="G11" s="4">
        <v>0</v>
      </c>
      <c r="H11" s="4"/>
      <c r="I11" s="4">
        <v>10370982</v>
      </c>
      <c r="J11" s="7"/>
      <c r="K11" s="7" t="s">
        <v>84</v>
      </c>
    </row>
    <row r="12" spans="1:11" x14ac:dyDescent="0.55000000000000004">
      <c r="A12" s="1" t="s">
        <v>85</v>
      </c>
      <c r="C12" s="4">
        <v>11428975</v>
      </c>
      <c r="D12" s="4"/>
      <c r="E12" s="4">
        <v>48329</v>
      </c>
      <c r="F12" s="4"/>
      <c r="G12" s="4">
        <v>0</v>
      </c>
      <c r="H12" s="4"/>
      <c r="I12" s="4">
        <v>11477304</v>
      </c>
      <c r="J12" s="7"/>
      <c r="K12" s="7" t="s">
        <v>84</v>
      </c>
    </row>
    <row r="13" spans="1:11" x14ac:dyDescent="0.55000000000000004">
      <c r="A13" s="1" t="s">
        <v>85</v>
      </c>
      <c r="C13" s="4">
        <v>11131257</v>
      </c>
      <c r="D13" s="4"/>
      <c r="E13" s="4">
        <v>47070</v>
      </c>
      <c r="F13" s="4"/>
      <c r="G13" s="4">
        <v>0</v>
      </c>
      <c r="H13" s="4"/>
      <c r="I13" s="4">
        <v>11178327</v>
      </c>
      <c r="J13" s="7"/>
      <c r="K13" s="7" t="s">
        <v>84</v>
      </c>
    </row>
    <row r="14" spans="1:11" x14ac:dyDescent="0.55000000000000004">
      <c r="A14" s="1" t="s">
        <v>92</v>
      </c>
      <c r="C14" s="4">
        <v>60573576518</v>
      </c>
      <c r="D14" s="4"/>
      <c r="E14" s="4">
        <v>846805169518</v>
      </c>
      <c r="F14" s="4"/>
      <c r="G14" s="4">
        <v>830600816980</v>
      </c>
      <c r="H14" s="4"/>
      <c r="I14" s="4">
        <v>76777929056</v>
      </c>
      <c r="J14" s="7"/>
      <c r="K14" s="7" t="s">
        <v>94</v>
      </c>
    </row>
    <row r="15" spans="1:11" x14ac:dyDescent="0.55000000000000004">
      <c r="A15" s="1" t="s">
        <v>92</v>
      </c>
      <c r="C15" s="4">
        <v>44297029981</v>
      </c>
      <c r="D15" s="4"/>
      <c r="E15" s="4">
        <v>12125411783652</v>
      </c>
      <c r="F15" s="4"/>
      <c r="G15" s="4">
        <v>12112001651548</v>
      </c>
      <c r="H15" s="4"/>
      <c r="I15" s="4">
        <v>57707162085</v>
      </c>
      <c r="J15" s="7"/>
      <c r="K15" s="7" t="s">
        <v>96</v>
      </c>
    </row>
    <row r="16" spans="1:11" x14ac:dyDescent="0.55000000000000004">
      <c r="A16" s="1" t="s">
        <v>92</v>
      </c>
      <c r="C16" s="4">
        <v>189594018641</v>
      </c>
      <c r="D16" s="4"/>
      <c r="E16" s="4">
        <v>1149489288458</v>
      </c>
      <c r="F16" s="4"/>
      <c r="G16" s="4">
        <v>1063672148078</v>
      </c>
      <c r="H16" s="4"/>
      <c r="I16" s="4">
        <v>275411159021</v>
      </c>
      <c r="J16" s="7"/>
      <c r="K16" s="7" t="s">
        <v>98</v>
      </c>
    </row>
    <row r="17" spans="1:11" x14ac:dyDescent="0.55000000000000004">
      <c r="A17" s="1" t="s">
        <v>92</v>
      </c>
      <c r="C17" s="4">
        <v>99122701416</v>
      </c>
      <c r="D17" s="4"/>
      <c r="E17" s="4">
        <v>16135076848608</v>
      </c>
      <c r="F17" s="4"/>
      <c r="G17" s="4">
        <v>16054297994064</v>
      </c>
      <c r="H17" s="4"/>
      <c r="I17" s="4">
        <v>179901555960</v>
      </c>
      <c r="J17" s="7"/>
      <c r="K17" s="7" t="s">
        <v>100</v>
      </c>
    </row>
    <row r="18" spans="1:11" x14ac:dyDescent="0.55000000000000004">
      <c r="A18" s="1" t="s">
        <v>92</v>
      </c>
      <c r="C18" s="4">
        <v>1425633496</v>
      </c>
      <c r="D18" s="4"/>
      <c r="E18" s="4">
        <v>42126565831</v>
      </c>
      <c r="F18" s="4"/>
      <c r="G18" s="4">
        <v>32749021770</v>
      </c>
      <c r="H18" s="4"/>
      <c r="I18" s="4">
        <v>10803177557</v>
      </c>
      <c r="J18" s="7"/>
      <c r="K18" s="7" t="s">
        <v>102</v>
      </c>
    </row>
    <row r="19" spans="1:11" x14ac:dyDescent="0.55000000000000004">
      <c r="A19" s="1" t="s">
        <v>92</v>
      </c>
      <c r="C19" s="4">
        <v>190451827151</v>
      </c>
      <c r="D19" s="4"/>
      <c r="E19" s="4">
        <v>441101495289</v>
      </c>
      <c r="F19" s="4"/>
      <c r="G19" s="4">
        <v>349887014680</v>
      </c>
      <c r="H19" s="4"/>
      <c r="I19" s="4">
        <v>281666307760</v>
      </c>
      <c r="J19" s="7"/>
      <c r="K19" s="7" t="s">
        <v>104</v>
      </c>
    </row>
    <row r="20" spans="1:11" x14ac:dyDescent="0.55000000000000004">
      <c r="A20" s="1" t="s">
        <v>85</v>
      </c>
      <c r="C20" s="4">
        <v>330000</v>
      </c>
      <c r="D20" s="4"/>
      <c r="E20" s="4">
        <v>0</v>
      </c>
      <c r="F20" s="4"/>
      <c r="G20" s="4">
        <v>0</v>
      </c>
      <c r="H20" s="4"/>
      <c r="I20" s="4">
        <v>330000</v>
      </c>
      <c r="J20" s="7"/>
      <c r="K20" s="7" t="s">
        <v>84</v>
      </c>
    </row>
    <row r="21" spans="1:11" x14ac:dyDescent="0.55000000000000004">
      <c r="A21" s="1" t="s">
        <v>92</v>
      </c>
      <c r="C21" s="4">
        <v>52646094962</v>
      </c>
      <c r="D21" s="4"/>
      <c r="E21" s="4">
        <v>9919698118</v>
      </c>
      <c r="F21" s="4"/>
      <c r="G21" s="4">
        <v>54046016388</v>
      </c>
      <c r="H21" s="4"/>
      <c r="I21" s="4">
        <v>8519776692</v>
      </c>
      <c r="J21" s="7"/>
      <c r="K21" s="7" t="s">
        <v>64</v>
      </c>
    </row>
    <row r="22" spans="1:11" x14ac:dyDescent="0.55000000000000004">
      <c r="A22" s="1" t="s">
        <v>92</v>
      </c>
      <c r="C22" s="4">
        <v>21162314775</v>
      </c>
      <c r="D22" s="4"/>
      <c r="E22" s="4">
        <v>4712292167</v>
      </c>
      <c r="F22" s="4"/>
      <c r="G22" s="4">
        <v>21506500232</v>
      </c>
      <c r="H22" s="4"/>
      <c r="I22" s="4">
        <v>4368106710</v>
      </c>
      <c r="J22" s="7"/>
      <c r="K22" s="7" t="s">
        <v>107</v>
      </c>
    </row>
    <row r="23" spans="1:11" x14ac:dyDescent="0.55000000000000004">
      <c r="A23" s="1" t="s">
        <v>92</v>
      </c>
      <c r="C23" s="4">
        <v>9554615704</v>
      </c>
      <c r="D23" s="4"/>
      <c r="E23" s="4">
        <v>1274552837</v>
      </c>
      <c r="F23" s="4"/>
      <c r="G23" s="4">
        <v>9325708296</v>
      </c>
      <c r="H23" s="4"/>
      <c r="I23" s="4">
        <v>1503460245</v>
      </c>
      <c r="J23" s="7"/>
      <c r="K23" s="7" t="s">
        <v>56</v>
      </c>
    </row>
    <row r="24" spans="1:11" x14ac:dyDescent="0.55000000000000004">
      <c r="A24" s="1" t="s">
        <v>92</v>
      </c>
      <c r="C24" s="4">
        <v>264644269303</v>
      </c>
      <c r="D24" s="4"/>
      <c r="E24" s="4">
        <v>468948889839</v>
      </c>
      <c r="F24" s="4"/>
      <c r="G24" s="4">
        <v>636246911400</v>
      </c>
      <c r="H24" s="4"/>
      <c r="I24" s="4">
        <v>97346247742</v>
      </c>
      <c r="J24" s="7"/>
      <c r="K24" s="7" t="s">
        <v>110</v>
      </c>
    </row>
    <row r="25" spans="1:11" x14ac:dyDescent="0.55000000000000004">
      <c r="A25" s="1" t="s">
        <v>92</v>
      </c>
      <c r="C25" s="4">
        <v>16620966733</v>
      </c>
      <c r="D25" s="4"/>
      <c r="E25" s="4">
        <v>3839156007</v>
      </c>
      <c r="F25" s="4"/>
      <c r="G25" s="4">
        <v>16676448371</v>
      </c>
      <c r="H25" s="4"/>
      <c r="I25" s="4">
        <v>3783674369</v>
      </c>
      <c r="J25" s="7"/>
      <c r="K25" s="7" t="s">
        <v>107</v>
      </c>
    </row>
    <row r="26" spans="1:11" x14ac:dyDescent="0.55000000000000004">
      <c r="A26" s="1" t="s">
        <v>92</v>
      </c>
      <c r="C26" s="4">
        <v>34780405575</v>
      </c>
      <c r="D26" s="4"/>
      <c r="E26" s="4">
        <v>33225231842</v>
      </c>
      <c r="F26" s="4"/>
      <c r="G26" s="4">
        <v>7553</v>
      </c>
      <c r="H26" s="4"/>
      <c r="I26" s="4">
        <v>68005629864</v>
      </c>
      <c r="J26" s="7"/>
      <c r="K26" s="7" t="s">
        <v>113</v>
      </c>
    </row>
    <row r="27" spans="1:11" x14ac:dyDescent="0.55000000000000004">
      <c r="A27" s="1" t="s">
        <v>92</v>
      </c>
      <c r="C27" s="4">
        <v>3600893879</v>
      </c>
      <c r="D27" s="4"/>
      <c r="E27" s="4">
        <v>428849749</v>
      </c>
      <c r="F27" s="4"/>
      <c r="G27" s="4">
        <v>3182360194</v>
      </c>
      <c r="H27" s="4"/>
      <c r="I27" s="4">
        <v>847383434</v>
      </c>
      <c r="J27" s="7"/>
      <c r="K27" s="7" t="s">
        <v>84</v>
      </c>
    </row>
    <row r="28" spans="1:11" x14ac:dyDescent="0.55000000000000004">
      <c r="A28" s="1" t="s">
        <v>115</v>
      </c>
      <c r="C28" s="4">
        <v>3644577</v>
      </c>
      <c r="D28" s="4"/>
      <c r="E28" s="4">
        <v>18928475756</v>
      </c>
      <c r="F28" s="4"/>
      <c r="G28" s="4">
        <v>18930570529</v>
      </c>
      <c r="H28" s="4"/>
      <c r="I28" s="4">
        <v>1549804</v>
      </c>
      <c r="J28" s="7"/>
      <c r="K28" s="7" t="s">
        <v>84</v>
      </c>
    </row>
    <row r="29" spans="1:11" x14ac:dyDescent="0.55000000000000004">
      <c r="A29" s="1" t="s">
        <v>117</v>
      </c>
      <c r="C29" s="4">
        <v>46000000000</v>
      </c>
      <c r="D29" s="4"/>
      <c r="E29" s="4">
        <v>0</v>
      </c>
      <c r="F29" s="4"/>
      <c r="G29" s="4">
        <v>0</v>
      </c>
      <c r="H29" s="4"/>
      <c r="I29" s="4">
        <v>46000000000</v>
      </c>
      <c r="J29" s="7"/>
      <c r="K29" s="7" t="s">
        <v>50</v>
      </c>
    </row>
    <row r="30" spans="1:11" x14ac:dyDescent="0.55000000000000004">
      <c r="A30" s="1" t="s">
        <v>117</v>
      </c>
      <c r="C30" s="4">
        <v>95000000000</v>
      </c>
      <c r="D30" s="4"/>
      <c r="E30" s="4">
        <v>0</v>
      </c>
      <c r="F30" s="4"/>
      <c r="G30" s="4">
        <v>0</v>
      </c>
      <c r="H30" s="4"/>
      <c r="I30" s="4">
        <v>95000000000</v>
      </c>
      <c r="J30" s="7"/>
      <c r="K30" s="7" t="s">
        <v>120</v>
      </c>
    </row>
    <row r="31" spans="1:11" x14ac:dyDescent="0.55000000000000004">
      <c r="A31" s="1" t="s">
        <v>117</v>
      </c>
      <c r="C31" s="4">
        <v>177000000000</v>
      </c>
      <c r="D31" s="4"/>
      <c r="E31" s="4">
        <v>0</v>
      </c>
      <c r="F31" s="4"/>
      <c r="G31" s="4">
        <v>0</v>
      </c>
      <c r="H31" s="4"/>
      <c r="I31" s="4">
        <v>177000000000</v>
      </c>
      <c r="J31" s="7"/>
      <c r="K31" s="7" t="s">
        <v>122</v>
      </c>
    </row>
    <row r="32" spans="1:11" x14ac:dyDescent="0.55000000000000004">
      <c r="A32" s="1" t="s">
        <v>117</v>
      </c>
      <c r="C32" s="4">
        <v>370000000000</v>
      </c>
      <c r="D32" s="4"/>
      <c r="E32" s="4">
        <v>0</v>
      </c>
      <c r="F32" s="4"/>
      <c r="G32" s="4">
        <v>0</v>
      </c>
      <c r="H32" s="4"/>
      <c r="I32" s="4">
        <v>370000000000</v>
      </c>
      <c r="J32" s="7"/>
      <c r="K32" s="7" t="s">
        <v>124</v>
      </c>
    </row>
    <row r="33" spans="1:11" x14ac:dyDescent="0.55000000000000004">
      <c r="A33" s="1" t="s">
        <v>92</v>
      </c>
      <c r="C33" s="4">
        <v>10824213816</v>
      </c>
      <c r="D33" s="4"/>
      <c r="E33" s="4">
        <v>160783684338</v>
      </c>
      <c r="F33" s="4"/>
      <c r="G33" s="4">
        <v>70000</v>
      </c>
      <c r="H33" s="4"/>
      <c r="I33" s="4">
        <v>171607828154</v>
      </c>
      <c r="J33" s="7"/>
      <c r="K33" s="7" t="s">
        <v>126</v>
      </c>
    </row>
    <row r="34" spans="1:11" x14ac:dyDescent="0.55000000000000004">
      <c r="A34" s="1" t="s">
        <v>117</v>
      </c>
      <c r="C34" s="4">
        <v>151000000000</v>
      </c>
      <c r="D34" s="4"/>
      <c r="E34" s="4">
        <v>0</v>
      </c>
      <c r="F34" s="4"/>
      <c r="G34" s="4">
        <v>0</v>
      </c>
      <c r="H34" s="4"/>
      <c r="I34" s="4">
        <v>151000000000</v>
      </c>
      <c r="J34" s="7"/>
      <c r="K34" s="7" t="s">
        <v>128</v>
      </c>
    </row>
    <row r="35" spans="1:11" x14ac:dyDescent="0.55000000000000004">
      <c r="A35" s="1" t="s">
        <v>117</v>
      </c>
      <c r="C35" s="4">
        <v>16000000000</v>
      </c>
      <c r="D35" s="4"/>
      <c r="E35" s="4">
        <v>0</v>
      </c>
      <c r="F35" s="4"/>
      <c r="G35" s="4">
        <v>0</v>
      </c>
      <c r="H35" s="4"/>
      <c r="I35" s="4">
        <v>16000000000</v>
      </c>
      <c r="J35" s="7"/>
      <c r="K35" s="7" t="s">
        <v>54</v>
      </c>
    </row>
    <row r="36" spans="1:11" x14ac:dyDescent="0.55000000000000004">
      <c r="A36" s="1" t="s">
        <v>92</v>
      </c>
      <c r="C36" s="4">
        <v>460639994</v>
      </c>
      <c r="D36" s="4"/>
      <c r="E36" s="4">
        <v>541805357495</v>
      </c>
      <c r="F36" s="4"/>
      <c r="G36" s="4">
        <v>541735003034</v>
      </c>
      <c r="H36" s="4"/>
      <c r="I36" s="4">
        <v>530994455</v>
      </c>
      <c r="J36" s="7"/>
      <c r="K36" s="7" t="s">
        <v>84</v>
      </c>
    </row>
    <row r="37" spans="1:11" x14ac:dyDescent="0.55000000000000004">
      <c r="A37" s="1" t="s">
        <v>117</v>
      </c>
      <c r="C37" s="4">
        <v>0</v>
      </c>
      <c r="D37" s="4"/>
      <c r="E37" s="4">
        <v>2637525889</v>
      </c>
      <c r="F37" s="4"/>
      <c r="G37" s="4">
        <v>2621564693</v>
      </c>
      <c r="H37" s="4"/>
      <c r="I37" s="4">
        <v>15961196</v>
      </c>
      <c r="J37" s="7"/>
      <c r="K37" s="7" t="s">
        <v>84</v>
      </c>
    </row>
    <row r="38" spans="1:11" ht="24.75" thickBot="1" x14ac:dyDescent="0.6">
      <c r="A38" s="1" t="s">
        <v>92</v>
      </c>
      <c r="C38" s="4">
        <v>0</v>
      </c>
      <c r="D38" s="4"/>
      <c r="E38" s="4">
        <v>1503921</v>
      </c>
      <c r="F38" s="4"/>
      <c r="G38" s="4">
        <v>574000</v>
      </c>
      <c r="H38" s="4"/>
      <c r="I38" s="4">
        <v>929921</v>
      </c>
      <c r="J38" s="7"/>
      <c r="K38" s="7" t="s">
        <v>84</v>
      </c>
    </row>
    <row r="39" spans="1:11" ht="24.75" thickBot="1" x14ac:dyDescent="0.6">
      <c r="A39" s="1" t="s">
        <v>35</v>
      </c>
      <c r="C39" s="6">
        <f>SUM(C8:C38)</f>
        <v>1925963024271</v>
      </c>
      <c r="D39" s="7"/>
      <c r="E39" s="6">
        <f>SUM(E8:E38)</f>
        <v>32079239587255</v>
      </c>
      <c r="F39" s="7"/>
      <c r="G39" s="6">
        <f>SUM(G8:G38)</f>
        <v>31794400759808</v>
      </c>
      <c r="H39" s="7"/>
      <c r="I39" s="6">
        <f>SUM(I8:I38)</f>
        <v>2210801851718</v>
      </c>
      <c r="J39" s="7"/>
      <c r="K39" s="5" t="s">
        <v>132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G12" sqref="G12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21.42578125" style="22" bestFit="1" customWidth="1"/>
    <col min="10" max="16384" width="9.140625" style="1"/>
  </cols>
  <sheetData>
    <row r="2" spans="1: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</row>
    <row r="3" spans="1:7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</row>
    <row r="4" spans="1: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</row>
    <row r="6" spans="1:7" ht="25.5" thickBot="1" x14ac:dyDescent="0.6">
      <c r="A6" s="26" t="s">
        <v>137</v>
      </c>
      <c r="C6" s="26" t="s">
        <v>80</v>
      </c>
      <c r="E6" s="26" t="s">
        <v>158</v>
      </c>
      <c r="G6" s="26" t="s">
        <v>13</v>
      </c>
    </row>
    <row r="7" spans="1:7" x14ac:dyDescent="0.55000000000000004">
      <c r="A7" s="1" t="s">
        <v>168</v>
      </c>
      <c r="C7" s="4">
        <v>-54086952259</v>
      </c>
      <c r="E7" s="19">
        <f>C7/$C$10</f>
        <v>11.203816667544766</v>
      </c>
      <c r="G7" s="20">
        <v>-2.9826055135606868E-3</v>
      </c>
    </row>
    <row r="8" spans="1:7" x14ac:dyDescent="0.55000000000000004">
      <c r="A8" s="1" t="s">
        <v>169</v>
      </c>
      <c r="C8" s="4">
        <v>17158198701</v>
      </c>
      <c r="E8" s="19">
        <f t="shared" ref="E8:E9" si="0">C8/$C$10</f>
        <v>-3.55422712063279</v>
      </c>
      <c r="G8" s="20">
        <v>9.4618269122118571E-4</v>
      </c>
    </row>
    <row r="9" spans="1:7" ht="24.75" thickBot="1" x14ac:dyDescent="0.6">
      <c r="A9" s="1" t="s">
        <v>170</v>
      </c>
      <c r="C9" s="4">
        <v>32101206494</v>
      </c>
      <c r="E9" s="19">
        <f t="shared" si="0"/>
        <v>-6.6495895469119759</v>
      </c>
      <c r="G9" s="20">
        <v>1.7702094771853711E-3</v>
      </c>
    </row>
    <row r="10" spans="1:7" ht="24.75" thickBot="1" x14ac:dyDescent="0.6">
      <c r="A10" s="1" t="s">
        <v>35</v>
      </c>
      <c r="C10" s="10">
        <f>SUM(C7:C9)</f>
        <v>-4827547064</v>
      </c>
      <c r="E10" s="23">
        <f>SUM(E7:E9)</f>
        <v>1</v>
      </c>
      <c r="G10" s="17">
        <f>SUM(G7:G9)</f>
        <v>-2.6621334515413006E-4</v>
      </c>
    </row>
    <row r="11" spans="1:7" ht="24.75" thickTop="1" x14ac:dyDescent="0.55000000000000004"/>
    <row r="12" spans="1:7" x14ac:dyDescent="0.55000000000000004">
      <c r="G1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15"/>
  <sheetViews>
    <sheetView rightToLeft="1" workbookViewId="0">
      <selection activeCell="M8" sqref="M8"/>
    </sheetView>
  </sheetViews>
  <sheetFormatPr defaultRowHeight="24" x14ac:dyDescent="0.55000000000000004"/>
  <cols>
    <col min="1" max="1" width="16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16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1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</row>
    <row r="3" spans="1:27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  <c r="H3" s="27" t="s">
        <v>133</v>
      </c>
      <c r="I3" s="27" t="s">
        <v>133</v>
      </c>
      <c r="J3" s="27" t="s">
        <v>133</v>
      </c>
      <c r="K3" s="27" t="s">
        <v>133</v>
      </c>
      <c r="L3" s="27" t="s">
        <v>133</v>
      </c>
      <c r="M3" s="27" t="s">
        <v>133</v>
      </c>
      <c r="N3" s="27" t="s">
        <v>133</v>
      </c>
      <c r="O3" s="27" t="s">
        <v>133</v>
      </c>
      <c r="P3" s="27" t="s">
        <v>133</v>
      </c>
      <c r="Q3" s="27" t="s">
        <v>133</v>
      </c>
      <c r="R3" s="27" t="s">
        <v>133</v>
      </c>
      <c r="S3" s="27" t="s">
        <v>133</v>
      </c>
    </row>
    <row r="4" spans="1:2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</row>
    <row r="6" spans="1:27" ht="24.75" x14ac:dyDescent="0.55000000000000004">
      <c r="A6" s="26" t="s">
        <v>3</v>
      </c>
      <c r="C6" s="26" t="s">
        <v>142</v>
      </c>
      <c r="D6" s="26" t="s">
        <v>142</v>
      </c>
      <c r="E6" s="26" t="s">
        <v>142</v>
      </c>
      <c r="F6" s="26" t="s">
        <v>142</v>
      </c>
      <c r="G6" s="26" t="s">
        <v>142</v>
      </c>
      <c r="I6" s="26" t="s">
        <v>135</v>
      </c>
      <c r="J6" s="26" t="s">
        <v>135</v>
      </c>
      <c r="K6" s="26" t="s">
        <v>135</v>
      </c>
      <c r="L6" s="26" t="s">
        <v>135</v>
      </c>
      <c r="M6" s="26" t="s">
        <v>135</v>
      </c>
      <c r="O6" s="26" t="s">
        <v>136</v>
      </c>
      <c r="P6" s="26" t="s">
        <v>136</v>
      </c>
      <c r="Q6" s="26" t="s">
        <v>136</v>
      </c>
      <c r="R6" s="26" t="s">
        <v>136</v>
      </c>
      <c r="S6" s="26" t="s">
        <v>136</v>
      </c>
    </row>
    <row r="7" spans="1:27" ht="24.75" x14ac:dyDescent="0.55000000000000004">
      <c r="A7" s="26" t="s">
        <v>3</v>
      </c>
      <c r="C7" s="26" t="s">
        <v>143</v>
      </c>
      <c r="E7" s="26" t="s">
        <v>144</v>
      </c>
      <c r="G7" s="26" t="s">
        <v>145</v>
      </c>
      <c r="I7" s="26" t="s">
        <v>146</v>
      </c>
      <c r="K7" s="26" t="s">
        <v>140</v>
      </c>
      <c r="M7" s="26" t="s">
        <v>147</v>
      </c>
      <c r="O7" s="26" t="s">
        <v>146</v>
      </c>
      <c r="Q7" s="26" t="s">
        <v>140</v>
      </c>
      <c r="S7" s="26" t="s">
        <v>147</v>
      </c>
    </row>
    <row r="8" spans="1:27" x14ac:dyDescent="0.55000000000000004">
      <c r="A8" s="1" t="s">
        <v>19</v>
      </c>
      <c r="C8" s="7" t="s">
        <v>148</v>
      </c>
      <c r="D8" s="7"/>
      <c r="E8" s="8">
        <v>154050050</v>
      </c>
      <c r="F8" s="7"/>
      <c r="G8" s="8">
        <v>300</v>
      </c>
      <c r="H8" s="7"/>
      <c r="I8" s="8">
        <v>0</v>
      </c>
      <c r="J8" s="7"/>
      <c r="K8" s="8">
        <v>0</v>
      </c>
      <c r="L8" s="7"/>
      <c r="M8" s="8">
        <v>0</v>
      </c>
      <c r="N8" s="7"/>
      <c r="O8" s="8">
        <v>46215015000</v>
      </c>
      <c r="P8" s="7"/>
      <c r="Q8" s="8">
        <v>0</v>
      </c>
      <c r="R8" s="7"/>
      <c r="S8" s="8">
        <v>46215015000</v>
      </c>
      <c r="T8" s="7"/>
      <c r="U8" s="7"/>
      <c r="V8" s="7"/>
      <c r="W8" s="7"/>
      <c r="X8" s="7"/>
      <c r="Y8" s="7"/>
      <c r="Z8" s="7"/>
      <c r="AA8" s="7"/>
    </row>
    <row r="9" spans="1:27" x14ac:dyDescent="0.55000000000000004">
      <c r="A9" s="1" t="s">
        <v>27</v>
      </c>
      <c r="C9" s="7" t="s">
        <v>149</v>
      </c>
      <c r="D9" s="7"/>
      <c r="E9" s="8">
        <v>93988618</v>
      </c>
      <c r="F9" s="7"/>
      <c r="G9" s="8">
        <v>3750</v>
      </c>
      <c r="H9" s="7"/>
      <c r="I9" s="8">
        <v>0</v>
      </c>
      <c r="J9" s="7"/>
      <c r="K9" s="8">
        <v>0</v>
      </c>
      <c r="L9" s="7"/>
      <c r="M9" s="8">
        <v>0</v>
      </c>
      <c r="N9" s="7"/>
      <c r="O9" s="8">
        <v>352457317500</v>
      </c>
      <c r="P9" s="7"/>
      <c r="Q9" s="8">
        <v>16564573668</v>
      </c>
      <c r="R9" s="7"/>
      <c r="S9" s="8">
        <v>335892743832</v>
      </c>
      <c r="T9" s="7"/>
      <c r="U9" s="7"/>
      <c r="V9" s="7"/>
      <c r="W9" s="7"/>
      <c r="X9" s="7"/>
      <c r="Y9" s="7"/>
      <c r="Z9" s="7"/>
      <c r="AA9" s="7"/>
    </row>
    <row r="10" spans="1:27" x14ac:dyDescent="0.55000000000000004">
      <c r="A10" s="1" t="s">
        <v>35</v>
      </c>
      <c r="C10" s="7" t="s">
        <v>35</v>
      </c>
      <c r="D10" s="7"/>
      <c r="E10" s="7" t="s">
        <v>35</v>
      </c>
      <c r="F10" s="7"/>
      <c r="G10" s="7" t="s">
        <v>35</v>
      </c>
      <c r="H10" s="7"/>
      <c r="I10" s="6">
        <f>SUM(I8:I9)</f>
        <v>0</v>
      </c>
      <c r="J10" s="7"/>
      <c r="K10" s="6">
        <f>SUM(K8:K9)</f>
        <v>0</v>
      </c>
      <c r="L10" s="7"/>
      <c r="M10" s="6">
        <f>SUM(M8:M9)</f>
        <v>0</v>
      </c>
      <c r="N10" s="7"/>
      <c r="O10" s="6">
        <f>SUM(O8:O9)</f>
        <v>398672332500</v>
      </c>
      <c r="P10" s="7"/>
      <c r="Q10" s="6">
        <f>SUM(Q8:Q9)</f>
        <v>16564573668</v>
      </c>
      <c r="R10" s="7"/>
      <c r="S10" s="6">
        <f>SUM(S8:S9)</f>
        <v>382107758832</v>
      </c>
      <c r="T10" s="7"/>
      <c r="U10" s="7"/>
      <c r="V10" s="7"/>
      <c r="W10" s="7"/>
      <c r="X10" s="7"/>
      <c r="Y10" s="7"/>
      <c r="Z10" s="7"/>
      <c r="AA10" s="7"/>
    </row>
    <row r="11" spans="1:27" x14ac:dyDescent="0.5500000000000000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5500000000000000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5500000000000000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55000000000000004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4"/>
  <sheetViews>
    <sheetView rightToLeft="1" workbookViewId="0">
      <selection activeCell="I22" sqref="I22"/>
    </sheetView>
  </sheetViews>
  <sheetFormatPr defaultRowHeight="24" x14ac:dyDescent="0.55000000000000004"/>
  <cols>
    <col min="1" max="1" width="38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</row>
    <row r="3" spans="1:21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  <c r="H3" s="27" t="s">
        <v>133</v>
      </c>
      <c r="I3" s="27" t="s">
        <v>133</v>
      </c>
      <c r="J3" s="27" t="s">
        <v>133</v>
      </c>
      <c r="K3" s="27" t="s">
        <v>133</v>
      </c>
      <c r="L3" s="27" t="s">
        <v>133</v>
      </c>
      <c r="M3" s="27" t="s">
        <v>133</v>
      </c>
      <c r="N3" s="27" t="s">
        <v>133</v>
      </c>
      <c r="O3" s="27" t="s">
        <v>133</v>
      </c>
      <c r="P3" s="27" t="s">
        <v>133</v>
      </c>
      <c r="Q3" s="27" t="s">
        <v>133</v>
      </c>
      <c r="R3" s="27" t="s">
        <v>133</v>
      </c>
      <c r="S3" s="27" t="s">
        <v>133</v>
      </c>
      <c r="T3" s="27" t="s">
        <v>133</v>
      </c>
      <c r="U3" s="27" t="s">
        <v>133</v>
      </c>
    </row>
    <row r="4" spans="1:2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</row>
    <row r="6" spans="1:21" ht="24.75" x14ac:dyDescent="0.55000000000000004">
      <c r="A6" s="26" t="s">
        <v>3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J6" s="26" t="s">
        <v>135</v>
      </c>
      <c r="K6" s="26" t="s">
        <v>135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  <c r="R6" s="26" t="s">
        <v>136</v>
      </c>
      <c r="S6" s="26" t="s">
        <v>136</v>
      </c>
      <c r="T6" s="26" t="s">
        <v>136</v>
      </c>
      <c r="U6" s="26" t="s">
        <v>136</v>
      </c>
    </row>
    <row r="7" spans="1:21" ht="24.75" x14ac:dyDescent="0.55000000000000004">
      <c r="A7" s="26" t="s">
        <v>3</v>
      </c>
      <c r="C7" s="26" t="s">
        <v>155</v>
      </c>
      <c r="E7" s="26" t="s">
        <v>156</v>
      </c>
      <c r="G7" s="26" t="s">
        <v>157</v>
      </c>
      <c r="I7" s="26" t="s">
        <v>80</v>
      </c>
      <c r="K7" s="26" t="s">
        <v>158</v>
      </c>
      <c r="M7" s="26" t="s">
        <v>155</v>
      </c>
      <c r="O7" s="26" t="s">
        <v>156</v>
      </c>
      <c r="Q7" s="26" t="s">
        <v>157</v>
      </c>
      <c r="S7" s="26" t="s">
        <v>80</v>
      </c>
      <c r="U7" s="26" t="s">
        <v>158</v>
      </c>
    </row>
    <row r="8" spans="1:21" x14ac:dyDescent="0.55000000000000004">
      <c r="A8" s="1" t="s">
        <v>17</v>
      </c>
      <c r="C8" s="4">
        <v>0</v>
      </c>
      <c r="E8" s="4">
        <v>-22259787826</v>
      </c>
      <c r="F8" s="4"/>
      <c r="G8" s="4">
        <v>2571890900</v>
      </c>
      <c r="H8" s="4"/>
      <c r="I8" s="4">
        <f>C8+E8+G8</f>
        <v>-19687896926</v>
      </c>
      <c r="J8" s="4"/>
      <c r="K8" s="16">
        <f>I8/$I$19</f>
        <v>0.36400455381369612</v>
      </c>
      <c r="M8" s="4">
        <v>0</v>
      </c>
      <c r="N8" s="4"/>
      <c r="O8" s="4">
        <v>1086549028</v>
      </c>
      <c r="P8" s="4"/>
      <c r="Q8" s="4">
        <v>56900765921</v>
      </c>
      <c r="R8" s="4"/>
      <c r="S8" s="4">
        <f>M8+O8+Q8</f>
        <v>57987314949</v>
      </c>
      <c r="T8" s="4"/>
      <c r="U8" s="16">
        <f>S8/$S$19</f>
        <v>5.5114256566468921E-2</v>
      </c>
    </row>
    <row r="9" spans="1:21" x14ac:dyDescent="0.55000000000000004">
      <c r="A9" s="1" t="s">
        <v>23</v>
      </c>
      <c r="C9" s="4">
        <v>0</v>
      </c>
      <c r="E9" s="4">
        <v>179808065</v>
      </c>
      <c r="F9" s="4"/>
      <c r="G9" s="4">
        <v>19475230753</v>
      </c>
      <c r="H9" s="4"/>
      <c r="I9" s="4">
        <f t="shared" ref="I9:I18" si="0">C9+E9+G9</f>
        <v>19655038818</v>
      </c>
      <c r="J9" s="4"/>
      <c r="K9" s="16">
        <f t="shared" ref="K9:K18" si="1">I9/$I$19</f>
        <v>-0.36339704855365446</v>
      </c>
      <c r="M9" s="4">
        <v>0</v>
      </c>
      <c r="N9" s="4"/>
      <c r="O9" s="4">
        <v>882382152</v>
      </c>
      <c r="P9" s="4"/>
      <c r="Q9" s="4">
        <v>37623646746</v>
      </c>
      <c r="R9" s="4"/>
      <c r="S9" s="4">
        <f t="shared" ref="S9:S18" si="2">M9+O9+Q9</f>
        <v>38506028898</v>
      </c>
      <c r="T9" s="4"/>
      <c r="U9" s="16">
        <f t="shared" ref="U9:U18" si="3">S9/$S$19</f>
        <v>3.6598196655712484E-2</v>
      </c>
    </row>
    <row r="10" spans="1:21" x14ac:dyDescent="0.55000000000000004">
      <c r="A10" s="1" t="s">
        <v>33</v>
      </c>
      <c r="C10" s="4">
        <v>0</v>
      </c>
      <c r="E10" s="4">
        <v>-32420548272</v>
      </c>
      <c r="F10" s="4"/>
      <c r="G10" s="4">
        <v>1760924307</v>
      </c>
      <c r="H10" s="4"/>
      <c r="I10" s="4">
        <f t="shared" si="0"/>
        <v>-30659623965</v>
      </c>
      <c r="J10" s="4"/>
      <c r="K10" s="16">
        <f t="shared" si="1"/>
        <v>0.56685804397610495</v>
      </c>
      <c r="M10" s="4">
        <v>0</v>
      </c>
      <c r="N10" s="4"/>
      <c r="O10" s="4">
        <v>-14169024441</v>
      </c>
      <c r="P10" s="4"/>
      <c r="Q10" s="4">
        <v>20251218217</v>
      </c>
      <c r="R10" s="4"/>
      <c r="S10" s="4">
        <f t="shared" si="2"/>
        <v>6082193776</v>
      </c>
      <c r="T10" s="4"/>
      <c r="U10" s="16">
        <f t="shared" si="3"/>
        <v>5.7808434232946874E-3</v>
      </c>
    </row>
    <row r="11" spans="1:21" x14ac:dyDescent="0.55000000000000004">
      <c r="A11" s="1" t="s">
        <v>15</v>
      </c>
      <c r="C11" s="4">
        <v>0</v>
      </c>
      <c r="E11" s="4">
        <v>53961006122</v>
      </c>
      <c r="F11" s="4"/>
      <c r="G11" s="4">
        <v>95998160885</v>
      </c>
      <c r="H11" s="4"/>
      <c r="I11" s="4">
        <f t="shared" si="0"/>
        <v>149959167007</v>
      </c>
      <c r="J11" s="4"/>
      <c r="K11" s="16">
        <f t="shared" si="1"/>
        <v>-2.7725571645273135</v>
      </c>
      <c r="M11" s="4">
        <v>0</v>
      </c>
      <c r="N11" s="4"/>
      <c r="O11" s="4">
        <v>15285521649</v>
      </c>
      <c r="P11" s="4"/>
      <c r="Q11" s="4">
        <v>185737393964</v>
      </c>
      <c r="R11" s="4"/>
      <c r="S11" s="4">
        <f t="shared" si="2"/>
        <v>201022915613</v>
      </c>
      <c r="T11" s="4"/>
      <c r="U11" s="16">
        <f t="shared" si="3"/>
        <v>0.19106296879892998</v>
      </c>
    </row>
    <row r="12" spans="1:21" x14ac:dyDescent="0.55000000000000004">
      <c r="A12" s="1" t="s">
        <v>25</v>
      </c>
      <c r="C12" s="4">
        <v>0</v>
      </c>
      <c r="E12" s="4">
        <v>938516810</v>
      </c>
      <c r="F12" s="4"/>
      <c r="G12" s="4">
        <v>1015039283</v>
      </c>
      <c r="H12" s="4"/>
      <c r="I12" s="4">
        <f t="shared" si="0"/>
        <v>1953556093</v>
      </c>
      <c r="J12" s="4"/>
      <c r="K12" s="16">
        <f t="shared" si="1"/>
        <v>-3.6118805205821829E-2</v>
      </c>
      <c r="M12" s="4">
        <v>0</v>
      </c>
      <c r="N12" s="4"/>
      <c r="O12" s="4">
        <v>1928396700</v>
      </c>
      <c r="P12" s="4"/>
      <c r="Q12" s="4">
        <v>1100540717</v>
      </c>
      <c r="R12" s="4"/>
      <c r="S12" s="4">
        <f t="shared" si="2"/>
        <v>3028937417</v>
      </c>
      <c r="T12" s="4"/>
      <c r="U12" s="16">
        <f t="shared" si="3"/>
        <v>2.8788646977556689E-3</v>
      </c>
    </row>
    <row r="13" spans="1:21" x14ac:dyDescent="0.55000000000000004">
      <c r="A13" s="1" t="s">
        <v>21</v>
      </c>
      <c r="C13" s="4">
        <v>0</v>
      </c>
      <c r="E13" s="4">
        <v>-58338631729</v>
      </c>
      <c r="F13" s="4"/>
      <c r="G13" s="4">
        <v>-16004179737</v>
      </c>
      <c r="H13" s="4"/>
      <c r="I13" s="4">
        <f t="shared" si="0"/>
        <v>-74342811466</v>
      </c>
      <c r="J13" s="4"/>
      <c r="K13" s="16">
        <f t="shared" si="1"/>
        <v>1.3745054648879189</v>
      </c>
      <c r="M13" s="4">
        <v>0</v>
      </c>
      <c r="N13" s="4"/>
      <c r="O13" s="4">
        <v>-19100175235</v>
      </c>
      <c r="P13" s="4"/>
      <c r="Q13" s="4">
        <v>14544119999</v>
      </c>
      <c r="R13" s="4"/>
      <c r="S13" s="4">
        <f t="shared" si="2"/>
        <v>-4556055236</v>
      </c>
      <c r="T13" s="4"/>
      <c r="U13" s="16">
        <f t="shared" si="3"/>
        <v>-4.3303194401871237E-3</v>
      </c>
    </row>
    <row r="14" spans="1:21" x14ac:dyDescent="0.55000000000000004">
      <c r="A14" s="1" t="s">
        <v>27</v>
      </c>
      <c r="C14" s="4">
        <v>0</v>
      </c>
      <c r="E14" s="4">
        <v>-16474711545</v>
      </c>
      <c r="F14" s="4"/>
      <c r="G14" s="4">
        <v>2501641044</v>
      </c>
      <c r="H14" s="4"/>
      <c r="I14" s="4">
        <f>C14+E14+G14</f>
        <v>-13973070501</v>
      </c>
      <c r="J14" s="4"/>
      <c r="K14" s="16">
        <f t="shared" si="1"/>
        <v>0.25834457140045591</v>
      </c>
      <c r="M14" s="4">
        <v>335892743832</v>
      </c>
      <c r="N14" s="4"/>
      <c r="O14" s="4">
        <v>244238702586</v>
      </c>
      <c r="P14" s="4"/>
      <c r="Q14" s="4">
        <v>9241140053</v>
      </c>
      <c r="R14" s="4"/>
      <c r="S14" s="4">
        <f t="shared" si="2"/>
        <v>589372586471</v>
      </c>
      <c r="T14" s="4"/>
      <c r="U14" s="16">
        <f t="shared" si="3"/>
        <v>0.56017134044876571</v>
      </c>
    </row>
    <row r="15" spans="1:21" x14ac:dyDescent="0.55000000000000004">
      <c r="A15" s="1" t="s">
        <v>31</v>
      </c>
      <c r="C15" s="4">
        <v>0</v>
      </c>
      <c r="E15" s="4">
        <v>7607305752</v>
      </c>
      <c r="F15" s="4"/>
      <c r="G15" s="4">
        <v>-1327249778</v>
      </c>
      <c r="H15" s="4"/>
      <c r="I15" s="4">
        <f t="shared" si="0"/>
        <v>6280055974</v>
      </c>
      <c r="J15" s="4"/>
      <c r="K15" s="16">
        <f t="shared" si="1"/>
        <v>-0.11611036878814807</v>
      </c>
      <c r="M15" s="4">
        <v>0</v>
      </c>
      <c r="N15" s="4"/>
      <c r="O15" s="4">
        <v>5424029701</v>
      </c>
      <c r="P15" s="4"/>
      <c r="Q15" s="4">
        <v>22691503793</v>
      </c>
      <c r="R15" s="4"/>
      <c r="S15" s="4">
        <f t="shared" si="2"/>
        <v>28115533494</v>
      </c>
      <c r="T15" s="4"/>
      <c r="U15" s="16">
        <f t="shared" si="3"/>
        <v>2.6722512119319794E-2</v>
      </c>
    </row>
    <row r="16" spans="1:21" x14ac:dyDescent="0.55000000000000004">
      <c r="A16" s="1" t="s">
        <v>29</v>
      </c>
      <c r="C16" s="4">
        <v>0</v>
      </c>
      <c r="E16" s="4">
        <v>-108395711561</v>
      </c>
      <c r="F16" s="4"/>
      <c r="G16" s="4">
        <v>3810270829</v>
      </c>
      <c r="H16" s="4"/>
      <c r="I16" s="4">
        <f t="shared" si="0"/>
        <v>-104585440732</v>
      </c>
      <c r="J16" s="4"/>
      <c r="K16" s="16">
        <f t="shared" si="1"/>
        <v>1.9336537991920011</v>
      </c>
      <c r="M16" s="4">
        <v>0</v>
      </c>
      <c r="N16" s="4"/>
      <c r="O16" s="4">
        <v>10464293106</v>
      </c>
      <c r="P16" s="4"/>
      <c r="Q16" s="4">
        <v>40665279291</v>
      </c>
      <c r="R16" s="4"/>
      <c r="S16" s="4">
        <f t="shared" si="2"/>
        <v>51129572397</v>
      </c>
      <c r="T16" s="4"/>
      <c r="U16" s="16">
        <f t="shared" si="3"/>
        <v>4.859628995928706E-2</v>
      </c>
    </row>
    <row r="17" spans="1:21" x14ac:dyDescent="0.55000000000000004">
      <c r="A17" s="1" t="s">
        <v>154</v>
      </c>
      <c r="C17" s="13">
        <v>0</v>
      </c>
      <c r="D17" s="15"/>
      <c r="E17" s="13">
        <v>0</v>
      </c>
      <c r="F17" s="13"/>
      <c r="G17" s="13">
        <v>0</v>
      </c>
      <c r="H17" s="13"/>
      <c r="I17" s="4">
        <f t="shared" si="0"/>
        <v>0</v>
      </c>
      <c r="J17" s="4"/>
      <c r="K17" s="16">
        <f t="shared" si="1"/>
        <v>0</v>
      </c>
      <c r="M17" s="4">
        <v>0</v>
      </c>
      <c r="N17" s="4"/>
      <c r="O17" s="4">
        <v>0</v>
      </c>
      <c r="P17" s="4"/>
      <c r="Q17" s="4">
        <v>744103989</v>
      </c>
      <c r="R17" s="4"/>
      <c r="S17" s="4">
        <f t="shared" si="2"/>
        <v>744103989</v>
      </c>
      <c r="T17" s="4"/>
      <c r="U17" s="16">
        <f t="shared" si="3"/>
        <v>7.0723637053979858E-4</v>
      </c>
    </row>
    <row r="18" spans="1:21" ht="24.75" thickBot="1" x14ac:dyDescent="0.6">
      <c r="A18" s="1" t="s">
        <v>19</v>
      </c>
      <c r="C18" s="12">
        <v>0</v>
      </c>
      <c r="E18" s="12">
        <v>11314073434</v>
      </c>
      <c r="F18" s="4"/>
      <c r="G18" s="12">
        <v>0</v>
      </c>
      <c r="H18" s="4"/>
      <c r="I18" s="12">
        <f t="shared" si="0"/>
        <v>11314073434</v>
      </c>
      <c r="J18" s="4"/>
      <c r="K18" s="16">
        <f t="shared" si="1"/>
        <v>-0.20918304619523903</v>
      </c>
      <c r="M18" s="4">
        <v>46215015000</v>
      </c>
      <c r="N18" s="4"/>
      <c r="O18" s="4">
        <v>34480985720</v>
      </c>
      <c r="P18" s="4"/>
      <c r="Q18" s="4">
        <v>0</v>
      </c>
      <c r="R18" s="4"/>
      <c r="S18" s="4">
        <f t="shared" si="2"/>
        <v>80696000720</v>
      </c>
      <c r="T18" s="4"/>
      <c r="U18" s="16">
        <f t="shared" si="3"/>
        <v>7.6697810400113003E-2</v>
      </c>
    </row>
    <row r="19" spans="1:21" ht="24.75" thickBot="1" x14ac:dyDescent="0.6">
      <c r="A19" s="1" t="s">
        <v>35</v>
      </c>
      <c r="C19" s="11">
        <f>SUM(C8:C18)</f>
        <v>0</v>
      </c>
      <c r="D19" s="4"/>
      <c r="E19" s="11">
        <f>SUM(E8:E18)</f>
        <v>-163888680750</v>
      </c>
      <c r="F19" s="4"/>
      <c r="G19" s="11">
        <f>SUM(G8:G18)</f>
        <v>109801728486</v>
      </c>
      <c r="H19" s="4"/>
      <c r="I19" s="11">
        <f>SUM(I8:I18)</f>
        <v>-54086952264</v>
      </c>
      <c r="K19" s="17">
        <f>SUM(K8:K18)</f>
        <v>1.0000000000000004</v>
      </c>
      <c r="M19" s="3">
        <f>SUM(M8:M18)</f>
        <v>382107758832</v>
      </c>
      <c r="O19" s="3">
        <f>SUM(O8:O18)</f>
        <v>280521660966</v>
      </c>
      <c r="Q19" s="3">
        <f>SUM(Q8:Q18)</f>
        <v>389499712690</v>
      </c>
      <c r="S19" s="3">
        <f>SUM(S8:S18)</f>
        <v>1052129132488</v>
      </c>
      <c r="U19" s="17">
        <f>SUM(U8:U18)</f>
        <v>1</v>
      </c>
    </row>
    <row r="20" spans="1:21" ht="24.75" thickTop="1" x14ac:dyDescent="0.55000000000000004">
      <c r="E20" s="14"/>
      <c r="G20" s="14"/>
      <c r="M20" s="2"/>
      <c r="O20" s="2"/>
      <c r="Q20" s="2"/>
    </row>
    <row r="24" spans="1:21" x14ac:dyDescent="0.55000000000000004">
      <c r="M24" s="4"/>
      <c r="O24" s="4"/>
      <c r="P24" s="4"/>
      <c r="Q24" s="4"/>
      <c r="R24" s="4"/>
      <c r="S24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9"/>
  <sheetViews>
    <sheetView rightToLeft="1" workbookViewId="0">
      <selection activeCell="U8" sqref="U8"/>
    </sheetView>
  </sheetViews>
  <sheetFormatPr defaultRowHeight="24" x14ac:dyDescent="0.55000000000000004"/>
  <cols>
    <col min="1" max="1" width="38.710937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21" style="1" customWidth="1"/>
    <col min="10" max="10" width="1" style="1" customWidth="1"/>
    <col min="11" max="11" width="20" style="1" customWidth="1"/>
    <col min="12" max="12" width="1" style="1" customWidth="1"/>
    <col min="13" max="13" width="22" style="1" customWidth="1"/>
    <col min="14" max="14" width="1" style="1" customWidth="1"/>
    <col min="15" max="15" width="15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  <c r="H3" s="27" t="s">
        <v>133</v>
      </c>
      <c r="I3" s="27" t="s">
        <v>133</v>
      </c>
      <c r="J3" s="27" t="s">
        <v>133</v>
      </c>
      <c r="K3" s="27" t="s">
        <v>133</v>
      </c>
      <c r="L3" s="27" t="s">
        <v>133</v>
      </c>
      <c r="M3" s="27" t="s">
        <v>133</v>
      </c>
      <c r="N3" s="27" t="s">
        <v>133</v>
      </c>
      <c r="O3" s="27" t="s">
        <v>133</v>
      </c>
      <c r="P3" s="27" t="s">
        <v>133</v>
      </c>
      <c r="Q3" s="27" t="s">
        <v>133</v>
      </c>
    </row>
    <row r="4" spans="1:1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7" ht="24.75" x14ac:dyDescent="0.55000000000000004">
      <c r="A6" s="26" t="s">
        <v>137</v>
      </c>
      <c r="C6" s="26" t="s">
        <v>135</v>
      </c>
      <c r="D6" s="26" t="s">
        <v>135</v>
      </c>
      <c r="E6" s="26" t="s">
        <v>135</v>
      </c>
      <c r="F6" s="26" t="s">
        <v>135</v>
      </c>
      <c r="G6" s="26" t="s">
        <v>135</v>
      </c>
      <c r="H6" s="26" t="s">
        <v>135</v>
      </c>
      <c r="I6" s="26" t="s">
        <v>135</v>
      </c>
      <c r="K6" s="26" t="s">
        <v>136</v>
      </c>
      <c r="L6" s="26" t="s">
        <v>136</v>
      </c>
      <c r="M6" s="26" t="s">
        <v>136</v>
      </c>
      <c r="N6" s="26" t="s">
        <v>136</v>
      </c>
      <c r="O6" s="26" t="s">
        <v>136</v>
      </c>
      <c r="P6" s="26" t="s">
        <v>136</v>
      </c>
      <c r="Q6" s="26" t="s">
        <v>136</v>
      </c>
    </row>
    <row r="7" spans="1:17" ht="24.75" x14ac:dyDescent="0.55000000000000004">
      <c r="A7" s="26" t="s">
        <v>137</v>
      </c>
      <c r="C7" s="26" t="s">
        <v>159</v>
      </c>
      <c r="E7" s="26" t="s">
        <v>156</v>
      </c>
      <c r="G7" s="26" t="s">
        <v>157</v>
      </c>
      <c r="I7" s="26" t="s">
        <v>160</v>
      </c>
      <c r="K7" s="26" t="s">
        <v>159</v>
      </c>
      <c r="M7" s="26" t="s">
        <v>156</v>
      </c>
      <c r="O7" s="26" t="s">
        <v>157</v>
      </c>
      <c r="Q7" s="26" t="s">
        <v>160</v>
      </c>
    </row>
    <row r="8" spans="1:17" x14ac:dyDescent="0.55000000000000004">
      <c r="A8" s="1" t="s">
        <v>69</v>
      </c>
      <c r="C8" s="4">
        <v>98285053</v>
      </c>
      <c r="D8" s="4"/>
      <c r="E8" s="4">
        <v>0</v>
      </c>
      <c r="F8" s="4"/>
      <c r="G8" s="4">
        <v>0</v>
      </c>
      <c r="H8" s="4"/>
      <c r="I8" s="4">
        <f>C8+E8+G8</f>
        <v>98285053</v>
      </c>
      <c r="J8" s="4"/>
      <c r="K8" s="4">
        <v>197543443</v>
      </c>
      <c r="L8" s="4"/>
      <c r="M8" s="4">
        <v>0</v>
      </c>
      <c r="N8" s="4"/>
      <c r="O8" s="4">
        <v>0</v>
      </c>
      <c r="P8" s="4"/>
      <c r="Q8" s="4">
        <f>K8+M8+O8</f>
        <v>197543443</v>
      </c>
    </row>
    <row r="9" spans="1:17" x14ac:dyDescent="0.55000000000000004">
      <c r="A9" s="1" t="s">
        <v>65</v>
      </c>
      <c r="C9" s="4">
        <v>395568493</v>
      </c>
      <c r="D9" s="4"/>
      <c r="E9" s="4">
        <v>0</v>
      </c>
      <c r="F9" s="4"/>
      <c r="G9" s="4">
        <v>0</v>
      </c>
      <c r="H9" s="4"/>
      <c r="I9" s="4">
        <f t="shared" ref="I9:I15" si="0">C9+E9+G9</f>
        <v>395568493</v>
      </c>
      <c r="J9" s="4"/>
      <c r="K9" s="4">
        <v>775997945</v>
      </c>
      <c r="L9" s="4"/>
      <c r="M9" s="4">
        <v>0</v>
      </c>
      <c r="N9" s="4"/>
      <c r="O9" s="4">
        <v>0</v>
      </c>
      <c r="P9" s="4"/>
      <c r="Q9" s="4">
        <f t="shared" ref="Q9:Q15" si="1">K9+M9+O9</f>
        <v>775997945</v>
      </c>
    </row>
    <row r="10" spans="1:17" x14ac:dyDescent="0.55000000000000004">
      <c r="A10" s="1" t="s">
        <v>61</v>
      </c>
      <c r="C10" s="4">
        <v>187822758</v>
      </c>
      <c r="D10" s="4"/>
      <c r="E10" s="4">
        <v>0</v>
      </c>
      <c r="F10" s="4"/>
      <c r="G10" s="4">
        <v>0</v>
      </c>
      <c r="H10" s="4"/>
      <c r="I10" s="4">
        <f t="shared" si="0"/>
        <v>187822758</v>
      </c>
      <c r="J10" s="4"/>
      <c r="K10" s="4">
        <v>368579368</v>
      </c>
      <c r="L10" s="4"/>
      <c r="M10" s="4">
        <v>-92216425</v>
      </c>
      <c r="N10" s="4"/>
      <c r="O10" s="4">
        <v>0</v>
      </c>
      <c r="P10" s="4"/>
      <c r="Q10" s="4">
        <f t="shared" si="1"/>
        <v>276362943</v>
      </c>
    </row>
    <row r="11" spans="1:17" x14ac:dyDescent="0.55000000000000004">
      <c r="A11" s="1" t="s">
        <v>46</v>
      </c>
      <c r="C11" s="4">
        <v>0</v>
      </c>
      <c r="D11" s="4"/>
      <c r="E11" s="4">
        <v>6039499171</v>
      </c>
      <c r="F11" s="4"/>
      <c r="G11" s="4">
        <v>0</v>
      </c>
      <c r="H11" s="4"/>
      <c r="I11" s="4">
        <f t="shared" si="0"/>
        <v>6039499171</v>
      </c>
      <c r="J11" s="4"/>
      <c r="K11" s="4">
        <v>0</v>
      </c>
      <c r="L11" s="4"/>
      <c r="M11" s="4">
        <v>6039499171</v>
      </c>
      <c r="N11" s="4"/>
      <c r="O11" s="4">
        <v>0</v>
      </c>
      <c r="P11" s="4"/>
      <c r="Q11" s="4">
        <f t="shared" si="1"/>
        <v>6039499171</v>
      </c>
    </row>
    <row r="12" spans="1:17" x14ac:dyDescent="0.55000000000000004">
      <c r="A12" s="1" t="s">
        <v>55</v>
      </c>
      <c r="C12" s="4">
        <v>0</v>
      </c>
      <c r="D12" s="4"/>
      <c r="E12" s="4">
        <v>51549987</v>
      </c>
      <c r="F12" s="4"/>
      <c r="G12" s="4">
        <v>0</v>
      </c>
      <c r="H12" s="4"/>
      <c r="I12" s="4">
        <f t="shared" si="0"/>
        <v>51549987</v>
      </c>
      <c r="J12" s="4"/>
      <c r="K12" s="4">
        <v>0</v>
      </c>
      <c r="L12" s="4"/>
      <c r="M12" s="4">
        <v>103099973</v>
      </c>
      <c r="N12" s="4"/>
      <c r="O12" s="4">
        <v>0</v>
      </c>
      <c r="P12" s="4"/>
      <c r="Q12" s="4">
        <f>K12+M12+O12</f>
        <v>103099973</v>
      </c>
    </row>
    <row r="13" spans="1:17" x14ac:dyDescent="0.55000000000000004">
      <c r="A13" s="1" t="s">
        <v>51</v>
      </c>
      <c r="C13" s="4">
        <v>0</v>
      </c>
      <c r="D13" s="4"/>
      <c r="E13" s="4">
        <v>463949879</v>
      </c>
      <c r="F13" s="4"/>
      <c r="G13" s="4">
        <v>0</v>
      </c>
      <c r="H13" s="4"/>
      <c r="I13" s="4">
        <f t="shared" si="0"/>
        <v>463949879</v>
      </c>
      <c r="J13" s="4"/>
      <c r="K13" s="4">
        <v>0</v>
      </c>
      <c r="L13" s="4"/>
      <c r="M13" s="4">
        <v>927899758</v>
      </c>
      <c r="N13" s="4"/>
      <c r="O13" s="4">
        <v>0</v>
      </c>
      <c r="P13" s="4"/>
      <c r="Q13" s="4">
        <f t="shared" si="1"/>
        <v>927899758</v>
      </c>
    </row>
    <row r="14" spans="1:17" x14ac:dyDescent="0.55000000000000004">
      <c r="A14" s="1" t="s">
        <v>57</v>
      </c>
      <c r="C14" s="4">
        <v>0</v>
      </c>
      <c r="D14" s="4"/>
      <c r="E14" s="4">
        <v>10066523360</v>
      </c>
      <c r="F14" s="4"/>
      <c r="G14" s="4">
        <v>0</v>
      </c>
      <c r="H14" s="4"/>
      <c r="I14" s="4">
        <f t="shared" si="0"/>
        <v>10066523360</v>
      </c>
      <c r="J14" s="4"/>
      <c r="K14" s="4">
        <v>0</v>
      </c>
      <c r="L14" s="4"/>
      <c r="M14" s="4">
        <v>-24626248259</v>
      </c>
      <c r="N14" s="4"/>
      <c r="O14" s="4">
        <v>0</v>
      </c>
      <c r="P14" s="4"/>
      <c r="Q14" s="4">
        <f t="shared" si="1"/>
        <v>-24626248259</v>
      </c>
    </row>
    <row r="15" spans="1:17" x14ac:dyDescent="0.55000000000000004">
      <c r="A15" s="1" t="s">
        <v>73</v>
      </c>
      <c r="C15" s="4">
        <v>0</v>
      </c>
      <c r="D15" s="4"/>
      <c r="E15" s="4">
        <v>-145000000</v>
      </c>
      <c r="F15" s="4"/>
      <c r="G15" s="4">
        <v>0</v>
      </c>
      <c r="H15" s="4"/>
      <c r="I15" s="4">
        <f t="shared" si="0"/>
        <v>-145000000</v>
      </c>
      <c r="J15" s="4"/>
      <c r="K15" s="4">
        <v>0</v>
      </c>
      <c r="L15" s="4"/>
      <c r="M15" s="4">
        <v>-145000000</v>
      </c>
      <c r="N15" s="4"/>
      <c r="O15" s="4">
        <v>0</v>
      </c>
      <c r="P15" s="4"/>
      <c r="Q15" s="4">
        <f t="shared" si="1"/>
        <v>-145000000</v>
      </c>
    </row>
    <row r="16" spans="1:17" ht="24.75" thickBot="1" x14ac:dyDescent="0.6">
      <c r="A16" s="1" t="s">
        <v>35</v>
      </c>
      <c r="C16" s="10">
        <f>SUM(C8:C15)</f>
        <v>681676304</v>
      </c>
      <c r="D16" s="4"/>
      <c r="E16" s="10">
        <f>SUM(E8:E15)</f>
        <v>16476522397</v>
      </c>
      <c r="F16" s="4"/>
      <c r="G16" s="10">
        <f>SUM(G8:G15)</f>
        <v>0</v>
      </c>
      <c r="H16" s="4"/>
      <c r="I16" s="10">
        <f>SUM(I8:I15)</f>
        <v>17158198701</v>
      </c>
      <c r="J16" s="4"/>
      <c r="K16" s="10">
        <f>SUM(K8:K15)</f>
        <v>1342120756</v>
      </c>
      <c r="L16" s="4"/>
      <c r="M16" s="10">
        <f>SUM(M8:M15)</f>
        <v>-17792965782</v>
      </c>
      <c r="N16" s="4"/>
      <c r="O16" s="10">
        <f>SUM(O8:O15)</f>
        <v>0</v>
      </c>
      <c r="P16" s="4"/>
      <c r="Q16" s="10">
        <f>SUM(Q8:Q15)</f>
        <v>-16450845026</v>
      </c>
    </row>
    <row r="17" spans="3:17" ht="24.75" thickTop="1" x14ac:dyDescent="0.55000000000000004">
      <c r="C17" s="18"/>
      <c r="D17" s="7"/>
      <c r="E17" s="18"/>
      <c r="F17" s="7"/>
      <c r="G17" s="7"/>
      <c r="H17" s="7"/>
      <c r="I17" s="7"/>
      <c r="J17" s="7"/>
      <c r="K17" s="18"/>
      <c r="L17" s="7"/>
      <c r="M17" s="18"/>
      <c r="N17" s="7"/>
      <c r="O17" s="7"/>
      <c r="P17" s="7"/>
      <c r="Q17" s="7"/>
    </row>
    <row r="18" spans="3:17" x14ac:dyDescent="0.55000000000000004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3:17" x14ac:dyDescent="0.55000000000000004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6"/>
  <sheetViews>
    <sheetView rightToLeft="1" topLeftCell="A25" workbookViewId="0">
      <selection activeCell="I42" sqref="I42"/>
    </sheetView>
  </sheetViews>
  <sheetFormatPr defaultRowHeight="24" x14ac:dyDescent="0.55000000000000004"/>
  <cols>
    <col min="1" max="1" width="27.8554687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  <c r="F3" s="27" t="s">
        <v>133</v>
      </c>
      <c r="G3" s="27" t="s">
        <v>133</v>
      </c>
      <c r="H3" s="27" t="s">
        <v>133</v>
      </c>
      <c r="I3" s="27" t="s">
        <v>133</v>
      </c>
      <c r="J3" s="27" t="s">
        <v>133</v>
      </c>
      <c r="K3" s="27" t="s">
        <v>133</v>
      </c>
    </row>
    <row r="4" spans="1:1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4.75" x14ac:dyDescent="0.55000000000000004">
      <c r="A6" s="26" t="s">
        <v>161</v>
      </c>
      <c r="B6" s="26" t="s">
        <v>161</v>
      </c>
      <c r="C6" s="26" t="s">
        <v>161</v>
      </c>
      <c r="E6" s="26" t="s">
        <v>135</v>
      </c>
      <c r="F6" s="26" t="s">
        <v>135</v>
      </c>
      <c r="G6" s="26" t="s">
        <v>135</v>
      </c>
      <c r="I6" s="26" t="s">
        <v>136</v>
      </c>
      <c r="J6" s="26" t="s">
        <v>136</v>
      </c>
      <c r="K6" s="26" t="s">
        <v>136</v>
      </c>
    </row>
    <row r="7" spans="1:11" ht="24.75" x14ac:dyDescent="0.55000000000000004">
      <c r="A7" s="26" t="s">
        <v>162</v>
      </c>
      <c r="C7" s="26" t="s">
        <v>79</v>
      </c>
      <c r="E7" s="26" t="s">
        <v>163</v>
      </c>
      <c r="G7" s="26" t="s">
        <v>164</v>
      </c>
      <c r="I7" s="26" t="s">
        <v>163</v>
      </c>
      <c r="K7" s="26" t="s">
        <v>164</v>
      </c>
    </row>
    <row r="8" spans="1:11" x14ac:dyDescent="0.55000000000000004">
      <c r="A8" s="1" t="s">
        <v>85</v>
      </c>
      <c r="C8" s="7" t="s">
        <v>86</v>
      </c>
      <c r="D8" s="7"/>
      <c r="E8" s="8">
        <v>35174</v>
      </c>
      <c r="F8" s="7"/>
      <c r="G8" s="20">
        <f>E8/$E$35</f>
        <v>1.0957220566328038E-6</v>
      </c>
      <c r="H8" s="7"/>
      <c r="I8" s="8">
        <v>72331</v>
      </c>
      <c r="J8" s="7"/>
      <c r="K8" s="20">
        <f>I8/$I$35</f>
        <v>1.2198289478697404E-6</v>
      </c>
    </row>
    <row r="9" spans="1:11" x14ac:dyDescent="0.55000000000000004">
      <c r="A9" s="1" t="s">
        <v>85</v>
      </c>
      <c r="C9" s="7" t="s">
        <v>89</v>
      </c>
      <c r="D9" s="7"/>
      <c r="E9" s="8">
        <v>43670</v>
      </c>
      <c r="F9" s="7"/>
      <c r="G9" s="20">
        <f t="shared" ref="G9:G34" si="0">E9/$E$35</f>
        <v>1.3603850063443038E-6</v>
      </c>
      <c r="H9" s="7"/>
      <c r="I9" s="8">
        <v>87157</v>
      </c>
      <c r="J9" s="7"/>
      <c r="K9" s="20">
        <f t="shared" ref="K9:K34" si="1">I9/$I$35</f>
        <v>1.4698625984637704E-6</v>
      </c>
    </row>
    <row r="10" spans="1:11" x14ac:dyDescent="0.55000000000000004">
      <c r="A10" s="1" t="s">
        <v>85</v>
      </c>
      <c r="C10" s="7" t="s">
        <v>90</v>
      </c>
      <c r="D10" s="7"/>
      <c r="E10" s="8">
        <v>48329</v>
      </c>
      <c r="F10" s="7"/>
      <c r="G10" s="20">
        <f t="shared" si="0"/>
        <v>1.5055197383012105E-6</v>
      </c>
      <c r="H10" s="7"/>
      <c r="I10" s="8">
        <v>96454</v>
      </c>
      <c r="J10" s="7"/>
      <c r="K10" s="20">
        <f t="shared" si="1"/>
        <v>1.626652214649707E-6</v>
      </c>
    </row>
    <row r="11" spans="1:11" x14ac:dyDescent="0.55000000000000004">
      <c r="A11" s="1" t="s">
        <v>85</v>
      </c>
      <c r="C11" s="7" t="s">
        <v>91</v>
      </c>
      <c r="D11" s="7"/>
      <c r="E11" s="8">
        <v>47070</v>
      </c>
      <c r="F11" s="7"/>
      <c r="G11" s="20">
        <f t="shared" si="0"/>
        <v>1.4663000285923148E-6</v>
      </c>
      <c r="H11" s="7"/>
      <c r="I11" s="8">
        <v>93942</v>
      </c>
      <c r="J11" s="7"/>
      <c r="K11" s="20">
        <f t="shared" si="1"/>
        <v>1.584288493464478E-6</v>
      </c>
    </row>
    <row r="12" spans="1:11" x14ac:dyDescent="0.55000000000000004">
      <c r="A12" s="1" t="s">
        <v>92</v>
      </c>
      <c r="C12" s="7" t="s">
        <v>93</v>
      </c>
      <c r="D12" s="7"/>
      <c r="E12" s="8">
        <v>977088962</v>
      </c>
      <c r="F12" s="7"/>
      <c r="G12" s="20">
        <f t="shared" si="0"/>
        <v>3.0437764455445829E-2</v>
      </c>
      <c r="H12" s="7"/>
      <c r="I12" s="8">
        <v>1092561439</v>
      </c>
      <c r="J12" s="7"/>
      <c r="K12" s="20">
        <f t="shared" si="1"/>
        <v>1.8425544657455582E-2</v>
      </c>
    </row>
    <row r="13" spans="1:11" x14ac:dyDescent="0.55000000000000004">
      <c r="A13" s="1" t="s">
        <v>92</v>
      </c>
      <c r="C13" s="7" t="s">
        <v>95</v>
      </c>
      <c r="D13" s="7"/>
      <c r="E13" s="8">
        <v>229783652</v>
      </c>
      <c r="F13" s="7"/>
      <c r="G13" s="20">
        <f t="shared" si="0"/>
        <v>7.1581001805321115E-3</v>
      </c>
      <c r="H13" s="7"/>
      <c r="I13" s="8">
        <v>1361499028</v>
      </c>
      <c r="J13" s="7"/>
      <c r="K13" s="20">
        <f t="shared" si="1"/>
        <v>2.296105303190768E-2</v>
      </c>
    </row>
    <row r="14" spans="1:11" x14ac:dyDescent="0.55000000000000004">
      <c r="A14" s="1" t="s">
        <v>92</v>
      </c>
      <c r="C14" s="7" t="s">
        <v>97</v>
      </c>
      <c r="D14" s="7"/>
      <c r="E14" s="8">
        <v>1090525066</v>
      </c>
      <c r="F14" s="7"/>
      <c r="G14" s="20">
        <f t="shared" si="0"/>
        <v>3.3971466655118673E-2</v>
      </c>
      <c r="H14" s="7"/>
      <c r="I14" s="8">
        <v>2019175575</v>
      </c>
      <c r="J14" s="7"/>
      <c r="K14" s="20">
        <f t="shared" si="1"/>
        <v>3.4052464603234141E-2</v>
      </c>
    </row>
    <row r="15" spans="1:11" x14ac:dyDescent="0.55000000000000004">
      <c r="A15" s="1" t="s">
        <v>92</v>
      </c>
      <c r="C15" s="7" t="s">
        <v>99</v>
      </c>
      <c r="D15" s="7"/>
      <c r="E15" s="8">
        <v>38062644</v>
      </c>
      <c r="F15" s="7"/>
      <c r="G15" s="20">
        <f t="shared" si="0"/>
        <v>1.1857075841406224E-3</v>
      </c>
      <c r="H15" s="7"/>
      <c r="I15" s="8">
        <v>133368552</v>
      </c>
      <c r="J15" s="7"/>
      <c r="K15" s="20">
        <f t="shared" si="1"/>
        <v>2.2491991050181911E-3</v>
      </c>
    </row>
    <row r="16" spans="1:11" x14ac:dyDescent="0.55000000000000004">
      <c r="A16" s="1" t="s">
        <v>92</v>
      </c>
      <c r="C16" s="7" t="s">
        <v>101</v>
      </c>
      <c r="D16" s="7"/>
      <c r="E16" s="8">
        <v>87565831</v>
      </c>
      <c r="F16" s="7"/>
      <c r="G16" s="20">
        <f t="shared" si="0"/>
        <v>2.7278049819207521E-3</v>
      </c>
      <c r="H16" s="7"/>
      <c r="I16" s="8">
        <v>94576325</v>
      </c>
      <c r="J16" s="7"/>
      <c r="K16" s="20">
        <f t="shared" si="1"/>
        <v>1.5949860919679893E-3</v>
      </c>
    </row>
    <row r="17" spans="1:11" x14ac:dyDescent="0.55000000000000004">
      <c r="A17" s="1" t="s">
        <v>92</v>
      </c>
      <c r="C17" s="7" t="s">
        <v>103</v>
      </c>
      <c r="D17" s="7"/>
      <c r="E17" s="8">
        <v>2956635289</v>
      </c>
      <c r="F17" s="7"/>
      <c r="G17" s="20">
        <f t="shared" si="0"/>
        <v>9.2103556592261451E-2</v>
      </c>
      <c r="H17" s="7"/>
      <c r="I17" s="8">
        <v>4991124406</v>
      </c>
      <c r="J17" s="7"/>
      <c r="K17" s="20">
        <f t="shared" si="1"/>
        <v>8.4173010643540991E-2</v>
      </c>
    </row>
    <row r="18" spans="1:11" x14ac:dyDescent="0.55000000000000004">
      <c r="A18" s="1" t="s">
        <v>92</v>
      </c>
      <c r="C18" s="7" t="s">
        <v>105</v>
      </c>
      <c r="D18" s="7"/>
      <c r="E18" s="8">
        <v>525493448</v>
      </c>
      <c r="F18" s="7"/>
      <c r="G18" s="20">
        <f t="shared" si="0"/>
        <v>1.6369897128265861E-2</v>
      </c>
      <c r="H18" s="7"/>
      <c r="I18" s="8">
        <v>1051531531</v>
      </c>
      <c r="J18" s="7"/>
      <c r="K18" s="20">
        <f t="shared" si="1"/>
        <v>1.7733594186608612E-2</v>
      </c>
    </row>
    <row r="19" spans="1:11" x14ac:dyDescent="0.55000000000000004">
      <c r="A19" s="1" t="s">
        <v>92</v>
      </c>
      <c r="C19" s="7" t="s">
        <v>106</v>
      </c>
      <c r="D19" s="7"/>
      <c r="E19" s="8">
        <v>210653718</v>
      </c>
      <c r="F19" s="7"/>
      <c r="G19" s="20">
        <f t="shared" si="0"/>
        <v>6.5621744789988827E-3</v>
      </c>
      <c r="H19" s="7"/>
      <c r="I19" s="8">
        <v>402354547</v>
      </c>
      <c r="J19" s="7"/>
      <c r="K19" s="20">
        <f t="shared" si="1"/>
        <v>6.785523824330039E-3</v>
      </c>
    </row>
    <row r="20" spans="1:11" x14ac:dyDescent="0.55000000000000004">
      <c r="A20" s="1" t="s">
        <v>92</v>
      </c>
      <c r="C20" s="7" t="s">
        <v>108</v>
      </c>
      <c r="D20" s="7"/>
      <c r="E20" s="8">
        <v>104635500</v>
      </c>
      <c r="F20" s="7"/>
      <c r="G20" s="20">
        <f t="shared" si="0"/>
        <v>3.2595503854210995E-3</v>
      </c>
      <c r="H20" s="7"/>
      <c r="I20" s="8">
        <v>208874332</v>
      </c>
      <c r="J20" s="7"/>
      <c r="K20" s="20">
        <f t="shared" si="1"/>
        <v>3.5225692530250498E-3</v>
      </c>
    </row>
    <row r="21" spans="1:11" x14ac:dyDescent="0.55000000000000004">
      <c r="A21" s="1" t="s">
        <v>92</v>
      </c>
      <c r="C21" s="7" t="s">
        <v>109</v>
      </c>
      <c r="D21" s="7"/>
      <c r="E21" s="8">
        <v>2686809839</v>
      </c>
      <c r="F21" s="7"/>
      <c r="G21" s="20">
        <f t="shared" si="0"/>
        <v>8.3698095257017477E-2</v>
      </c>
      <c r="H21" s="7"/>
      <c r="I21" s="8">
        <v>3972728162</v>
      </c>
      <c r="J21" s="7"/>
      <c r="K21" s="20">
        <f t="shared" si="1"/>
        <v>6.6998227786494696E-2</v>
      </c>
    </row>
    <row r="22" spans="1:11" x14ac:dyDescent="0.55000000000000004">
      <c r="A22" s="1" t="s">
        <v>92</v>
      </c>
      <c r="C22" s="7" t="s">
        <v>111</v>
      </c>
      <c r="D22" s="7"/>
      <c r="E22" s="8">
        <v>161207618</v>
      </c>
      <c r="F22" s="7"/>
      <c r="G22" s="20">
        <f t="shared" si="0"/>
        <v>5.0218554255937742E-3</v>
      </c>
      <c r="H22" s="7"/>
      <c r="I22" s="8">
        <v>304347280</v>
      </c>
      <c r="J22" s="7"/>
      <c r="K22" s="20">
        <f t="shared" si="1"/>
        <v>5.1326764782654369E-3</v>
      </c>
    </row>
    <row r="23" spans="1:11" x14ac:dyDescent="0.55000000000000004">
      <c r="A23" s="1" t="s">
        <v>92</v>
      </c>
      <c r="C23" s="7" t="s">
        <v>112</v>
      </c>
      <c r="D23" s="7"/>
      <c r="E23" s="8">
        <v>516084513</v>
      </c>
      <c r="F23" s="7"/>
      <c r="G23" s="20">
        <f t="shared" si="0"/>
        <v>1.607679490477907E-2</v>
      </c>
      <c r="H23" s="7"/>
      <c r="I23" s="8">
        <v>970371598</v>
      </c>
      <c r="J23" s="7"/>
      <c r="K23" s="20">
        <f t="shared" si="1"/>
        <v>1.6364869356583191E-2</v>
      </c>
    </row>
    <row r="24" spans="1:11" x14ac:dyDescent="0.55000000000000004">
      <c r="A24" s="1" t="s">
        <v>92</v>
      </c>
      <c r="C24" s="7" t="s">
        <v>114</v>
      </c>
      <c r="D24" s="7"/>
      <c r="E24" s="8">
        <v>39133363</v>
      </c>
      <c r="F24" s="7"/>
      <c r="G24" s="20">
        <f t="shared" si="0"/>
        <v>1.2190620625836719E-3</v>
      </c>
      <c r="H24" s="7"/>
      <c r="I24" s="8">
        <v>82124684</v>
      </c>
      <c r="J24" s="7"/>
      <c r="K24" s="20">
        <f t="shared" si="1"/>
        <v>1.3849949105895802E-3</v>
      </c>
    </row>
    <row r="25" spans="1:11" x14ac:dyDescent="0.55000000000000004">
      <c r="A25" s="1" t="s">
        <v>115</v>
      </c>
      <c r="C25" s="7" t="s">
        <v>116</v>
      </c>
      <c r="D25" s="7"/>
      <c r="E25" s="8">
        <v>12783</v>
      </c>
      <c r="F25" s="7"/>
      <c r="G25" s="20">
        <f t="shared" si="0"/>
        <v>3.98209332175389E-7</v>
      </c>
      <c r="H25" s="7"/>
      <c r="I25" s="8">
        <v>34451</v>
      </c>
      <c r="J25" s="7"/>
      <c r="K25" s="20">
        <f t="shared" si="1"/>
        <v>5.8100022235363031E-7</v>
      </c>
    </row>
    <row r="26" spans="1:11" x14ac:dyDescent="0.55000000000000004">
      <c r="A26" s="1" t="s">
        <v>117</v>
      </c>
      <c r="C26" s="7" t="s">
        <v>118</v>
      </c>
      <c r="D26" s="7"/>
      <c r="E26" s="8">
        <v>1150143805</v>
      </c>
      <c r="F26" s="7"/>
      <c r="G26" s="20">
        <f t="shared" si="0"/>
        <v>3.5828678439702014E-2</v>
      </c>
      <c r="H26" s="7"/>
      <c r="I26" s="8">
        <v>2181373286</v>
      </c>
      <c r="J26" s="7"/>
      <c r="K26" s="20">
        <f t="shared" si="1"/>
        <v>3.6787854175561498E-2</v>
      </c>
    </row>
    <row r="27" spans="1:11" x14ac:dyDescent="0.55000000000000004">
      <c r="A27" s="1" t="s">
        <v>117</v>
      </c>
      <c r="C27" s="7" t="s">
        <v>119</v>
      </c>
      <c r="D27" s="7"/>
      <c r="E27" s="8">
        <v>2375296944</v>
      </c>
      <c r="F27" s="7"/>
      <c r="G27" s="20">
        <f t="shared" si="0"/>
        <v>7.3994008432174158E-2</v>
      </c>
      <c r="H27" s="7"/>
      <c r="I27" s="8">
        <v>4505010058</v>
      </c>
      <c r="J27" s="7"/>
      <c r="K27" s="20">
        <f t="shared" si="1"/>
        <v>7.5974916414714835E-2</v>
      </c>
    </row>
    <row r="28" spans="1:11" x14ac:dyDescent="0.55000000000000004">
      <c r="A28" s="1" t="s">
        <v>117</v>
      </c>
      <c r="C28" s="7" t="s">
        <v>121</v>
      </c>
      <c r="D28" s="7"/>
      <c r="E28" s="8">
        <v>4425553253</v>
      </c>
      <c r="F28" s="7"/>
      <c r="G28" s="20">
        <f t="shared" si="0"/>
        <v>0.13786252095625051</v>
      </c>
      <c r="H28" s="7"/>
      <c r="I28" s="8">
        <v>8393545035</v>
      </c>
      <c r="J28" s="7"/>
      <c r="K28" s="20">
        <f t="shared" si="1"/>
        <v>0.14155326497547849</v>
      </c>
    </row>
    <row r="29" spans="1:11" x14ac:dyDescent="0.55000000000000004">
      <c r="A29" s="1" t="s">
        <v>117</v>
      </c>
      <c r="C29" s="7" t="s">
        <v>123</v>
      </c>
      <c r="D29" s="7"/>
      <c r="E29" s="8">
        <v>9235156505</v>
      </c>
      <c r="F29" s="7"/>
      <c r="G29" s="20">
        <f t="shared" si="0"/>
        <v>0.287688766673805</v>
      </c>
      <c r="H29" s="7"/>
      <c r="I29" s="8">
        <v>17529828610</v>
      </c>
      <c r="J29" s="7"/>
      <c r="K29" s="20">
        <f t="shared" si="1"/>
        <v>0.29563247279414329</v>
      </c>
    </row>
    <row r="30" spans="1:11" x14ac:dyDescent="0.55000000000000004">
      <c r="A30" s="1" t="s">
        <v>92</v>
      </c>
      <c r="C30" s="7" t="s">
        <v>125</v>
      </c>
      <c r="D30" s="7"/>
      <c r="E30" s="8">
        <v>783684338</v>
      </c>
      <c r="F30" s="7"/>
      <c r="G30" s="20">
        <f t="shared" si="0"/>
        <v>2.4412924733731661E-2</v>
      </c>
      <c r="H30" s="7"/>
      <c r="I30" s="8">
        <v>946268514</v>
      </c>
      <c r="J30" s="7"/>
      <c r="K30" s="20">
        <f t="shared" si="1"/>
        <v>1.5958381963955742E-2</v>
      </c>
    </row>
    <row r="31" spans="1:11" x14ac:dyDescent="0.55000000000000004">
      <c r="A31" s="1" t="s">
        <v>117</v>
      </c>
      <c r="C31" s="7" t="s">
        <v>127</v>
      </c>
      <c r="D31" s="7"/>
      <c r="E31" s="8">
        <v>3649899423</v>
      </c>
      <c r="F31" s="7"/>
      <c r="G31" s="20">
        <f t="shared" si="0"/>
        <v>0.11369975840883732</v>
      </c>
      <c r="H31" s="7"/>
      <c r="I31" s="8">
        <v>7035022370</v>
      </c>
      <c r="J31" s="7"/>
      <c r="K31" s="20">
        <f t="shared" si="1"/>
        <v>0.118642406932535</v>
      </c>
    </row>
    <row r="32" spans="1:11" x14ac:dyDescent="0.55000000000000004">
      <c r="A32" s="1" t="s">
        <v>117</v>
      </c>
      <c r="C32" s="7" t="s">
        <v>129</v>
      </c>
      <c r="D32" s="7"/>
      <c r="E32" s="8">
        <v>386744341</v>
      </c>
      <c r="F32" s="7"/>
      <c r="G32" s="20">
        <f t="shared" si="0"/>
        <v>1.2047657494502144E-2</v>
      </c>
      <c r="H32" s="7"/>
      <c r="I32" s="8">
        <v>745432851</v>
      </c>
      <c r="J32" s="7"/>
      <c r="K32" s="20">
        <f t="shared" si="1"/>
        <v>1.2571381155284334E-2</v>
      </c>
    </row>
    <row r="33" spans="1:11" x14ac:dyDescent="0.55000000000000004">
      <c r="A33" s="1" t="s">
        <v>92</v>
      </c>
      <c r="C33" s="7" t="s">
        <v>130</v>
      </c>
      <c r="D33" s="7"/>
      <c r="E33" s="8">
        <v>470857495</v>
      </c>
      <c r="F33" s="7"/>
      <c r="G33" s="20">
        <f t="shared" si="0"/>
        <v>1.4667906487814015E-2</v>
      </c>
      <c r="H33" s="7"/>
      <c r="I33" s="8">
        <v>1274512176</v>
      </c>
      <c r="J33" s="7"/>
      <c r="K33" s="20">
        <f t="shared" si="1"/>
        <v>2.149405990097266E-2</v>
      </c>
    </row>
    <row r="34" spans="1:11" ht="24.75" thickBot="1" x14ac:dyDescent="0.6">
      <c r="A34" s="1" t="s">
        <v>92</v>
      </c>
      <c r="C34" s="7" t="s">
        <v>131</v>
      </c>
      <c r="D34" s="7"/>
      <c r="E34" s="8">
        <v>3921</v>
      </c>
      <c r="F34" s="7"/>
      <c r="G34" s="20">
        <f t="shared" si="0"/>
        <v>1.2214494183366191E-7</v>
      </c>
      <c r="H34" s="7"/>
      <c r="I34" s="8">
        <v>3921</v>
      </c>
      <c r="J34" s="7"/>
      <c r="K34" s="20">
        <f t="shared" si="1"/>
        <v>6.6125856197166532E-8</v>
      </c>
    </row>
    <row r="35" spans="1:11" ht="24.75" thickBot="1" x14ac:dyDescent="0.6">
      <c r="A35" s="1" t="s">
        <v>35</v>
      </c>
      <c r="C35" s="7" t="s">
        <v>35</v>
      </c>
      <c r="D35" s="7"/>
      <c r="E35" s="6">
        <f>SUM(E8:E34)</f>
        <v>32101206494</v>
      </c>
      <c r="F35" s="7"/>
      <c r="G35" s="21">
        <f>SUM(G8:G34)</f>
        <v>1</v>
      </c>
      <c r="H35" s="7"/>
      <c r="I35" s="6">
        <f>SUM(I8:I34)</f>
        <v>59296018615</v>
      </c>
      <c r="J35" s="7"/>
      <c r="K35" s="21">
        <f>SUM(K8:K34)</f>
        <v>1</v>
      </c>
    </row>
    <row r="36" spans="1:11" ht="24.75" thickTop="1" x14ac:dyDescent="0.55000000000000004">
      <c r="E36" s="2"/>
      <c r="I36" s="2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H18" sqref="H18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8" style="1" customWidth="1"/>
    <col min="4" max="4" width="1" style="1" customWidth="1"/>
    <col min="5" max="5" width="19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</row>
    <row r="3" spans="1:5" ht="24.75" x14ac:dyDescent="0.55000000000000004">
      <c r="A3" s="27" t="s">
        <v>133</v>
      </c>
      <c r="B3" s="27" t="s">
        <v>133</v>
      </c>
      <c r="C3" s="27" t="s">
        <v>133</v>
      </c>
      <c r="D3" s="27" t="s">
        <v>133</v>
      </c>
      <c r="E3" s="27" t="s">
        <v>133</v>
      </c>
    </row>
    <row r="4" spans="1: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</row>
    <row r="6" spans="1:5" ht="24.75" x14ac:dyDescent="0.55000000000000004">
      <c r="A6" s="26" t="s">
        <v>165</v>
      </c>
      <c r="C6" s="26" t="s">
        <v>135</v>
      </c>
      <c r="E6" s="26" t="s">
        <v>6</v>
      </c>
    </row>
    <row r="7" spans="1:5" ht="24.75" x14ac:dyDescent="0.55000000000000004">
      <c r="A7" s="26" t="s">
        <v>165</v>
      </c>
      <c r="C7" s="26" t="s">
        <v>80</v>
      </c>
      <c r="E7" s="26" t="s">
        <v>80</v>
      </c>
    </row>
    <row r="8" spans="1:5" x14ac:dyDescent="0.55000000000000004">
      <c r="A8" s="1" t="s">
        <v>166</v>
      </c>
      <c r="C8" s="2">
        <v>17930000</v>
      </c>
      <c r="E8" s="2">
        <v>17930000</v>
      </c>
    </row>
    <row r="9" spans="1:5" x14ac:dyDescent="0.55000000000000004">
      <c r="A9" s="1" t="s">
        <v>167</v>
      </c>
      <c r="C9" s="2">
        <v>0</v>
      </c>
      <c r="E9" s="2">
        <v>603505877</v>
      </c>
    </row>
    <row r="10" spans="1:5" x14ac:dyDescent="0.55000000000000004">
      <c r="A10" s="1" t="s">
        <v>35</v>
      </c>
      <c r="C10" s="3">
        <f>SUM(C8:C9)</f>
        <v>17930000</v>
      </c>
      <c r="E10" s="3">
        <f>SUM(E8:E9)</f>
        <v>621435877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 درآمدها</vt:lpstr>
      <vt:lpstr>درآمد سرمایه گذاری در سهام</vt:lpstr>
      <vt:lpstr>درآمد سرمایه‌گذاری در صندوق</vt:lpstr>
      <vt:lpstr>درآسرمایه‌گذاری در اوراق بها 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2024-08-31T08:10:53Z</dcterms:modified>
</cp:coreProperties>
</file>