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2748CC45-3D93-49AF-B7E6-C14A6ED41BC6}" xr6:coauthVersionLast="47" xr6:coauthVersionMax="47" xr10:uidLastSave="{00000000-0000-0000-0000-000000000000}"/>
  <bookViews>
    <workbookView xWindow="-120" yWindow="-120" windowWidth="29040" windowHeight="15720" tabRatio="876" activeTab="11" xr2:uid="{00000000-000D-0000-FFFF-FFFF00000000}"/>
  </bookViews>
  <sheets>
    <sheet name="سهام" sheetId="1" r:id="rId1"/>
    <sheet name="اوراق " sheetId="3" r:id="rId2"/>
    <sheet name="سپرده" sheetId="6" r:id="rId3"/>
    <sheet name=" درآمدها" sheetId="15" r:id="rId4"/>
    <sheet name="درآمد ناشی از تغییر قیمت اوراق" sheetId="9" r:id="rId5"/>
    <sheet name="درآمدسرمایه‌گذاری در اوراق بها" sheetId="12" r:id="rId6"/>
    <sheet name="درآمدسرمایه‌گذاری در سهام" sheetId="11" r:id="rId7"/>
    <sheet name="سایر درآمدها" sheetId="14" r:id="rId8"/>
    <sheet name="درآمد سود سهام" sheetId="8" r:id="rId9"/>
    <sheet name=" سپرده بانکی" sheetId="7" r:id="rId10"/>
    <sheet name="درآمد سپرده بانکی" sheetId="13" r:id="rId11"/>
    <sheet name="سود اوراق بهادار" sheetId="16" r:id="rId12"/>
    <sheet name="درآمد ناشی از فروش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10" i="15"/>
  <c r="E8" i="15"/>
  <c r="E9" i="15"/>
  <c r="E7" i="15"/>
  <c r="C11" i="15"/>
  <c r="C10" i="14"/>
  <c r="E10" i="14"/>
  <c r="K37" i="13"/>
  <c r="G37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8" i="13"/>
  <c r="I16" i="12"/>
  <c r="I15" i="12"/>
  <c r="Q9" i="12"/>
  <c r="Q8" i="12"/>
  <c r="C16" i="12"/>
  <c r="E16" i="12"/>
  <c r="G16" i="12"/>
  <c r="K16" i="12"/>
  <c r="M16" i="12"/>
  <c r="O16" i="12"/>
  <c r="Q16" i="12"/>
  <c r="Q10" i="12"/>
  <c r="Q11" i="12"/>
  <c r="Q12" i="12"/>
  <c r="Q13" i="12"/>
  <c r="Q14" i="12"/>
  <c r="Q15" i="12"/>
  <c r="I9" i="12"/>
  <c r="I10" i="12"/>
  <c r="I11" i="12"/>
  <c r="I12" i="12"/>
  <c r="I13" i="12"/>
  <c r="I14" i="12"/>
  <c r="I8" i="12"/>
  <c r="S8" i="11"/>
  <c r="U2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8" i="11"/>
  <c r="I20" i="11"/>
  <c r="I2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I9" i="11"/>
  <c r="I10" i="11"/>
  <c r="I11" i="11"/>
  <c r="I12" i="11"/>
  <c r="I13" i="11"/>
  <c r="I14" i="11"/>
  <c r="I15" i="11"/>
  <c r="I16" i="11"/>
  <c r="I17" i="11"/>
  <c r="I18" i="11"/>
  <c r="I19" i="11"/>
  <c r="I8" i="11"/>
  <c r="Q9" i="10"/>
  <c r="Q10" i="10"/>
  <c r="Q11" i="10"/>
  <c r="Q12" i="10"/>
  <c r="Q13" i="10"/>
  <c r="Q14" i="10"/>
  <c r="Q15" i="10"/>
  <c r="Q16" i="10"/>
  <c r="Q17" i="10"/>
  <c r="Q18" i="10"/>
  <c r="Q8" i="10"/>
  <c r="I9" i="10"/>
  <c r="I10" i="10"/>
  <c r="I11" i="10"/>
  <c r="I12" i="10"/>
  <c r="I13" i="10"/>
  <c r="I14" i="10"/>
  <c r="I15" i="10"/>
  <c r="I16" i="10"/>
  <c r="I17" i="10"/>
  <c r="I18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8" i="9"/>
  <c r="E28" i="9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8" i="7"/>
  <c r="M12" i="16"/>
  <c r="K12" i="16"/>
  <c r="I12" i="16"/>
  <c r="E12" i="16"/>
  <c r="C12" i="16"/>
  <c r="G11" i="16"/>
  <c r="G10" i="16"/>
  <c r="G9" i="16"/>
  <c r="G8" i="16"/>
  <c r="I19" i="10" l="1"/>
  <c r="G12" i="16"/>
  <c r="M37" i="7"/>
  <c r="AK17" i="3" l="1"/>
  <c r="I37" i="13" l="1"/>
  <c r="E37" i="13"/>
  <c r="S21" i="11"/>
  <c r="Q21" i="11"/>
  <c r="O21" i="11"/>
  <c r="M21" i="11"/>
  <c r="G21" i="11"/>
  <c r="E21" i="11"/>
  <c r="C21" i="11"/>
  <c r="Q19" i="10"/>
  <c r="O19" i="10"/>
  <c r="M19" i="10"/>
  <c r="G19" i="10"/>
  <c r="E19" i="10"/>
  <c r="Q28" i="9"/>
  <c r="O28" i="9"/>
  <c r="M28" i="9"/>
  <c r="I28" i="9"/>
  <c r="G28" i="9"/>
  <c r="S10" i="8"/>
  <c r="Q10" i="8"/>
  <c r="O10" i="8"/>
  <c r="M10" i="8"/>
  <c r="K10" i="8"/>
  <c r="I10" i="8"/>
  <c r="K37" i="7"/>
  <c r="I37" i="7"/>
  <c r="G37" i="7"/>
  <c r="E37" i="7"/>
  <c r="C37" i="7"/>
  <c r="K44" i="6"/>
  <c r="I44" i="6"/>
  <c r="G44" i="6"/>
  <c r="E44" i="6"/>
  <c r="AI17" i="3"/>
  <c r="AG17" i="3"/>
  <c r="AA17" i="3"/>
  <c r="W17" i="3"/>
  <c r="S17" i="3"/>
  <c r="Q17" i="3"/>
  <c r="W21" i="1"/>
  <c r="U21" i="1"/>
  <c r="O21" i="1"/>
  <c r="K21" i="1"/>
  <c r="G21" i="1"/>
  <c r="E21" i="1"/>
</calcChain>
</file>

<file path=xl/sharedStrings.xml><?xml version="1.0" encoding="utf-8"?>
<sst xmlns="http://schemas.openxmlformats.org/spreadsheetml/2006/main" count="1340" uniqueCount="180">
  <si>
    <t>صندوق سرمایه‌گذاری اختصاصی بازارگردانی مفید</t>
  </si>
  <si>
    <t>صورت وضعیت پورتفوی</t>
  </si>
  <si>
    <t>برای ماه منتهی به 1403/06/31</t>
  </si>
  <si>
    <t>نام شرکت</t>
  </si>
  <si>
    <t>1403/05/31</t>
  </si>
  <si>
    <t>تغییرات طی دوره</t>
  </si>
  <si>
    <t>1403/06/31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</si>
  <si>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</si>
  <si>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</si>
  <si>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</si>
  <si>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</si>
  <si>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</si>
  <si>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</si>
  <si>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</si>
  <si>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</si>
  <si>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</si>
  <si>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14.85%</t>
  </si>
  <si>
    <t>صندوق س.توسعه اندوخته آینده-س</t>
  </si>
  <si>
    <t>7.40%</t>
  </si>
  <si>
    <t>بانک خاورمیانه</t>
  </si>
  <si>
    <t>2.96%</t>
  </si>
  <si>
    <t>صندوق س شاخصی آرام مفید</t>
  </si>
  <si>
    <t>6.91%</t>
  </si>
  <si>
    <t>صندوق س. آوند مفید-د</t>
  </si>
  <si>
    <t>6.58%</t>
  </si>
  <si>
    <t>ص.س.درآمد ثابت کیمیا-د</t>
  </si>
  <si>
    <t>0.13%</t>
  </si>
  <si>
    <t>نیان الکترونیک</t>
  </si>
  <si>
    <t>17.41%</t>
  </si>
  <si>
    <t>صندوق س صنایع مفید- بخشی1 - استیل</t>
  </si>
  <si>
    <t>11.68%</t>
  </si>
  <si>
    <t>صندوق س صنایع مفید- بخشی2 - خودران</t>
  </si>
  <si>
    <t>1.04%</t>
  </si>
  <si>
    <t>صندوق س صنایع مفید- بخشی3 - سیمانو</t>
  </si>
  <si>
    <t>6.84%</t>
  </si>
  <si>
    <t>صندوق س. اهرمی مفید-س</t>
  </si>
  <si>
    <t>3.81%</t>
  </si>
  <si>
    <t>صندوق س صنایع مفید4-بخشی</t>
  </si>
  <si>
    <t>0.25%</t>
  </si>
  <si>
    <t/>
  </si>
  <si>
    <t>79.86%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</si>
  <si>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</si>
  <si>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</si>
  <si>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</si>
  <si>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</si>
  <si>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</si>
  <si>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</si>
  <si>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</si>
  <si>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</si>
  <si>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</si>
  <si>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</si>
  <si>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</si>
  <si>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</si>
  <si>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</si>
  <si>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0.23%</t>
  </si>
  <si>
    <t>سلف شیرفرادما سولیکو کاله</t>
  </si>
  <si>
    <t>1402/11/08</t>
  </si>
  <si>
    <t>1404/05/08</t>
  </si>
  <si>
    <t>0.08%</t>
  </si>
  <si>
    <t>سلف شیر فرادما کاله</t>
  </si>
  <si>
    <t>0.01%</t>
  </si>
  <si>
    <t>سلف موازی پلی اتیلن سبک فیلم</t>
  </si>
  <si>
    <t>1402/12/15</t>
  </si>
  <si>
    <t>1404/12/15</t>
  </si>
  <si>
    <t>صکوک مرابحه دعبید69-3ماهه23%</t>
  </si>
  <si>
    <t>1402/09/07</t>
  </si>
  <si>
    <t>1406/09/07</t>
  </si>
  <si>
    <t>0.05%</t>
  </si>
  <si>
    <t>مرابحه شهر فرش-مفید060921</t>
  </si>
  <si>
    <t>1402/09/21</t>
  </si>
  <si>
    <t>1406/09/21</t>
  </si>
  <si>
    <t>0.09%</t>
  </si>
  <si>
    <t>مرابحه اورند پیشرو-مفید051118</t>
  </si>
  <si>
    <t>1402/11/18</t>
  </si>
  <si>
    <t>1405/11/18</t>
  </si>
  <si>
    <t>0.02%</t>
  </si>
  <si>
    <t>اجاره اهداف مفید 14070531</t>
  </si>
  <si>
    <t>1407/05/31</t>
  </si>
  <si>
    <t>درصد به کل دارایی‌ها</t>
  </si>
  <si>
    <t>سپرده</t>
  </si>
  <si>
    <t>مشخصات حساب بانکی</t>
  </si>
  <si>
    <t>شماره حساب</t>
  </si>
  <si>
    <t>مبلغ</t>
  </si>
  <si>
    <t>افزایش</t>
  </si>
  <si>
    <t>کاهش</t>
  </si>
  <si>
    <t>بانک ملت هفت تیر</t>
  </si>
  <si>
    <t>8537212257</t>
  </si>
  <si>
    <t>0.00%</t>
  </si>
  <si>
    <t>بانک پاسارگاد هفت تیر</t>
  </si>
  <si>
    <t>207-8100-18822188-1</t>
  </si>
  <si>
    <t>بانک خاورمیانه ظفر</t>
  </si>
  <si>
    <t>1009-10-810-707073921</t>
  </si>
  <si>
    <t>0.58%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</si>
  <si>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</si>
  <si>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</si>
  <si>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</si>
  <si>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</si>
  <si>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</si>
  <si>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</si>
  <si>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0.04%</t>
  </si>
  <si>
    <t>100910810707074863</t>
  </si>
  <si>
    <t>100910810707074864</t>
  </si>
  <si>
    <t>0.03%</t>
  </si>
  <si>
    <t>100910810707075208</t>
  </si>
  <si>
    <t>1009-10-810-707075307</t>
  </si>
  <si>
    <t>1.17%</t>
  </si>
  <si>
    <t>207.110.18822188.1</t>
  </si>
  <si>
    <t>100910810707075574</t>
  </si>
  <si>
    <t>100910810707075592</t>
  </si>
  <si>
    <t>100910810707075627</t>
  </si>
  <si>
    <t>100910810707075652</t>
  </si>
  <si>
    <t>0.84%</t>
  </si>
  <si>
    <t>100910810707075661</t>
  </si>
  <si>
    <t>100910810707075754</t>
  </si>
  <si>
    <t>100910810707075785</t>
  </si>
  <si>
    <t>بانک اقتصاد نوین حافظ</t>
  </si>
  <si>
    <t>10685072611861</t>
  </si>
  <si>
    <t>بانک اقتصاد نوین اقدسیه</t>
  </si>
  <si>
    <t>21628372611861</t>
  </si>
  <si>
    <t>21628372611862</t>
  </si>
  <si>
    <t>21628382611863</t>
  </si>
  <si>
    <t>0.87%</t>
  </si>
  <si>
    <t>21628382611864</t>
  </si>
  <si>
    <t>1.82%</t>
  </si>
  <si>
    <t>100910810707075805</t>
  </si>
  <si>
    <t>21628372611865</t>
  </si>
  <si>
    <t>0.74%</t>
  </si>
  <si>
    <t>21628372611866</t>
  </si>
  <si>
    <t>100910810707075678</t>
  </si>
  <si>
    <t>21685072611861</t>
  </si>
  <si>
    <t>100910810707075961</t>
  </si>
  <si>
    <t>0.75%</t>
  </si>
  <si>
    <t>100910810707076168</t>
  </si>
  <si>
    <t>بانک تجارت کار</t>
  </si>
  <si>
    <t>0279004063978</t>
  </si>
  <si>
    <t>0479603490167</t>
  </si>
  <si>
    <t>0.81%</t>
  </si>
  <si>
    <t>0479603490208</t>
  </si>
  <si>
    <t>0.85%</t>
  </si>
  <si>
    <t>100910810707076160</t>
  </si>
  <si>
    <t>9.58%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</si>
  <si>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</si>
  <si>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</si>
  <si>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</si>
  <si>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</si>
  <si>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</si>
  <si>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</si>
  <si>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</si>
  <si>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</si>
  <si>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</si>
  <si>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</si>
  <si>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</si>
  <si>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</si>
  <si>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</si>
  <si>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</si>
  <si>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</si>
  <si>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</si>
  <si>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</si>
  <si>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</si>
  <si>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</si>
  <si>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</si>
  <si>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اندیشه ورزان صباتامین 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</si>
  <si>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</si>
  <si>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</si>
  <si>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</si>
  <si>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</si>
  <si>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</si>
  <si>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</si>
  <si>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</si>
  <si>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</si>
  <si>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</si>
  <si>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</si>
  <si>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</si>
  <si>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</si>
  <si>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</si>
  <si>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</si>
  <si>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</si>
  <si>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</si>
  <si>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1403/06/01</t>
  </si>
  <si>
    <t>1403/05/01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</si>
</sst>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164" fontId="4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/>
    <xf numFmtId="10" fontId="4" fillId="0" borderId="0" xfId="1" applyNumberFormat="1" applyFont="1" applyAlignment="1">
      <alignment horizontal="center" vertical="center" readingOrder="2"/>
    </xf>
    <xf numFmtId="10" fontId="4" fillId="0" borderId="3" xfId="1" applyNumberFormat="1" applyFont="1" applyBorder="1" applyAlignment="1">
      <alignment horizontal="center" vertical="center" readingOrder="2"/>
    </xf>
    <xf numFmtId="164" fontId="4" fillId="0" borderId="3" xfId="0" applyNumberFormat="1" applyFont="1" applyBorder="1" applyAlignment="1">
      <alignment horizontal="center" vertical="center" readingOrder="2"/>
    </xf>
    <xf numFmtId="9" fontId="3" fillId="0" borderId="2" xfId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3"/>
  <sheetViews>
    <sheetView rightToLeft="1" topLeftCell="E4" workbookViewId="0">
      <selection activeCell="Y23" sqref="Y23"/>
    </sheetView>
  </sheetViews>
  <sheetFormatPr defaultRowHeight="24" x14ac:dyDescent="0.55000000000000004"/>
  <cols>
    <col min="1" max="1" width="46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6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 x14ac:dyDescent="0.55000000000000004">
      <c r="A6" s="19" t="s">
        <v>3</v>
      </c>
      <c r="C6" s="19" t="s">
        <v>178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55000000000000004">
      <c r="A9" s="1" t="s">
        <v>15</v>
      </c>
      <c r="C9" s="5">
        <v>29994509</v>
      </c>
      <c r="D9" s="5"/>
      <c r="E9" s="5">
        <v>3051698957839</v>
      </c>
      <c r="F9" s="5"/>
      <c r="G9" s="5">
        <v>3066922175446.77</v>
      </c>
      <c r="H9" s="5"/>
      <c r="I9" s="5">
        <v>114593139</v>
      </c>
      <c r="J9" s="5"/>
      <c r="K9" s="5">
        <v>11958112844503</v>
      </c>
      <c r="L9" s="5"/>
      <c r="M9" s="5">
        <v>-116458841</v>
      </c>
      <c r="N9" s="5"/>
      <c r="O9" s="5">
        <v>12153102285769.9</v>
      </c>
      <c r="P9" s="5"/>
      <c r="Q9" s="5">
        <v>28128807</v>
      </c>
      <c r="R9" s="5"/>
      <c r="S9" s="5">
        <v>107377</v>
      </c>
      <c r="T9" s="5"/>
      <c r="U9" s="5">
        <v>2959146920091</v>
      </c>
      <c r="V9" s="5"/>
      <c r="W9" s="5">
        <v>3019662016380.7798</v>
      </c>
      <c r="X9" s="6"/>
      <c r="Y9" s="6" t="s">
        <v>16</v>
      </c>
    </row>
    <row r="10" spans="1:25" x14ac:dyDescent="0.55000000000000004">
      <c r="A10" s="1" t="s">
        <v>17</v>
      </c>
      <c r="C10" s="5">
        <v>31150887</v>
      </c>
      <c r="D10" s="5"/>
      <c r="E10" s="5">
        <v>1313352212391</v>
      </c>
      <c r="F10" s="5"/>
      <c r="G10" s="5">
        <v>1303510718045.8501</v>
      </c>
      <c r="H10" s="5"/>
      <c r="I10" s="5">
        <v>38610830</v>
      </c>
      <c r="J10" s="5"/>
      <c r="K10" s="5">
        <v>1660591431804</v>
      </c>
      <c r="L10" s="5"/>
      <c r="M10" s="5">
        <v>-35067681</v>
      </c>
      <c r="N10" s="5"/>
      <c r="O10" s="5">
        <v>1510608520311</v>
      </c>
      <c r="P10" s="5"/>
      <c r="Q10" s="5">
        <v>34694036</v>
      </c>
      <c r="R10" s="5"/>
      <c r="S10" s="5">
        <v>43395</v>
      </c>
      <c r="T10" s="5"/>
      <c r="U10" s="5">
        <v>1480356187742</v>
      </c>
      <c r="V10" s="5"/>
      <c r="W10" s="5">
        <v>1505190124643.1001</v>
      </c>
      <c r="X10" s="6"/>
      <c r="Y10" s="6" t="s">
        <v>18</v>
      </c>
    </row>
    <row r="11" spans="1:25" x14ac:dyDescent="0.55000000000000004">
      <c r="A11" s="1" t="s">
        <v>19</v>
      </c>
      <c r="C11" s="5">
        <v>231075075</v>
      </c>
      <c r="D11" s="5"/>
      <c r="E11" s="5">
        <v>463707265052</v>
      </c>
      <c r="F11" s="5"/>
      <c r="G11" s="5">
        <v>565703671960.34998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231075075</v>
      </c>
      <c r="R11" s="5"/>
      <c r="S11" s="5">
        <v>2604</v>
      </c>
      <c r="T11" s="5"/>
      <c r="U11" s="5">
        <v>463707265052</v>
      </c>
      <c r="V11" s="5"/>
      <c r="W11" s="5">
        <v>601262188483.57202</v>
      </c>
      <c r="X11" s="6"/>
      <c r="Y11" s="6" t="s">
        <v>20</v>
      </c>
    </row>
    <row r="12" spans="1:25" x14ac:dyDescent="0.55000000000000004">
      <c r="A12" s="1" t="s">
        <v>21</v>
      </c>
      <c r="C12" s="5">
        <v>89997097</v>
      </c>
      <c r="D12" s="5"/>
      <c r="E12" s="5">
        <v>1337935517180</v>
      </c>
      <c r="F12" s="5"/>
      <c r="G12" s="5">
        <v>1292051377820.6799</v>
      </c>
      <c r="H12" s="5"/>
      <c r="I12" s="5">
        <v>12421389</v>
      </c>
      <c r="J12" s="5"/>
      <c r="K12" s="5">
        <v>183592889722</v>
      </c>
      <c r="L12" s="5"/>
      <c r="M12" s="5">
        <v>-8282032</v>
      </c>
      <c r="N12" s="5"/>
      <c r="O12" s="5">
        <v>123057820873</v>
      </c>
      <c r="P12" s="5"/>
      <c r="Q12" s="5">
        <v>94136454</v>
      </c>
      <c r="R12" s="5"/>
      <c r="S12" s="5">
        <v>14940</v>
      </c>
      <c r="T12" s="5"/>
      <c r="U12" s="5">
        <v>1398477249245</v>
      </c>
      <c r="V12" s="5"/>
      <c r="W12" s="5">
        <v>1406064603087.0901</v>
      </c>
      <c r="X12" s="6"/>
      <c r="Y12" s="6" t="s">
        <v>22</v>
      </c>
    </row>
    <row r="13" spans="1:25" x14ac:dyDescent="0.55000000000000004">
      <c r="A13" s="1" t="s">
        <v>23</v>
      </c>
      <c r="C13" s="5">
        <v>76920886</v>
      </c>
      <c r="D13" s="5"/>
      <c r="E13" s="5">
        <v>1244804651602</v>
      </c>
      <c r="F13" s="5"/>
      <c r="G13" s="5">
        <v>1245687033754.4199</v>
      </c>
      <c r="H13" s="5"/>
      <c r="I13" s="5">
        <v>2019181256</v>
      </c>
      <c r="J13" s="5"/>
      <c r="K13" s="5">
        <v>33172755738178</v>
      </c>
      <c r="L13" s="5"/>
      <c r="M13" s="5">
        <v>-2015289848</v>
      </c>
      <c r="N13" s="5"/>
      <c r="O13" s="5">
        <v>33092765924714</v>
      </c>
      <c r="P13" s="5"/>
      <c r="Q13" s="5">
        <v>80812294</v>
      </c>
      <c r="R13" s="5"/>
      <c r="S13" s="5">
        <v>16558</v>
      </c>
      <c r="T13" s="5"/>
      <c r="U13" s="5">
        <v>1336882952392</v>
      </c>
      <c r="V13" s="5"/>
      <c r="W13" s="5">
        <v>1338039785678.3501</v>
      </c>
      <c r="X13" s="6"/>
      <c r="Y13" s="6" t="s">
        <v>24</v>
      </c>
    </row>
    <row r="14" spans="1:25" x14ac:dyDescent="0.55000000000000004">
      <c r="A14" s="1" t="s">
        <v>25</v>
      </c>
      <c r="C14" s="5">
        <v>7360736</v>
      </c>
      <c r="D14" s="5"/>
      <c r="E14" s="5">
        <v>94810336105</v>
      </c>
      <c r="F14" s="5"/>
      <c r="G14" s="5">
        <v>96738732805.990005</v>
      </c>
      <c r="H14" s="5"/>
      <c r="I14" s="5">
        <v>260464</v>
      </c>
      <c r="J14" s="5"/>
      <c r="K14" s="5">
        <v>3499989963</v>
      </c>
      <c r="L14" s="5"/>
      <c r="M14" s="5">
        <v>-5596284</v>
      </c>
      <c r="N14" s="5"/>
      <c r="O14" s="5">
        <v>74500051377</v>
      </c>
      <c r="P14" s="5"/>
      <c r="Q14" s="5">
        <v>2024916</v>
      </c>
      <c r="R14" s="5"/>
      <c r="S14" s="5">
        <v>13435</v>
      </c>
      <c r="T14" s="5"/>
      <c r="U14" s="5">
        <v>26227104094</v>
      </c>
      <c r="V14" s="5"/>
      <c r="W14" s="5">
        <v>27199645570.0387</v>
      </c>
      <c r="X14" s="6"/>
      <c r="Y14" s="6" t="s">
        <v>26</v>
      </c>
    </row>
    <row r="15" spans="1:25" x14ac:dyDescent="0.55000000000000004">
      <c r="A15" s="1" t="s">
        <v>27</v>
      </c>
      <c r="C15" s="5">
        <v>82226679</v>
      </c>
      <c r="D15" s="5"/>
      <c r="E15" s="5">
        <v>1959474130027</v>
      </c>
      <c r="F15" s="5"/>
      <c r="G15" s="5">
        <v>3438571214397.73</v>
      </c>
      <c r="H15" s="5"/>
      <c r="I15" s="5">
        <v>1763702</v>
      </c>
      <c r="J15" s="5"/>
      <c r="K15" s="5">
        <v>74809817053</v>
      </c>
      <c r="L15" s="5"/>
      <c r="M15" s="5">
        <v>-420952</v>
      </c>
      <c r="N15" s="5"/>
      <c r="O15" s="5">
        <v>17769493074</v>
      </c>
      <c r="P15" s="5"/>
      <c r="Q15" s="5">
        <v>83569429</v>
      </c>
      <c r="R15" s="5"/>
      <c r="S15" s="5">
        <v>42400</v>
      </c>
      <c r="T15" s="5"/>
      <c r="U15" s="5">
        <v>2024088304601</v>
      </c>
      <c r="V15" s="5"/>
      <c r="W15" s="5">
        <v>3540650848319.8999</v>
      </c>
      <c r="X15" s="6"/>
      <c r="Y15" s="6" t="s">
        <v>28</v>
      </c>
    </row>
    <row r="16" spans="1:25" x14ac:dyDescent="0.55000000000000004">
      <c r="A16" s="1" t="s">
        <v>29</v>
      </c>
      <c r="C16" s="5">
        <v>208169618</v>
      </c>
      <c r="D16" s="5"/>
      <c r="E16" s="5">
        <v>2290257258332</v>
      </c>
      <c r="F16" s="5"/>
      <c r="G16" s="5">
        <v>2314296376198.8599</v>
      </c>
      <c r="H16" s="5"/>
      <c r="I16" s="5">
        <v>14228387</v>
      </c>
      <c r="J16" s="5"/>
      <c r="K16" s="5">
        <v>159625259322</v>
      </c>
      <c r="L16" s="5"/>
      <c r="M16" s="5">
        <v>-7488076</v>
      </c>
      <c r="N16" s="5"/>
      <c r="O16" s="5">
        <v>85993782243</v>
      </c>
      <c r="P16" s="5"/>
      <c r="Q16" s="5">
        <v>214909929</v>
      </c>
      <c r="R16" s="5"/>
      <c r="S16" s="5">
        <v>11060</v>
      </c>
      <c r="T16" s="5"/>
      <c r="U16" s="5">
        <v>2367484171597</v>
      </c>
      <c r="V16" s="5"/>
      <c r="W16" s="5">
        <v>2376339300084</v>
      </c>
      <c r="X16" s="6"/>
      <c r="Y16" s="6" t="s">
        <v>30</v>
      </c>
    </row>
    <row r="17" spans="1:25" x14ac:dyDescent="0.55000000000000004">
      <c r="A17" s="1" t="s">
        <v>31</v>
      </c>
      <c r="C17" s="5">
        <v>28747007</v>
      </c>
      <c r="D17" s="5"/>
      <c r="E17" s="5">
        <v>222269027890</v>
      </c>
      <c r="F17" s="5"/>
      <c r="G17" s="5">
        <v>227693058538.457</v>
      </c>
      <c r="H17" s="5"/>
      <c r="I17" s="5">
        <v>29583198</v>
      </c>
      <c r="J17" s="5"/>
      <c r="K17" s="5">
        <v>246997218213</v>
      </c>
      <c r="L17" s="5"/>
      <c r="M17" s="5">
        <v>-34082178</v>
      </c>
      <c r="N17" s="5"/>
      <c r="O17" s="5">
        <v>286367936487</v>
      </c>
      <c r="P17" s="5"/>
      <c r="Q17" s="5">
        <v>24248027</v>
      </c>
      <c r="R17" s="5"/>
      <c r="S17" s="5">
        <v>8750</v>
      </c>
      <c r="T17" s="5"/>
      <c r="U17" s="5">
        <v>199313633569</v>
      </c>
      <c r="V17" s="5"/>
      <c r="W17" s="5">
        <v>211918284094.453</v>
      </c>
      <c r="X17" s="6"/>
      <c r="Y17" s="6" t="s">
        <v>32</v>
      </c>
    </row>
    <row r="18" spans="1:25" x14ac:dyDescent="0.55000000000000004">
      <c r="A18" s="1" t="s">
        <v>33</v>
      </c>
      <c r="C18" s="5">
        <v>114686790</v>
      </c>
      <c r="D18" s="5"/>
      <c r="E18" s="5">
        <v>1193409756484</v>
      </c>
      <c r="F18" s="5"/>
      <c r="G18" s="5">
        <v>1179846788921.0901</v>
      </c>
      <c r="H18" s="5"/>
      <c r="I18" s="5">
        <v>60291841</v>
      </c>
      <c r="J18" s="5"/>
      <c r="K18" s="5">
        <v>648614156219</v>
      </c>
      <c r="L18" s="5"/>
      <c r="M18" s="5">
        <v>-47194592</v>
      </c>
      <c r="N18" s="5"/>
      <c r="O18" s="5">
        <v>510704973574</v>
      </c>
      <c r="P18" s="5"/>
      <c r="Q18" s="5">
        <v>127784039</v>
      </c>
      <c r="R18" s="5"/>
      <c r="S18" s="5">
        <v>10890</v>
      </c>
      <c r="T18" s="5"/>
      <c r="U18" s="5">
        <v>1347001347275</v>
      </c>
      <c r="V18" s="5"/>
      <c r="W18" s="5">
        <v>1391237687266.1299</v>
      </c>
      <c r="X18" s="6"/>
      <c r="Y18" s="6" t="s">
        <v>34</v>
      </c>
    </row>
    <row r="19" spans="1:25" x14ac:dyDescent="0.55000000000000004">
      <c r="A19" s="1" t="s">
        <v>35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105517600</v>
      </c>
      <c r="J19" s="5"/>
      <c r="K19" s="5">
        <v>1727976809133</v>
      </c>
      <c r="L19" s="5"/>
      <c r="M19" s="5">
        <v>-57665464</v>
      </c>
      <c r="N19" s="5"/>
      <c r="O19" s="5">
        <v>943547461484</v>
      </c>
      <c r="P19" s="5"/>
      <c r="Q19" s="5">
        <v>47852136</v>
      </c>
      <c r="R19" s="5"/>
      <c r="S19" s="5">
        <v>16187</v>
      </c>
      <c r="T19" s="5"/>
      <c r="U19" s="5">
        <v>778984268772</v>
      </c>
      <c r="V19" s="5"/>
      <c r="W19" s="5">
        <v>774398562082.20996</v>
      </c>
      <c r="X19" s="6"/>
      <c r="Y19" s="6" t="s">
        <v>36</v>
      </c>
    </row>
    <row r="20" spans="1:25" x14ac:dyDescent="0.55000000000000004">
      <c r="A20" s="1" t="s">
        <v>37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5000000</v>
      </c>
      <c r="J20" s="5"/>
      <c r="K20" s="5">
        <v>50019200000</v>
      </c>
      <c r="L20" s="5"/>
      <c r="M20" s="5">
        <v>0</v>
      </c>
      <c r="N20" s="5"/>
      <c r="O20" s="5">
        <v>0</v>
      </c>
      <c r="P20" s="5"/>
      <c r="Q20" s="5">
        <v>5000000</v>
      </c>
      <c r="R20" s="5"/>
      <c r="S20" s="5">
        <v>10000</v>
      </c>
      <c r="T20" s="5"/>
      <c r="U20" s="5">
        <v>50019200000</v>
      </c>
      <c r="V20" s="5"/>
      <c r="W20" s="5">
        <v>49940625000</v>
      </c>
      <c r="X20" s="6"/>
      <c r="Y20" s="6" t="s">
        <v>38</v>
      </c>
    </row>
    <row r="21" spans="1:25" x14ac:dyDescent="0.55000000000000004">
      <c r="A21" s="1" t="s">
        <v>39</v>
      </c>
      <c r="C21" s="6" t="s">
        <v>39</v>
      </c>
      <c r="D21" s="6"/>
      <c r="E21" s="7">
        <f>SUM(E9:E20)</f>
        <v>13171719112902</v>
      </c>
      <c r="F21" s="6"/>
      <c r="G21" s="7">
        <f>SUM(G9:G20)</f>
        <v>14731021147890.195</v>
      </c>
      <c r="H21" s="6"/>
      <c r="I21" s="6" t="s">
        <v>39</v>
      </c>
      <c r="J21" s="6"/>
      <c r="K21" s="7">
        <f>SUM(K9:K20)</f>
        <v>49886595354110</v>
      </c>
      <c r="L21" s="6"/>
      <c r="M21" s="6" t="s">
        <v>39</v>
      </c>
      <c r="N21" s="6"/>
      <c r="O21" s="7">
        <f>SUM(O9:O20)</f>
        <v>48798418249906.898</v>
      </c>
      <c r="P21" s="6"/>
      <c r="Q21" s="6" t="s">
        <v>39</v>
      </c>
      <c r="R21" s="6"/>
      <c r="S21" s="6" t="s">
        <v>39</v>
      </c>
      <c r="T21" s="6"/>
      <c r="U21" s="7">
        <f>SUM(U9:U20)</f>
        <v>14431688604430</v>
      </c>
      <c r="V21" s="6"/>
      <c r="W21" s="7">
        <f>SUM(W9:W20)</f>
        <v>16241903670689.625</v>
      </c>
      <c r="X21" s="6"/>
      <c r="Y21" s="8" t="s">
        <v>40</v>
      </c>
    </row>
    <row r="23" spans="1:25" x14ac:dyDescent="0.55000000000000004">
      <c r="Y23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8"/>
  <sheetViews>
    <sheetView rightToLeft="1" topLeftCell="A19" workbookViewId="0">
      <selection activeCell="G8" sqref="G8:G36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6" style="1" customWidth="1"/>
    <col min="4" max="4" width="1" style="1" customWidth="1"/>
    <col min="5" max="5" width="13.42578125" style="1" bestFit="1" customWidth="1"/>
    <col min="6" max="6" width="1" style="1" customWidth="1"/>
    <col min="7" max="7" width="25.42578125" style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2" t="s">
        <v>142</v>
      </c>
      <c r="C6" s="19" t="s">
        <v>143</v>
      </c>
      <c r="D6" s="19" t="s">
        <v>143</v>
      </c>
      <c r="E6" s="19" t="s">
        <v>143</v>
      </c>
      <c r="F6" s="19" t="s">
        <v>143</v>
      </c>
      <c r="G6" s="19" t="s">
        <v>143</v>
      </c>
      <c r="I6" s="19" t="s">
        <v>144</v>
      </c>
      <c r="J6" s="19" t="s">
        <v>144</v>
      </c>
      <c r="K6" s="19" t="s">
        <v>144</v>
      </c>
      <c r="L6" s="19" t="s">
        <v>144</v>
      </c>
      <c r="M6" s="19" t="s">
        <v>144</v>
      </c>
    </row>
    <row r="7" spans="1:13" ht="25.5" thickBot="1" x14ac:dyDescent="0.6">
      <c r="A7" s="19" t="s">
        <v>145</v>
      </c>
      <c r="C7" s="19" t="s">
        <v>146</v>
      </c>
      <c r="E7" s="19" t="s">
        <v>147</v>
      </c>
      <c r="G7" s="19" t="s">
        <v>148</v>
      </c>
      <c r="I7" s="19" t="s">
        <v>146</v>
      </c>
      <c r="K7" s="19" t="s">
        <v>147</v>
      </c>
      <c r="M7" s="19" t="s">
        <v>148</v>
      </c>
    </row>
    <row r="8" spans="1:13" x14ac:dyDescent="0.55000000000000004">
      <c r="A8" s="1" t="s">
        <v>88</v>
      </c>
      <c r="C8" s="5">
        <v>33840</v>
      </c>
      <c r="E8" s="5">
        <v>0</v>
      </c>
      <c r="F8" s="5"/>
      <c r="G8" s="5">
        <f>C8-E8</f>
        <v>33840</v>
      </c>
      <c r="H8" s="5"/>
      <c r="I8" s="5">
        <v>106171</v>
      </c>
      <c r="J8" s="6"/>
      <c r="K8" s="5">
        <v>0</v>
      </c>
      <c r="M8" s="5">
        <f>I8-K8</f>
        <v>106171</v>
      </c>
    </row>
    <row r="9" spans="1:13" x14ac:dyDescent="0.55000000000000004">
      <c r="A9" s="1" t="s">
        <v>88</v>
      </c>
      <c r="C9" s="5">
        <v>43855</v>
      </c>
      <c r="E9" s="5">
        <v>0</v>
      </c>
      <c r="F9" s="5"/>
      <c r="G9" s="5">
        <f t="shared" ref="G9:G36" si="0">C9-E9</f>
        <v>43855</v>
      </c>
      <c r="H9" s="5"/>
      <c r="I9" s="5">
        <v>131012</v>
      </c>
      <c r="J9" s="6"/>
      <c r="K9" s="5">
        <v>0</v>
      </c>
      <c r="M9" s="5">
        <f t="shared" ref="M9:M36" si="1">I9-K9</f>
        <v>131012</v>
      </c>
    </row>
    <row r="10" spans="1:13" x14ac:dyDescent="0.55000000000000004">
      <c r="A10" s="1" t="s">
        <v>88</v>
      </c>
      <c r="C10" s="5">
        <v>48533</v>
      </c>
      <c r="E10" s="5">
        <v>0</v>
      </c>
      <c r="F10" s="5"/>
      <c r="G10" s="5">
        <f t="shared" si="0"/>
        <v>48533</v>
      </c>
      <c r="H10" s="5"/>
      <c r="I10" s="5">
        <v>144987</v>
      </c>
      <c r="J10" s="6"/>
      <c r="K10" s="5">
        <v>0</v>
      </c>
      <c r="M10" s="5">
        <f t="shared" si="1"/>
        <v>144987</v>
      </c>
    </row>
    <row r="11" spans="1:13" x14ac:dyDescent="0.55000000000000004">
      <c r="A11" s="1" t="s">
        <v>88</v>
      </c>
      <c r="C11" s="5">
        <v>47269</v>
      </c>
      <c r="E11" s="5">
        <v>0</v>
      </c>
      <c r="F11" s="5"/>
      <c r="G11" s="5">
        <f t="shared" si="0"/>
        <v>47269</v>
      </c>
      <c r="H11" s="5"/>
      <c r="I11" s="5">
        <v>141211</v>
      </c>
      <c r="J11" s="6"/>
      <c r="K11" s="5">
        <v>0</v>
      </c>
      <c r="M11" s="5">
        <f t="shared" si="1"/>
        <v>141211</v>
      </c>
    </row>
    <row r="12" spans="1:13" x14ac:dyDescent="0.55000000000000004">
      <c r="A12" s="1" t="s">
        <v>96</v>
      </c>
      <c r="C12" s="5">
        <v>1343468001</v>
      </c>
      <c r="E12" s="5">
        <v>0</v>
      </c>
      <c r="F12" s="5"/>
      <c r="G12" s="5">
        <f t="shared" si="0"/>
        <v>1343468001</v>
      </c>
      <c r="H12" s="5"/>
      <c r="I12" s="5">
        <v>2436029440</v>
      </c>
      <c r="J12" s="6"/>
      <c r="K12" s="5">
        <v>0</v>
      </c>
      <c r="M12" s="5">
        <f t="shared" si="1"/>
        <v>2436029440</v>
      </c>
    </row>
    <row r="13" spans="1:13" x14ac:dyDescent="0.55000000000000004">
      <c r="A13" s="1" t="s">
        <v>96</v>
      </c>
      <c r="C13" s="5">
        <v>1697423239</v>
      </c>
      <c r="E13" s="5">
        <v>0</v>
      </c>
      <c r="F13" s="5"/>
      <c r="G13" s="5">
        <f t="shared" si="0"/>
        <v>1697423239</v>
      </c>
      <c r="H13" s="5"/>
      <c r="I13" s="5">
        <v>3058922267</v>
      </c>
      <c r="J13" s="6"/>
      <c r="K13" s="5">
        <v>0</v>
      </c>
      <c r="M13" s="5">
        <f t="shared" si="1"/>
        <v>3058922267</v>
      </c>
    </row>
    <row r="14" spans="1:13" x14ac:dyDescent="0.55000000000000004">
      <c r="A14" s="1" t="s">
        <v>96</v>
      </c>
      <c r="C14" s="5">
        <v>4974350242</v>
      </c>
      <c r="E14" s="5">
        <v>0</v>
      </c>
      <c r="F14" s="5"/>
      <c r="G14" s="5">
        <f t="shared" si="0"/>
        <v>4974350242</v>
      </c>
      <c r="H14" s="5"/>
      <c r="I14" s="5">
        <v>6993525817</v>
      </c>
      <c r="J14" s="6"/>
      <c r="K14" s="5">
        <v>0</v>
      </c>
      <c r="M14" s="5">
        <f t="shared" si="1"/>
        <v>6993525817</v>
      </c>
    </row>
    <row r="15" spans="1:13" x14ac:dyDescent="0.55000000000000004">
      <c r="A15" s="1" t="s">
        <v>96</v>
      </c>
      <c r="C15" s="5">
        <v>6847148409</v>
      </c>
      <c r="E15" s="5">
        <v>0</v>
      </c>
      <c r="F15" s="5"/>
      <c r="G15" s="5">
        <f t="shared" si="0"/>
        <v>6847148409</v>
      </c>
      <c r="H15" s="5"/>
      <c r="I15" s="5">
        <v>6980516961</v>
      </c>
      <c r="J15" s="6"/>
      <c r="K15" s="5">
        <v>0</v>
      </c>
      <c r="M15" s="5">
        <f t="shared" si="1"/>
        <v>6980516961</v>
      </c>
    </row>
    <row r="16" spans="1:13" x14ac:dyDescent="0.55000000000000004">
      <c r="A16" s="1" t="s">
        <v>96</v>
      </c>
      <c r="C16" s="5">
        <v>63590713</v>
      </c>
      <c r="E16" s="5">
        <v>0</v>
      </c>
      <c r="F16" s="5"/>
      <c r="G16" s="5">
        <f t="shared" si="0"/>
        <v>63590713</v>
      </c>
      <c r="H16" s="5"/>
      <c r="I16" s="5">
        <v>158167038</v>
      </c>
      <c r="J16" s="6"/>
      <c r="K16" s="5">
        <v>0</v>
      </c>
      <c r="M16" s="5">
        <f t="shared" si="1"/>
        <v>158167038</v>
      </c>
    </row>
    <row r="17" spans="1:13" x14ac:dyDescent="0.55000000000000004">
      <c r="A17" s="1" t="s">
        <v>96</v>
      </c>
      <c r="C17" s="5">
        <v>5602324256</v>
      </c>
      <c r="E17" s="5">
        <v>0</v>
      </c>
      <c r="F17" s="5"/>
      <c r="G17" s="5">
        <f t="shared" si="0"/>
        <v>5602324256</v>
      </c>
      <c r="H17" s="5"/>
      <c r="I17" s="5">
        <v>10593448662</v>
      </c>
      <c r="J17" s="6"/>
      <c r="K17" s="5">
        <v>0</v>
      </c>
      <c r="M17" s="5">
        <f t="shared" si="1"/>
        <v>10593448662</v>
      </c>
    </row>
    <row r="18" spans="1:13" x14ac:dyDescent="0.55000000000000004">
      <c r="A18" s="1" t="s">
        <v>96</v>
      </c>
      <c r="C18" s="5">
        <v>665740387</v>
      </c>
      <c r="E18" s="5">
        <v>0</v>
      </c>
      <c r="F18" s="5"/>
      <c r="G18" s="5">
        <f t="shared" si="0"/>
        <v>665740387</v>
      </c>
      <c r="H18" s="5"/>
      <c r="I18" s="5">
        <v>1717271918</v>
      </c>
      <c r="J18" s="6"/>
      <c r="K18" s="5">
        <v>0</v>
      </c>
      <c r="M18" s="5">
        <f t="shared" si="1"/>
        <v>1717271918</v>
      </c>
    </row>
    <row r="19" spans="1:13" x14ac:dyDescent="0.55000000000000004">
      <c r="A19" s="1" t="s">
        <v>96</v>
      </c>
      <c r="C19" s="5">
        <v>287222630</v>
      </c>
      <c r="E19" s="5">
        <v>0</v>
      </c>
      <c r="F19" s="5"/>
      <c r="G19" s="5">
        <f t="shared" si="0"/>
        <v>287222630</v>
      </c>
      <c r="H19" s="5"/>
      <c r="I19" s="5">
        <v>689577177</v>
      </c>
      <c r="J19" s="6"/>
      <c r="K19" s="5">
        <v>0</v>
      </c>
      <c r="M19" s="5">
        <f t="shared" si="1"/>
        <v>689577177</v>
      </c>
    </row>
    <row r="20" spans="1:13" x14ac:dyDescent="0.55000000000000004">
      <c r="A20" s="1" t="s">
        <v>96</v>
      </c>
      <c r="C20" s="5">
        <v>123227754</v>
      </c>
      <c r="E20" s="5">
        <v>0</v>
      </c>
      <c r="F20" s="5"/>
      <c r="G20" s="5">
        <f t="shared" si="0"/>
        <v>123227754</v>
      </c>
      <c r="H20" s="5"/>
      <c r="I20" s="5">
        <v>332102086</v>
      </c>
      <c r="J20" s="6"/>
      <c r="K20" s="5">
        <v>0</v>
      </c>
      <c r="M20" s="5">
        <f t="shared" si="1"/>
        <v>332102086</v>
      </c>
    </row>
    <row r="21" spans="1:13" x14ac:dyDescent="0.55000000000000004">
      <c r="A21" s="1" t="s">
        <v>96</v>
      </c>
      <c r="C21" s="5">
        <v>4353513348</v>
      </c>
      <c r="E21" s="5">
        <v>0</v>
      </c>
      <c r="F21" s="5"/>
      <c r="G21" s="5">
        <f t="shared" si="0"/>
        <v>4353513348</v>
      </c>
      <c r="H21" s="5"/>
      <c r="I21" s="5">
        <v>8326241510</v>
      </c>
      <c r="J21" s="6"/>
      <c r="K21" s="5">
        <v>0</v>
      </c>
      <c r="M21" s="5">
        <f t="shared" si="1"/>
        <v>8326241510</v>
      </c>
    </row>
    <row r="22" spans="1:13" x14ac:dyDescent="0.55000000000000004">
      <c r="A22" s="1" t="s">
        <v>96</v>
      </c>
      <c r="C22" s="5">
        <v>225731457</v>
      </c>
      <c r="E22" s="5">
        <v>0</v>
      </c>
      <c r="F22" s="5"/>
      <c r="G22" s="5">
        <f t="shared" si="0"/>
        <v>225731457</v>
      </c>
      <c r="H22" s="5"/>
      <c r="I22" s="5">
        <v>530078737</v>
      </c>
      <c r="J22" s="6"/>
      <c r="K22" s="5">
        <v>0</v>
      </c>
      <c r="M22" s="5">
        <f t="shared" si="1"/>
        <v>530078737</v>
      </c>
    </row>
    <row r="23" spans="1:13" x14ac:dyDescent="0.55000000000000004">
      <c r="A23" s="1" t="s">
        <v>96</v>
      </c>
      <c r="C23" s="5">
        <v>635049646</v>
      </c>
      <c r="E23" s="5">
        <v>0</v>
      </c>
      <c r="F23" s="5"/>
      <c r="G23" s="5">
        <f t="shared" si="0"/>
        <v>635049646</v>
      </c>
      <c r="H23" s="5"/>
      <c r="I23" s="5">
        <v>1605421244</v>
      </c>
      <c r="J23" s="6"/>
      <c r="K23" s="5">
        <v>0</v>
      </c>
      <c r="M23" s="5">
        <f t="shared" si="1"/>
        <v>1605421244</v>
      </c>
    </row>
    <row r="24" spans="1:13" x14ac:dyDescent="0.55000000000000004">
      <c r="A24" s="1" t="s">
        <v>96</v>
      </c>
      <c r="C24" s="5">
        <v>49155544</v>
      </c>
      <c r="E24" s="5">
        <v>0</v>
      </c>
      <c r="F24" s="5"/>
      <c r="G24" s="5">
        <f t="shared" si="0"/>
        <v>49155544</v>
      </c>
      <c r="H24" s="5"/>
      <c r="I24" s="5">
        <v>131280228</v>
      </c>
      <c r="J24" s="6"/>
      <c r="K24" s="5">
        <v>0</v>
      </c>
      <c r="M24" s="5">
        <f t="shared" si="1"/>
        <v>131280228</v>
      </c>
    </row>
    <row r="25" spans="1:13" x14ac:dyDescent="0.55000000000000004">
      <c r="A25" s="1" t="s">
        <v>115</v>
      </c>
      <c r="C25" s="5">
        <v>5307</v>
      </c>
      <c r="E25" s="5">
        <v>0</v>
      </c>
      <c r="F25" s="5"/>
      <c r="G25" s="5">
        <f t="shared" si="0"/>
        <v>5307</v>
      </c>
      <c r="H25" s="5"/>
      <c r="I25" s="5">
        <v>39758</v>
      </c>
      <c r="J25" s="6"/>
      <c r="K25" s="5">
        <v>0</v>
      </c>
      <c r="M25" s="5">
        <f t="shared" si="1"/>
        <v>39758</v>
      </c>
    </row>
    <row r="26" spans="1:13" x14ac:dyDescent="0.55000000000000004">
      <c r="A26" s="1" t="s">
        <v>117</v>
      </c>
      <c r="C26" s="5">
        <v>1164252109</v>
      </c>
      <c r="E26" s="5">
        <v>23601029</v>
      </c>
      <c r="F26" s="5"/>
      <c r="G26" s="5">
        <f t="shared" si="0"/>
        <v>1140651080</v>
      </c>
      <c r="H26" s="5"/>
      <c r="I26" s="5">
        <v>3345625395</v>
      </c>
      <c r="J26" s="6"/>
      <c r="K26" s="5">
        <v>27787596</v>
      </c>
      <c r="M26" s="5">
        <f t="shared" si="1"/>
        <v>3317837799</v>
      </c>
    </row>
    <row r="27" spans="1:13" x14ac:dyDescent="0.55000000000000004">
      <c r="A27" s="1" t="s">
        <v>117</v>
      </c>
      <c r="C27" s="5">
        <v>817615840</v>
      </c>
      <c r="E27" s="5">
        <v>-2606053</v>
      </c>
      <c r="F27" s="5"/>
      <c r="G27" s="5">
        <f t="shared" si="0"/>
        <v>820221893</v>
      </c>
      <c r="H27" s="5"/>
      <c r="I27" s="5">
        <v>5322625898</v>
      </c>
      <c r="J27" s="6"/>
      <c r="K27" s="5">
        <v>6040108</v>
      </c>
      <c r="M27" s="5">
        <f t="shared" si="1"/>
        <v>5316585790</v>
      </c>
    </row>
    <row r="28" spans="1:13" x14ac:dyDescent="0.55000000000000004">
      <c r="A28" s="1" t="s">
        <v>117</v>
      </c>
      <c r="C28" s="5">
        <v>4479839644</v>
      </c>
      <c r="E28" s="5">
        <v>90812653</v>
      </c>
      <c r="F28" s="5"/>
      <c r="G28" s="5">
        <f t="shared" si="0"/>
        <v>4389026991</v>
      </c>
      <c r="H28" s="5"/>
      <c r="I28" s="5">
        <v>12873384679</v>
      </c>
      <c r="J28" s="6"/>
      <c r="K28" s="5">
        <v>106921799</v>
      </c>
      <c r="M28" s="5">
        <f t="shared" si="1"/>
        <v>12766462880</v>
      </c>
    </row>
    <row r="29" spans="1:13" x14ac:dyDescent="0.55000000000000004">
      <c r="A29" s="1" t="s">
        <v>117</v>
      </c>
      <c r="C29" s="5">
        <v>9364636555</v>
      </c>
      <c r="E29" s="5">
        <v>189834360</v>
      </c>
      <c r="F29" s="5"/>
      <c r="G29" s="5">
        <f t="shared" si="0"/>
        <v>9174802195</v>
      </c>
      <c r="H29" s="5"/>
      <c r="I29" s="5">
        <v>26894465165</v>
      </c>
      <c r="J29" s="6"/>
      <c r="K29" s="5">
        <v>223508852</v>
      </c>
      <c r="M29" s="5">
        <f t="shared" si="1"/>
        <v>26670956313</v>
      </c>
    </row>
    <row r="30" spans="1:13" x14ac:dyDescent="0.55000000000000004">
      <c r="A30" s="1" t="s">
        <v>96</v>
      </c>
      <c r="C30" s="5">
        <v>1099465555</v>
      </c>
      <c r="E30" s="5">
        <v>0</v>
      </c>
      <c r="F30" s="5"/>
      <c r="G30" s="5">
        <f t="shared" si="0"/>
        <v>1099465555</v>
      </c>
      <c r="H30" s="5"/>
      <c r="I30" s="5">
        <v>2045734069</v>
      </c>
      <c r="J30" s="6"/>
      <c r="K30" s="5">
        <v>0</v>
      </c>
      <c r="M30" s="5">
        <f t="shared" si="1"/>
        <v>2045734069</v>
      </c>
    </row>
    <row r="31" spans="1:13" x14ac:dyDescent="0.55000000000000004">
      <c r="A31" s="1" t="s">
        <v>117</v>
      </c>
      <c r="C31" s="5">
        <v>3693537522</v>
      </c>
      <c r="E31" s="5">
        <v>77472941</v>
      </c>
      <c r="F31" s="5"/>
      <c r="G31" s="5">
        <f t="shared" si="0"/>
        <v>3616064581</v>
      </c>
      <c r="H31" s="5"/>
      <c r="I31" s="5">
        <v>10728559892</v>
      </c>
      <c r="J31" s="6"/>
      <c r="K31" s="5">
        <v>92230053</v>
      </c>
      <c r="M31" s="5">
        <f t="shared" si="1"/>
        <v>10636329839</v>
      </c>
    </row>
    <row r="32" spans="1:13" x14ac:dyDescent="0.55000000000000004">
      <c r="A32" s="1" t="s">
        <v>117</v>
      </c>
      <c r="C32" s="5">
        <v>391368195</v>
      </c>
      <c r="E32" s="5">
        <v>8209053</v>
      </c>
      <c r="F32" s="5"/>
      <c r="G32" s="5">
        <f t="shared" si="0"/>
        <v>383159142</v>
      </c>
      <c r="H32" s="5"/>
      <c r="I32" s="5">
        <v>1136801046</v>
      </c>
      <c r="J32" s="6"/>
      <c r="K32" s="5">
        <v>9772719</v>
      </c>
      <c r="M32" s="5">
        <f t="shared" si="1"/>
        <v>1127028327</v>
      </c>
    </row>
    <row r="33" spans="1:13" x14ac:dyDescent="0.55000000000000004">
      <c r="A33" s="1" t="s">
        <v>96</v>
      </c>
      <c r="C33" s="5">
        <v>318367846</v>
      </c>
      <c r="E33" s="5">
        <v>0</v>
      </c>
      <c r="F33" s="5"/>
      <c r="G33" s="5">
        <f t="shared" si="0"/>
        <v>318367846</v>
      </c>
      <c r="H33" s="5"/>
      <c r="I33" s="5">
        <v>1592880022</v>
      </c>
      <c r="J33" s="6"/>
      <c r="K33" s="5">
        <v>0</v>
      </c>
      <c r="M33" s="5">
        <f t="shared" si="1"/>
        <v>1592880022</v>
      </c>
    </row>
    <row r="34" spans="1:13" x14ac:dyDescent="0.55000000000000004">
      <c r="A34" s="1" t="s">
        <v>96</v>
      </c>
      <c r="C34" s="5">
        <v>3877</v>
      </c>
      <c r="E34" s="5">
        <v>0</v>
      </c>
      <c r="F34" s="5"/>
      <c r="G34" s="5">
        <f t="shared" si="0"/>
        <v>3877</v>
      </c>
      <c r="H34" s="5"/>
      <c r="I34" s="5">
        <v>7798</v>
      </c>
      <c r="J34" s="6"/>
      <c r="K34" s="5">
        <v>0</v>
      </c>
      <c r="M34" s="5">
        <f t="shared" si="1"/>
        <v>7798</v>
      </c>
    </row>
    <row r="35" spans="1:13" x14ac:dyDescent="0.55000000000000004">
      <c r="A35" s="1" t="s">
        <v>133</v>
      </c>
      <c r="C35" s="5">
        <v>3107934408</v>
      </c>
      <c r="E35" s="5">
        <v>0</v>
      </c>
      <c r="F35" s="5"/>
      <c r="G35" s="5">
        <f t="shared" si="0"/>
        <v>3107934408</v>
      </c>
      <c r="H35" s="5"/>
      <c r="I35" s="5">
        <v>3107934408</v>
      </c>
      <c r="J35" s="6"/>
      <c r="K35" s="5">
        <v>0</v>
      </c>
      <c r="M35" s="5">
        <f t="shared" si="1"/>
        <v>3107934408</v>
      </c>
    </row>
    <row r="36" spans="1:13" ht="24.75" thickBot="1" x14ac:dyDescent="0.6">
      <c r="A36" s="1" t="s">
        <v>133</v>
      </c>
      <c r="C36" s="5">
        <v>3259540968</v>
      </c>
      <c r="E36" s="5">
        <v>0</v>
      </c>
      <c r="F36" s="5"/>
      <c r="G36" s="5">
        <f t="shared" si="0"/>
        <v>3259540968</v>
      </c>
      <c r="H36" s="5"/>
      <c r="I36" s="5">
        <v>3259540968</v>
      </c>
      <c r="J36" s="6"/>
      <c r="K36" s="5">
        <v>0</v>
      </c>
      <c r="M36" s="5">
        <f t="shared" si="1"/>
        <v>3259540968</v>
      </c>
    </row>
    <row r="37" spans="1:13" ht="24.75" thickBot="1" x14ac:dyDescent="0.6">
      <c r="A37" s="1" t="s">
        <v>39</v>
      </c>
      <c r="C37" s="7">
        <f>SUM(C8:C36)</f>
        <v>54564686949</v>
      </c>
      <c r="D37" s="6"/>
      <c r="E37" s="7">
        <f>SUM(E8:E36)</f>
        <v>387323983</v>
      </c>
      <c r="F37" s="6"/>
      <c r="G37" s="7">
        <f>SUM(G8:G36)</f>
        <v>54177362966</v>
      </c>
      <c r="H37" s="6"/>
      <c r="I37" s="7">
        <f>SUM(I8:I36)</f>
        <v>113860705564</v>
      </c>
      <c r="J37" s="6"/>
      <c r="K37" s="7">
        <f>SUM(K8:K36)</f>
        <v>466261127</v>
      </c>
      <c r="L37" s="6"/>
      <c r="M37" s="7">
        <f>SUM(M8:M36)</f>
        <v>113394444437</v>
      </c>
    </row>
    <row r="38" spans="1:13" ht="24.75" thickTop="1" x14ac:dyDescent="0.55000000000000004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38"/>
  <sheetViews>
    <sheetView rightToLeft="1" topLeftCell="A25" workbookViewId="0">
      <selection activeCell="K38" sqref="K38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4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4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</row>
    <row r="4" spans="1:14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4" ht="24.75" x14ac:dyDescent="0.55000000000000004">
      <c r="A6" s="19" t="s">
        <v>168</v>
      </c>
      <c r="B6" s="19" t="s">
        <v>168</v>
      </c>
      <c r="C6" s="19" t="s">
        <v>168</v>
      </c>
      <c r="E6" s="19" t="s">
        <v>143</v>
      </c>
      <c r="F6" s="19" t="s">
        <v>143</v>
      </c>
      <c r="G6" s="19" t="s">
        <v>143</v>
      </c>
      <c r="I6" s="19" t="s">
        <v>144</v>
      </c>
      <c r="J6" s="19" t="s">
        <v>144</v>
      </c>
      <c r="K6" s="19" t="s">
        <v>144</v>
      </c>
    </row>
    <row r="7" spans="1:14" ht="24.75" x14ac:dyDescent="0.55000000000000004">
      <c r="A7" s="19" t="s">
        <v>169</v>
      </c>
      <c r="C7" s="19" t="s">
        <v>81</v>
      </c>
      <c r="E7" s="19" t="s">
        <v>170</v>
      </c>
      <c r="G7" s="19" t="s">
        <v>171</v>
      </c>
      <c r="I7" s="19" t="s">
        <v>170</v>
      </c>
      <c r="K7" s="19" t="s">
        <v>171</v>
      </c>
    </row>
    <row r="8" spans="1:14" x14ac:dyDescent="0.55000000000000004">
      <c r="A8" s="1" t="s">
        <v>88</v>
      </c>
      <c r="C8" s="6" t="s">
        <v>89</v>
      </c>
      <c r="D8" s="6"/>
      <c r="E8" s="9">
        <v>33840</v>
      </c>
      <c r="F8" s="6"/>
      <c r="G8" s="10">
        <f>E8/$E$37</f>
        <v>6.2018132774461346E-7</v>
      </c>
      <c r="H8" s="6"/>
      <c r="I8" s="9">
        <v>106171</v>
      </c>
      <c r="J8" s="6"/>
      <c r="K8" s="10">
        <f>I8/$I$37</f>
        <v>9.3246392136857353E-7</v>
      </c>
      <c r="L8" s="6"/>
      <c r="M8" s="6"/>
      <c r="N8" s="6"/>
    </row>
    <row r="9" spans="1:14" x14ac:dyDescent="0.55000000000000004">
      <c r="A9" s="1" t="s">
        <v>88</v>
      </c>
      <c r="C9" s="6" t="s">
        <v>93</v>
      </c>
      <c r="D9" s="6"/>
      <c r="E9" s="9">
        <v>43855</v>
      </c>
      <c r="F9" s="6"/>
      <c r="G9" s="10">
        <f t="shared" ref="G9:G36" si="0">E9/$E$37</f>
        <v>8.0372494468794395E-7</v>
      </c>
      <c r="H9" s="6"/>
      <c r="I9" s="9">
        <v>131012</v>
      </c>
      <c r="J9" s="6"/>
      <c r="K9" s="10">
        <f t="shared" ref="K9:K36" si="1">I9/$I$37</f>
        <v>1.1506340080279885E-6</v>
      </c>
      <c r="L9" s="6"/>
      <c r="M9" s="6"/>
      <c r="N9" s="6"/>
    </row>
    <row r="10" spans="1:14" x14ac:dyDescent="0.55000000000000004">
      <c r="A10" s="1" t="s">
        <v>88</v>
      </c>
      <c r="C10" s="6" t="s">
        <v>94</v>
      </c>
      <c r="D10" s="6"/>
      <c r="E10" s="9">
        <v>48533</v>
      </c>
      <c r="F10" s="6"/>
      <c r="G10" s="10">
        <f t="shared" si="0"/>
        <v>8.8945804903750957E-7</v>
      </c>
      <c r="H10" s="6"/>
      <c r="I10" s="9">
        <v>144987</v>
      </c>
      <c r="J10" s="6"/>
      <c r="K10" s="10">
        <f t="shared" si="1"/>
        <v>1.2733716981799678E-6</v>
      </c>
      <c r="L10" s="6"/>
      <c r="M10" s="6"/>
      <c r="N10" s="6"/>
    </row>
    <row r="11" spans="1:14" x14ac:dyDescent="0.55000000000000004">
      <c r="A11" s="1" t="s">
        <v>88</v>
      </c>
      <c r="C11" s="6" t="s">
        <v>95</v>
      </c>
      <c r="D11" s="6"/>
      <c r="E11" s="9">
        <v>47269</v>
      </c>
      <c r="F11" s="6"/>
      <c r="G11" s="10">
        <f t="shared" si="0"/>
        <v>8.6629288360402278E-7</v>
      </c>
      <c r="H11" s="6"/>
      <c r="I11" s="9">
        <v>141211</v>
      </c>
      <c r="J11" s="6"/>
      <c r="K11" s="10">
        <f t="shared" si="1"/>
        <v>1.2402083695206567E-6</v>
      </c>
      <c r="L11" s="6"/>
      <c r="M11" s="6"/>
      <c r="N11" s="6"/>
    </row>
    <row r="12" spans="1:14" x14ac:dyDescent="0.55000000000000004">
      <c r="A12" s="1" t="s">
        <v>96</v>
      </c>
      <c r="C12" s="6" t="s">
        <v>97</v>
      </c>
      <c r="D12" s="6"/>
      <c r="E12" s="9">
        <v>1343468001</v>
      </c>
      <c r="F12" s="6"/>
      <c r="G12" s="10">
        <f t="shared" si="0"/>
        <v>2.4621565267215768E-2</v>
      </c>
      <c r="H12" s="6"/>
      <c r="I12" s="9">
        <v>2436029440</v>
      </c>
      <c r="J12" s="6"/>
      <c r="K12" s="10">
        <f t="shared" si="1"/>
        <v>2.1394821224173174E-2</v>
      </c>
      <c r="L12" s="6"/>
      <c r="M12" s="6"/>
      <c r="N12" s="6"/>
    </row>
    <row r="13" spans="1:14" x14ac:dyDescent="0.55000000000000004">
      <c r="A13" s="1" t="s">
        <v>96</v>
      </c>
      <c r="C13" s="6" t="s">
        <v>98</v>
      </c>
      <c r="D13" s="6"/>
      <c r="E13" s="9">
        <v>1697423239</v>
      </c>
      <c r="F13" s="6"/>
      <c r="G13" s="10">
        <f t="shared" si="0"/>
        <v>3.1108457390886003E-2</v>
      </c>
      <c r="H13" s="6"/>
      <c r="I13" s="9">
        <v>3058922267</v>
      </c>
      <c r="J13" s="6"/>
      <c r="K13" s="10">
        <f t="shared" si="1"/>
        <v>2.6865477882363986E-2</v>
      </c>
      <c r="L13" s="6"/>
      <c r="M13" s="6"/>
      <c r="N13" s="6"/>
    </row>
    <row r="14" spans="1:14" x14ac:dyDescent="0.55000000000000004">
      <c r="A14" s="1" t="s">
        <v>96</v>
      </c>
      <c r="C14" s="6" t="s">
        <v>100</v>
      </c>
      <c r="D14" s="6"/>
      <c r="E14" s="9">
        <v>4974350242</v>
      </c>
      <c r="F14" s="6"/>
      <c r="G14" s="10">
        <f t="shared" si="0"/>
        <v>9.1164277120280704E-2</v>
      </c>
      <c r="H14" s="6"/>
      <c r="I14" s="9">
        <v>6993525817</v>
      </c>
      <c r="J14" s="6"/>
      <c r="K14" s="10">
        <f t="shared" si="1"/>
        <v>6.1421767785103061E-2</v>
      </c>
      <c r="L14" s="6"/>
      <c r="M14" s="6"/>
      <c r="N14" s="6"/>
    </row>
    <row r="15" spans="1:14" x14ac:dyDescent="0.55000000000000004">
      <c r="A15" s="1" t="s">
        <v>96</v>
      </c>
      <c r="C15" s="6" t="s">
        <v>101</v>
      </c>
      <c r="D15" s="6"/>
      <c r="E15" s="9">
        <v>6847148409</v>
      </c>
      <c r="F15" s="6"/>
      <c r="G15" s="10">
        <f t="shared" si="0"/>
        <v>0.12548680826117131</v>
      </c>
      <c r="H15" s="6"/>
      <c r="I15" s="9">
        <v>6980516961</v>
      </c>
      <c r="J15" s="6"/>
      <c r="K15" s="10">
        <f t="shared" si="1"/>
        <v>6.1307515410365332E-2</v>
      </c>
      <c r="L15" s="6"/>
      <c r="M15" s="6"/>
      <c r="N15" s="6"/>
    </row>
    <row r="16" spans="1:14" x14ac:dyDescent="0.55000000000000004">
      <c r="A16" s="1" t="s">
        <v>96</v>
      </c>
      <c r="C16" s="6" t="s">
        <v>103</v>
      </c>
      <c r="D16" s="6"/>
      <c r="E16" s="9">
        <v>63590713</v>
      </c>
      <c r="F16" s="6"/>
      <c r="G16" s="10">
        <f t="shared" si="0"/>
        <v>1.1654188185746645E-3</v>
      </c>
      <c r="H16" s="6"/>
      <c r="I16" s="9">
        <v>158167038</v>
      </c>
      <c r="J16" s="6"/>
      <c r="K16" s="10">
        <f t="shared" si="1"/>
        <v>1.3891275064257865E-3</v>
      </c>
      <c r="L16" s="6"/>
      <c r="M16" s="6"/>
      <c r="N16" s="6"/>
    </row>
    <row r="17" spans="1:14" x14ac:dyDescent="0.55000000000000004">
      <c r="A17" s="1" t="s">
        <v>96</v>
      </c>
      <c r="C17" s="6" t="s">
        <v>104</v>
      </c>
      <c r="D17" s="6"/>
      <c r="E17" s="9">
        <v>5602324256</v>
      </c>
      <c r="F17" s="6"/>
      <c r="G17" s="10">
        <f t="shared" si="0"/>
        <v>0.1026730761093952</v>
      </c>
      <c r="H17" s="6"/>
      <c r="I17" s="9">
        <v>10593448662</v>
      </c>
      <c r="J17" s="6"/>
      <c r="K17" s="10">
        <f t="shared" si="1"/>
        <v>9.3038670448476413E-2</v>
      </c>
      <c r="L17" s="6"/>
      <c r="M17" s="6"/>
      <c r="N17" s="6"/>
    </row>
    <row r="18" spans="1:14" x14ac:dyDescent="0.55000000000000004">
      <c r="A18" s="1" t="s">
        <v>96</v>
      </c>
      <c r="C18" s="6" t="s">
        <v>107</v>
      </c>
      <c r="D18" s="6"/>
      <c r="E18" s="9">
        <v>665740387</v>
      </c>
      <c r="F18" s="6"/>
      <c r="G18" s="10">
        <f t="shared" si="0"/>
        <v>1.2200938449848486E-2</v>
      </c>
      <c r="H18" s="6"/>
      <c r="I18" s="9">
        <v>1717271918</v>
      </c>
      <c r="J18" s="6"/>
      <c r="K18" s="10">
        <f t="shared" si="1"/>
        <v>1.5082217429565621E-2</v>
      </c>
      <c r="L18" s="6"/>
      <c r="M18" s="6"/>
      <c r="N18" s="6"/>
    </row>
    <row r="19" spans="1:14" x14ac:dyDescent="0.55000000000000004">
      <c r="A19" s="1" t="s">
        <v>96</v>
      </c>
      <c r="C19" s="6" t="s">
        <v>108</v>
      </c>
      <c r="D19" s="6"/>
      <c r="E19" s="9">
        <v>287222630</v>
      </c>
      <c r="F19" s="6"/>
      <c r="G19" s="10">
        <f t="shared" si="0"/>
        <v>5.2638921995183168E-3</v>
      </c>
      <c r="H19" s="6"/>
      <c r="I19" s="9">
        <v>689577177</v>
      </c>
      <c r="J19" s="6"/>
      <c r="K19" s="10">
        <f t="shared" si="1"/>
        <v>6.0563227110198726E-3</v>
      </c>
      <c r="L19" s="6"/>
      <c r="M19" s="6"/>
      <c r="N19" s="6"/>
    </row>
    <row r="20" spans="1:14" x14ac:dyDescent="0.55000000000000004">
      <c r="A20" s="1" t="s">
        <v>96</v>
      </c>
      <c r="C20" s="6" t="s">
        <v>109</v>
      </c>
      <c r="D20" s="6"/>
      <c r="E20" s="9">
        <v>123227754</v>
      </c>
      <c r="F20" s="6"/>
      <c r="G20" s="10">
        <f t="shared" si="0"/>
        <v>2.2583791988979489E-3</v>
      </c>
      <c r="H20" s="6"/>
      <c r="I20" s="9">
        <v>332102086</v>
      </c>
      <c r="J20" s="6"/>
      <c r="K20" s="10">
        <f t="shared" si="1"/>
        <v>2.9167401023466226E-3</v>
      </c>
      <c r="L20" s="6"/>
      <c r="M20" s="6"/>
      <c r="N20" s="6"/>
    </row>
    <row r="21" spans="1:14" x14ac:dyDescent="0.55000000000000004">
      <c r="A21" s="1" t="s">
        <v>96</v>
      </c>
      <c r="C21" s="6" t="s">
        <v>110</v>
      </c>
      <c r="D21" s="6"/>
      <c r="E21" s="9">
        <v>4353513348</v>
      </c>
      <c r="F21" s="6"/>
      <c r="G21" s="10">
        <f t="shared" si="0"/>
        <v>7.9786279211481598E-2</v>
      </c>
      <c r="H21" s="6"/>
      <c r="I21" s="9">
        <v>8326241510</v>
      </c>
      <c r="J21" s="6"/>
      <c r="K21" s="10">
        <f t="shared" si="1"/>
        <v>7.3126558181390328E-2</v>
      </c>
      <c r="L21" s="6"/>
      <c r="M21" s="6"/>
      <c r="N21" s="6"/>
    </row>
    <row r="22" spans="1:14" x14ac:dyDescent="0.55000000000000004">
      <c r="A22" s="1" t="s">
        <v>96</v>
      </c>
      <c r="C22" s="6" t="s">
        <v>112</v>
      </c>
      <c r="D22" s="6"/>
      <c r="E22" s="9">
        <v>225731457</v>
      </c>
      <c r="F22" s="6"/>
      <c r="G22" s="10">
        <f t="shared" si="0"/>
        <v>4.1369513804960433E-3</v>
      </c>
      <c r="H22" s="6"/>
      <c r="I22" s="9">
        <v>530078737</v>
      </c>
      <c r="J22" s="6"/>
      <c r="K22" s="10">
        <f t="shared" si="1"/>
        <v>4.6555019519183274E-3</v>
      </c>
      <c r="L22" s="6"/>
      <c r="M22" s="6"/>
      <c r="N22" s="6"/>
    </row>
    <row r="23" spans="1:14" x14ac:dyDescent="0.55000000000000004">
      <c r="A23" s="1" t="s">
        <v>96</v>
      </c>
      <c r="C23" s="6" t="s">
        <v>113</v>
      </c>
      <c r="D23" s="6"/>
      <c r="E23" s="9">
        <v>635049646</v>
      </c>
      <c r="F23" s="6"/>
      <c r="G23" s="10">
        <f t="shared" si="0"/>
        <v>1.1638473186762019E-2</v>
      </c>
      <c r="H23" s="6"/>
      <c r="I23" s="9">
        <v>1605421244</v>
      </c>
      <c r="J23" s="6"/>
      <c r="K23" s="10">
        <f t="shared" si="1"/>
        <v>1.4099870855776563E-2</v>
      </c>
      <c r="L23" s="6"/>
      <c r="M23" s="6"/>
      <c r="N23" s="6"/>
    </row>
    <row r="24" spans="1:14" x14ac:dyDescent="0.55000000000000004">
      <c r="A24" s="1" t="s">
        <v>96</v>
      </c>
      <c r="C24" s="6" t="s">
        <v>114</v>
      </c>
      <c r="D24" s="6"/>
      <c r="E24" s="9">
        <v>49155544</v>
      </c>
      <c r="F24" s="6"/>
      <c r="G24" s="10">
        <f t="shared" si="0"/>
        <v>9.0086733285841506E-4</v>
      </c>
      <c r="H24" s="6"/>
      <c r="I24" s="9">
        <v>131280228</v>
      </c>
      <c r="J24" s="6"/>
      <c r="K24" s="10">
        <f t="shared" si="1"/>
        <v>1.1529897636740768E-3</v>
      </c>
      <c r="L24" s="6"/>
      <c r="M24" s="6"/>
      <c r="N24" s="6"/>
    </row>
    <row r="25" spans="1:14" x14ac:dyDescent="0.55000000000000004">
      <c r="A25" s="1" t="s">
        <v>115</v>
      </c>
      <c r="C25" s="6" t="s">
        <v>116</v>
      </c>
      <c r="D25" s="6"/>
      <c r="E25" s="9">
        <v>5307</v>
      </c>
      <c r="F25" s="6"/>
      <c r="G25" s="10">
        <f t="shared" si="0"/>
        <v>9.7260706452147265E-8</v>
      </c>
      <c r="H25" s="6"/>
      <c r="I25" s="9">
        <v>39758</v>
      </c>
      <c r="J25" s="6"/>
      <c r="K25" s="10">
        <f t="shared" si="1"/>
        <v>3.4918104365383906E-7</v>
      </c>
      <c r="L25" s="6"/>
      <c r="M25" s="6"/>
      <c r="N25" s="6"/>
    </row>
    <row r="26" spans="1:14" x14ac:dyDescent="0.55000000000000004">
      <c r="A26" s="1" t="s">
        <v>117</v>
      </c>
      <c r="C26" s="6" t="s">
        <v>118</v>
      </c>
      <c r="D26" s="6"/>
      <c r="E26" s="9">
        <v>1164252109</v>
      </c>
      <c r="F26" s="6"/>
      <c r="G26" s="10">
        <f t="shared" si="0"/>
        <v>2.1337098663980095E-2</v>
      </c>
      <c r="H26" s="6"/>
      <c r="I26" s="9">
        <v>3345625395</v>
      </c>
      <c r="J26" s="6"/>
      <c r="K26" s="10">
        <f t="shared" si="1"/>
        <v>2.9383494318146977E-2</v>
      </c>
      <c r="L26" s="6"/>
      <c r="M26" s="6"/>
      <c r="N26" s="6"/>
    </row>
    <row r="27" spans="1:14" x14ac:dyDescent="0.55000000000000004">
      <c r="A27" s="1" t="s">
        <v>117</v>
      </c>
      <c r="C27" s="6" t="s">
        <v>119</v>
      </c>
      <c r="D27" s="6"/>
      <c r="E27" s="9">
        <v>817615840</v>
      </c>
      <c r="F27" s="6"/>
      <c r="G27" s="10">
        <f t="shared" si="0"/>
        <v>1.4984340343860147E-2</v>
      </c>
      <c r="H27" s="6"/>
      <c r="I27" s="9">
        <v>5322625898</v>
      </c>
      <c r="J27" s="6"/>
      <c r="K27" s="10">
        <f t="shared" si="1"/>
        <v>4.6746819911529562E-2</v>
      </c>
      <c r="L27" s="6"/>
      <c r="M27" s="6"/>
      <c r="N27" s="6"/>
    </row>
    <row r="28" spans="1:14" x14ac:dyDescent="0.55000000000000004">
      <c r="A28" s="1" t="s">
        <v>117</v>
      </c>
      <c r="C28" s="6" t="s">
        <v>120</v>
      </c>
      <c r="D28" s="6"/>
      <c r="E28" s="9">
        <v>4479839644</v>
      </c>
      <c r="F28" s="6"/>
      <c r="G28" s="10">
        <f t="shared" si="0"/>
        <v>8.2101444991101544E-2</v>
      </c>
      <c r="H28" s="6"/>
      <c r="I28" s="9">
        <v>12873384679</v>
      </c>
      <c r="J28" s="6"/>
      <c r="K28" s="10">
        <f t="shared" si="1"/>
        <v>0.11306257602421052</v>
      </c>
      <c r="L28" s="6"/>
      <c r="M28" s="6"/>
      <c r="N28" s="6"/>
    </row>
    <row r="29" spans="1:14" x14ac:dyDescent="0.55000000000000004">
      <c r="A29" s="1" t="s">
        <v>117</v>
      </c>
      <c r="C29" s="6" t="s">
        <v>122</v>
      </c>
      <c r="D29" s="6"/>
      <c r="E29" s="9">
        <v>9364636555</v>
      </c>
      <c r="F29" s="6"/>
      <c r="G29" s="10">
        <f t="shared" si="0"/>
        <v>0.17162448973184524</v>
      </c>
      <c r="H29" s="6"/>
      <c r="I29" s="9">
        <v>26894465165</v>
      </c>
      <c r="J29" s="6"/>
      <c r="K29" s="10">
        <f t="shared" si="1"/>
        <v>0.23620497547227021</v>
      </c>
      <c r="L29" s="6"/>
      <c r="M29" s="6"/>
      <c r="N29" s="6"/>
    </row>
    <row r="30" spans="1:14" x14ac:dyDescent="0.55000000000000004">
      <c r="A30" s="1" t="s">
        <v>96</v>
      </c>
      <c r="C30" s="6" t="s">
        <v>124</v>
      </c>
      <c r="D30" s="6"/>
      <c r="E30" s="9">
        <v>1099465555</v>
      </c>
      <c r="F30" s="6"/>
      <c r="G30" s="10">
        <f t="shared" si="0"/>
        <v>2.0149763821198825E-2</v>
      </c>
      <c r="H30" s="6"/>
      <c r="I30" s="9">
        <v>2045734069</v>
      </c>
      <c r="J30" s="6"/>
      <c r="K30" s="10">
        <f t="shared" si="1"/>
        <v>1.796698921604796E-2</v>
      </c>
      <c r="L30" s="6"/>
      <c r="M30" s="6"/>
      <c r="N30" s="6"/>
    </row>
    <row r="31" spans="1:14" x14ac:dyDescent="0.55000000000000004">
      <c r="A31" s="1" t="s">
        <v>117</v>
      </c>
      <c r="C31" s="6" t="s">
        <v>125</v>
      </c>
      <c r="D31" s="6"/>
      <c r="E31" s="9">
        <v>3693537522</v>
      </c>
      <c r="F31" s="6"/>
      <c r="G31" s="10">
        <f t="shared" si="0"/>
        <v>6.7690987129684077E-2</v>
      </c>
      <c r="H31" s="6"/>
      <c r="I31" s="9">
        <v>10728559892</v>
      </c>
      <c r="J31" s="6"/>
      <c r="K31" s="10">
        <f t="shared" si="1"/>
        <v>9.4225306604740655E-2</v>
      </c>
      <c r="L31" s="6"/>
      <c r="M31" s="6"/>
      <c r="N31" s="6"/>
    </row>
    <row r="32" spans="1:14" x14ac:dyDescent="0.55000000000000004">
      <c r="A32" s="1" t="s">
        <v>117</v>
      </c>
      <c r="C32" s="6" t="s">
        <v>127</v>
      </c>
      <c r="D32" s="6"/>
      <c r="E32" s="9">
        <v>391368195</v>
      </c>
      <c r="F32" s="6"/>
      <c r="G32" s="10">
        <f t="shared" si="0"/>
        <v>7.1725545748260273E-3</v>
      </c>
      <c r="H32" s="6"/>
      <c r="I32" s="9">
        <v>1136801046</v>
      </c>
      <c r="J32" s="6"/>
      <c r="K32" s="10">
        <f t="shared" si="1"/>
        <v>9.9841384292231987E-3</v>
      </c>
      <c r="L32" s="6"/>
      <c r="M32" s="6"/>
      <c r="N32" s="6"/>
    </row>
    <row r="33" spans="1:14" x14ac:dyDescent="0.55000000000000004">
      <c r="A33" s="1" t="s">
        <v>96</v>
      </c>
      <c r="C33" s="6" t="s">
        <v>128</v>
      </c>
      <c r="D33" s="6"/>
      <c r="E33" s="9">
        <v>318367846</v>
      </c>
      <c r="F33" s="6"/>
      <c r="G33" s="10">
        <f t="shared" si="0"/>
        <v>5.8346865674785055E-3</v>
      </c>
      <c r="H33" s="6"/>
      <c r="I33" s="9">
        <v>1592880022</v>
      </c>
      <c r="J33" s="6"/>
      <c r="K33" s="10">
        <f t="shared" si="1"/>
        <v>1.398972555202249E-2</v>
      </c>
      <c r="L33" s="6"/>
      <c r="M33" s="6"/>
      <c r="N33" s="6"/>
    </row>
    <row r="34" spans="1:14" x14ac:dyDescent="0.55000000000000004">
      <c r="A34" s="1" t="s">
        <v>96</v>
      </c>
      <c r="C34" s="6" t="s">
        <v>130</v>
      </c>
      <c r="D34" s="6"/>
      <c r="E34" s="9">
        <v>3877</v>
      </c>
      <c r="F34" s="6"/>
      <c r="G34" s="10">
        <f t="shared" si="0"/>
        <v>7.1053280368376658E-8</v>
      </c>
      <c r="H34" s="6"/>
      <c r="I34" s="9">
        <v>7798</v>
      </c>
      <c r="J34" s="6"/>
      <c r="K34" s="10">
        <f t="shared" si="1"/>
        <v>6.8487191971744984E-8</v>
      </c>
      <c r="L34" s="6"/>
      <c r="M34" s="6"/>
      <c r="N34" s="6"/>
    </row>
    <row r="35" spans="1:14" x14ac:dyDescent="0.55000000000000004">
      <c r="A35" s="1" t="s">
        <v>133</v>
      </c>
      <c r="C35" s="6" t="s">
        <v>135</v>
      </c>
      <c r="D35" s="6"/>
      <c r="E35" s="9">
        <v>3107934408</v>
      </c>
      <c r="F35" s="6"/>
      <c r="G35" s="10">
        <f t="shared" si="0"/>
        <v>5.6958714175431711E-2</v>
      </c>
      <c r="H35" s="6"/>
      <c r="I35" s="9">
        <v>3107934408</v>
      </c>
      <c r="J35" s="6"/>
      <c r="K35" s="10">
        <f t="shared" si="1"/>
        <v>2.7295934911039703E-2</v>
      </c>
      <c r="L35" s="6"/>
      <c r="M35" s="6"/>
      <c r="N35" s="6"/>
    </row>
    <row r="36" spans="1:14" ht="24.75" thickBot="1" x14ac:dyDescent="0.6">
      <c r="A36" s="1" t="s">
        <v>133</v>
      </c>
      <c r="C36" s="6" t="s">
        <v>137</v>
      </c>
      <c r="D36" s="6"/>
      <c r="E36" s="9">
        <v>3259540968</v>
      </c>
      <c r="F36" s="6"/>
      <c r="G36" s="10">
        <f t="shared" si="0"/>
        <v>5.9737188102015441E-2</v>
      </c>
      <c r="H36" s="6"/>
      <c r="I36" s="9">
        <v>3259540968</v>
      </c>
      <c r="J36" s="6"/>
      <c r="K36" s="10">
        <f t="shared" si="1"/>
        <v>2.8627443961936838E-2</v>
      </c>
      <c r="L36" s="6"/>
      <c r="M36" s="6"/>
      <c r="N36" s="6"/>
    </row>
    <row r="37" spans="1:14" ht="24.75" thickBot="1" x14ac:dyDescent="0.6">
      <c r="A37" s="1" t="s">
        <v>39</v>
      </c>
      <c r="C37" s="6" t="s">
        <v>39</v>
      </c>
      <c r="D37" s="6"/>
      <c r="E37" s="7">
        <f>SUM(E8:E36)</f>
        <v>54564686949</v>
      </c>
      <c r="F37" s="6"/>
      <c r="G37" s="17">
        <f>SUM(G8:G36)</f>
        <v>1.0000000000000002</v>
      </c>
      <c r="H37" s="6"/>
      <c r="I37" s="7">
        <f>SUM(I8:I36)</f>
        <v>113860705564</v>
      </c>
      <c r="J37" s="6"/>
      <c r="K37" s="17">
        <f>SUM(K8:K36)</f>
        <v>0.99999999999999978</v>
      </c>
      <c r="L37" s="6"/>
      <c r="M37" s="6"/>
      <c r="N37" s="6"/>
    </row>
    <row r="38" spans="1:14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52BF-F134-4EAB-904B-2948A89D55F2}">
  <dimension ref="A2:M13"/>
  <sheetViews>
    <sheetView rightToLeft="1" tabSelected="1" workbookViewId="0">
      <selection activeCell="V3" sqref="V3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6" style="1" customWidth="1"/>
    <col min="4" max="4" width="1" style="1" customWidth="1"/>
    <col min="5" max="5" width="13.42578125" style="1" bestFit="1" customWidth="1"/>
    <col min="6" max="6" width="1" style="1" customWidth="1"/>
    <col min="7" max="7" width="25.42578125" style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2" t="s">
        <v>142</v>
      </c>
      <c r="C6" s="19" t="s">
        <v>143</v>
      </c>
      <c r="D6" s="19" t="s">
        <v>143</v>
      </c>
      <c r="E6" s="19" t="s">
        <v>143</v>
      </c>
      <c r="F6" s="19" t="s">
        <v>143</v>
      </c>
      <c r="G6" s="19" t="s">
        <v>143</v>
      </c>
      <c r="I6" s="19" t="s">
        <v>144</v>
      </c>
      <c r="J6" s="19" t="s">
        <v>144</v>
      </c>
      <c r="K6" s="19" t="s">
        <v>144</v>
      </c>
      <c r="L6" s="19" t="s">
        <v>144</v>
      </c>
      <c r="M6" s="19" t="s">
        <v>144</v>
      </c>
    </row>
    <row r="7" spans="1:13" ht="25.5" thickBot="1" x14ac:dyDescent="0.6">
      <c r="A7" s="12" t="s">
        <v>145</v>
      </c>
      <c r="C7" s="12" t="s">
        <v>146</v>
      </c>
      <c r="E7" s="12" t="s">
        <v>147</v>
      </c>
      <c r="G7" s="12" t="s">
        <v>148</v>
      </c>
      <c r="I7" s="12" t="s">
        <v>146</v>
      </c>
      <c r="K7" s="12" t="s">
        <v>147</v>
      </c>
      <c r="M7" s="12" t="s">
        <v>148</v>
      </c>
    </row>
    <row r="8" spans="1:13" x14ac:dyDescent="0.55000000000000004">
      <c r="A8" s="1" t="s">
        <v>76</v>
      </c>
      <c r="C8" s="5">
        <v>3869381009</v>
      </c>
      <c r="E8" s="5">
        <v>0</v>
      </c>
      <c r="F8" s="5"/>
      <c r="G8" s="5">
        <f>C8-E8</f>
        <v>3869381009</v>
      </c>
      <c r="H8" s="5"/>
      <c r="I8" s="5">
        <v>3869381009</v>
      </c>
      <c r="J8" s="6"/>
      <c r="K8" s="5">
        <v>0</v>
      </c>
      <c r="M8" s="5">
        <v>3869381009</v>
      </c>
    </row>
    <row r="9" spans="1:13" x14ac:dyDescent="0.55000000000000004">
      <c r="A9" s="1" t="s">
        <v>72</v>
      </c>
      <c r="C9" s="5">
        <v>95511196</v>
      </c>
      <c r="E9" s="5">
        <v>0</v>
      </c>
      <c r="F9" s="5"/>
      <c r="G9" s="5">
        <f t="shared" ref="G9:G11" si="0">C9-E9</f>
        <v>95511196</v>
      </c>
      <c r="H9" s="5"/>
      <c r="I9" s="5">
        <v>293054639</v>
      </c>
      <c r="J9" s="6"/>
      <c r="K9" s="5">
        <v>0</v>
      </c>
      <c r="M9" s="5">
        <v>293054639</v>
      </c>
    </row>
    <row r="10" spans="1:13" x14ac:dyDescent="0.55000000000000004">
      <c r="A10" s="1" t="s">
        <v>68</v>
      </c>
      <c r="C10" s="5">
        <v>396072603</v>
      </c>
      <c r="E10" s="5">
        <v>0</v>
      </c>
      <c r="F10" s="5"/>
      <c r="G10" s="5">
        <f t="shared" si="0"/>
        <v>396072603</v>
      </c>
      <c r="H10" s="5"/>
      <c r="I10" s="5">
        <v>1172070548</v>
      </c>
      <c r="J10" s="6"/>
      <c r="K10" s="5">
        <v>0</v>
      </c>
      <c r="M10" s="5">
        <v>1172070548</v>
      </c>
    </row>
    <row r="11" spans="1:13" ht="24.75" thickBot="1" x14ac:dyDescent="0.6">
      <c r="A11" s="1" t="s">
        <v>64</v>
      </c>
      <c r="C11" s="5">
        <v>178522303</v>
      </c>
      <c r="E11" s="5">
        <v>0</v>
      </c>
      <c r="F11" s="5"/>
      <c r="G11" s="5">
        <f t="shared" si="0"/>
        <v>178522303</v>
      </c>
      <c r="H11" s="5"/>
      <c r="I11" s="5">
        <v>547101671</v>
      </c>
      <c r="J11" s="6"/>
      <c r="K11" s="5">
        <v>0</v>
      </c>
      <c r="M11" s="5">
        <v>547101671</v>
      </c>
    </row>
    <row r="12" spans="1:13" ht="24.75" thickBot="1" x14ac:dyDescent="0.6">
      <c r="A12" s="1" t="s">
        <v>39</v>
      </c>
      <c r="C12" s="7">
        <f>SUM(C8:C11)</f>
        <v>4539487111</v>
      </c>
      <c r="D12" s="6"/>
      <c r="E12" s="7">
        <f>SUM(E8:E11)</f>
        <v>0</v>
      </c>
      <c r="F12" s="6"/>
      <c r="G12" s="7">
        <f>SUM(G8:G11)</f>
        <v>4539487111</v>
      </c>
      <c r="H12" s="6"/>
      <c r="I12" s="7">
        <f>SUM(I8:I11)</f>
        <v>5881607867</v>
      </c>
      <c r="J12" s="6"/>
      <c r="K12" s="7">
        <f>SUM(K8:K11)</f>
        <v>0</v>
      </c>
      <c r="L12" s="6"/>
      <c r="M12" s="7">
        <f>SUM(M8:M11)</f>
        <v>5881607867</v>
      </c>
    </row>
    <row r="13" spans="1:13" ht="24.75" thickTop="1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9"/>
  <sheetViews>
    <sheetView rightToLeft="1" workbookViewId="0">
      <selection activeCell="Q13" sqref="Q13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6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29.28515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28515625" style="1" bestFit="1" customWidth="1"/>
    <col min="14" max="14" width="1" style="1" customWidth="1"/>
    <col min="15" max="15" width="23.140625" style="1" bestFit="1" customWidth="1"/>
    <col min="16" max="16" width="1" style="1" customWidth="1"/>
    <col min="17" max="17" width="29.2851562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9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9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  <c r="N3" s="20" t="s">
        <v>141</v>
      </c>
      <c r="O3" s="20" t="s">
        <v>141</v>
      </c>
      <c r="P3" s="20" t="s">
        <v>141</v>
      </c>
      <c r="Q3" s="20" t="s">
        <v>141</v>
      </c>
    </row>
    <row r="4" spans="1:19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9" ht="24.75" x14ac:dyDescent="0.55000000000000004">
      <c r="A6" s="19" t="s">
        <v>3</v>
      </c>
      <c r="C6" s="19" t="s">
        <v>143</v>
      </c>
      <c r="D6" s="19" t="s">
        <v>143</v>
      </c>
      <c r="E6" s="19" t="s">
        <v>143</v>
      </c>
      <c r="F6" s="19" t="s">
        <v>143</v>
      </c>
      <c r="G6" s="19" t="s">
        <v>143</v>
      </c>
      <c r="H6" s="19" t="s">
        <v>143</v>
      </c>
      <c r="I6" s="19" t="s">
        <v>143</v>
      </c>
      <c r="K6" s="19" t="s">
        <v>144</v>
      </c>
      <c r="L6" s="19" t="s">
        <v>144</v>
      </c>
      <c r="M6" s="19" t="s">
        <v>144</v>
      </c>
      <c r="N6" s="19" t="s">
        <v>144</v>
      </c>
      <c r="O6" s="19" t="s">
        <v>144</v>
      </c>
      <c r="P6" s="19" t="s">
        <v>144</v>
      </c>
      <c r="Q6" s="19" t="s">
        <v>144</v>
      </c>
    </row>
    <row r="7" spans="1:19" ht="24.75" x14ac:dyDescent="0.55000000000000004">
      <c r="A7" s="19" t="s">
        <v>3</v>
      </c>
      <c r="C7" s="19" t="s">
        <v>7</v>
      </c>
      <c r="E7" s="19" t="s">
        <v>157</v>
      </c>
      <c r="G7" s="19" t="s">
        <v>158</v>
      </c>
      <c r="I7" s="19" t="s">
        <v>160</v>
      </c>
      <c r="K7" s="19" t="s">
        <v>7</v>
      </c>
      <c r="M7" s="19" t="s">
        <v>157</v>
      </c>
      <c r="O7" s="19" t="s">
        <v>158</v>
      </c>
      <c r="Q7" s="19" t="s">
        <v>160</v>
      </c>
    </row>
    <row r="8" spans="1:19" x14ac:dyDescent="0.55000000000000004">
      <c r="A8" s="1" t="s">
        <v>23</v>
      </c>
      <c r="C8" s="5">
        <v>2015289848</v>
      </c>
      <c r="D8" s="5"/>
      <c r="E8" s="5">
        <v>33092765924714</v>
      </c>
      <c r="F8" s="5"/>
      <c r="G8" s="5">
        <v>33080677437388</v>
      </c>
      <c r="H8" s="5"/>
      <c r="I8" s="5">
        <f>E8-G8</f>
        <v>12088487326</v>
      </c>
      <c r="J8" s="5"/>
      <c r="K8" s="5">
        <v>5793086681</v>
      </c>
      <c r="L8" s="5"/>
      <c r="M8" s="5">
        <v>93025218971281</v>
      </c>
      <c r="N8" s="5"/>
      <c r="O8" s="5">
        <v>92975506837209</v>
      </c>
      <c r="P8" s="5"/>
      <c r="Q8" s="5">
        <f>M8-O8</f>
        <v>49712134072</v>
      </c>
    </row>
    <row r="9" spans="1:19" x14ac:dyDescent="0.55000000000000004">
      <c r="A9" s="1" t="s">
        <v>27</v>
      </c>
      <c r="C9" s="5">
        <v>420952</v>
      </c>
      <c r="D9" s="5"/>
      <c r="E9" s="5">
        <v>17769493074</v>
      </c>
      <c r="F9" s="5"/>
      <c r="G9" s="5">
        <v>16384638176</v>
      </c>
      <c r="H9" s="5"/>
      <c r="I9" s="5">
        <f t="shared" ref="I9:I18" si="0">E9-G9</f>
        <v>1384854898</v>
      </c>
      <c r="J9" s="5"/>
      <c r="K9" s="5">
        <v>14725202</v>
      </c>
      <c r="L9" s="5"/>
      <c r="M9" s="5">
        <v>581718376944</v>
      </c>
      <c r="N9" s="5"/>
      <c r="O9" s="5">
        <v>571092381993</v>
      </c>
      <c r="P9" s="5"/>
      <c r="Q9" s="5">
        <f t="shared" ref="Q9:Q18" si="1">M9-O9</f>
        <v>10625994951</v>
      </c>
    </row>
    <row r="10" spans="1:19" x14ac:dyDescent="0.55000000000000004">
      <c r="A10" s="1" t="s">
        <v>31</v>
      </c>
      <c r="C10" s="5">
        <v>34082178</v>
      </c>
      <c r="D10" s="5"/>
      <c r="E10" s="5">
        <v>286367936487</v>
      </c>
      <c r="F10" s="5"/>
      <c r="G10" s="5">
        <v>269952613250</v>
      </c>
      <c r="H10" s="5"/>
      <c r="I10" s="5">
        <f t="shared" si="0"/>
        <v>16415323237</v>
      </c>
      <c r="J10" s="5"/>
      <c r="K10" s="5">
        <v>169829312</v>
      </c>
      <c r="L10" s="5"/>
      <c r="M10" s="5">
        <v>1538641174702</v>
      </c>
      <c r="N10" s="5"/>
      <c r="O10" s="5">
        <v>1499534347672</v>
      </c>
      <c r="P10" s="5"/>
      <c r="Q10" s="5">
        <f t="shared" si="1"/>
        <v>39106827030</v>
      </c>
    </row>
    <row r="11" spans="1:19" x14ac:dyDescent="0.55000000000000004">
      <c r="A11" s="1" t="s">
        <v>17</v>
      </c>
      <c r="C11" s="5">
        <v>35067681</v>
      </c>
      <c r="D11" s="5"/>
      <c r="E11" s="5">
        <v>1510608520311</v>
      </c>
      <c r="F11" s="5"/>
      <c r="G11" s="5">
        <v>1487454018794</v>
      </c>
      <c r="H11" s="5"/>
      <c r="I11" s="5">
        <f t="shared" si="0"/>
        <v>23154501517</v>
      </c>
      <c r="J11" s="5"/>
      <c r="K11" s="5">
        <v>87080234</v>
      </c>
      <c r="L11" s="5"/>
      <c r="M11" s="5">
        <v>3744655735856</v>
      </c>
      <c r="N11" s="5"/>
      <c r="O11" s="5">
        <v>3664600468418</v>
      </c>
      <c r="P11" s="5"/>
      <c r="Q11" s="5">
        <f t="shared" si="1"/>
        <v>80055267438</v>
      </c>
    </row>
    <row r="12" spans="1:19" x14ac:dyDescent="0.55000000000000004">
      <c r="A12" s="1" t="s">
        <v>15</v>
      </c>
      <c r="C12" s="5">
        <v>116458841</v>
      </c>
      <c r="D12" s="5"/>
      <c r="E12" s="5">
        <v>12153102285769</v>
      </c>
      <c r="F12" s="5"/>
      <c r="G12" s="5">
        <v>12051128142680</v>
      </c>
      <c r="H12" s="5"/>
      <c r="I12" s="5">
        <f t="shared" si="0"/>
        <v>101974143089</v>
      </c>
      <c r="J12" s="5"/>
      <c r="K12" s="5">
        <v>315183415</v>
      </c>
      <c r="L12" s="5"/>
      <c r="M12" s="5">
        <v>32188589721524</v>
      </c>
      <c r="N12" s="5"/>
      <c r="O12" s="5">
        <v>31900878184471</v>
      </c>
      <c r="P12" s="5"/>
      <c r="Q12" s="5">
        <f t="shared" si="1"/>
        <v>287711537053</v>
      </c>
    </row>
    <row r="13" spans="1:19" x14ac:dyDescent="0.55000000000000004">
      <c r="A13" s="1" t="s">
        <v>25</v>
      </c>
      <c r="C13" s="5">
        <v>5596284</v>
      </c>
      <c r="D13" s="5"/>
      <c r="E13" s="5">
        <v>74500051377</v>
      </c>
      <c r="F13" s="5"/>
      <c r="G13" s="5">
        <v>72083221974</v>
      </c>
      <c r="H13" s="5"/>
      <c r="I13" s="5">
        <f t="shared" si="0"/>
        <v>2416829403</v>
      </c>
      <c r="J13" s="5"/>
      <c r="K13" s="5">
        <v>11478401</v>
      </c>
      <c r="L13" s="5"/>
      <c r="M13" s="5">
        <v>150280143723</v>
      </c>
      <c r="N13" s="5"/>
      <c r="O13" s="5">
        <v>146762773603</v>
      </c>
      <c r="P13" s="5"/>
      <c r="Q13" s="5">
        <f t="shared" si="1"/>
        <v>3517370120</v>
      </c>
    </row>
    <row r="14" spans="1:19" x14ac:dyDescent="0.55000000000000004">
      <c r="A14" s="1" t="s">
        <v>35</v>
      </c>
      <c r="C14" s="5">
        <v>57665464</v>
      </c>
      <c r="D14" s="5"/>
      <c r="E14" s="5">
        <v>943547461484</v>
      </c>
      <c r="F14" s="5"/>
      <c r="G14" s="5">
        <v>948992540361</v>
      </c>
      <c r="H14" s="5"/>
      <c r="I14" s="5">
        <f t="shared" si="0"/>
        <v>-5445078877</v>
      </c>
      <c r="J14" s="5"/>
      <c r="K14" s="5">
        <v>57665464</v>
      </c>
      <c r="L14" s="5"/>
      <c r="M14" s="5">
        <v>943547461484</v>
      </c>
      <c r="N14" s="5"/>
      <c r="O14" s="5">
        <v>948992540361</v>
      </c>
      <c r="P14" s="5"/>
      <c r="Q14" s="5">
        <f t="shared" si="1"/>
        <v>-5445078877</v>
      </c>
    </row>
    <row r="15" spans="1:19" x14ac:dyDescent="0.55000000000000004">
      <c r="A15" s="1" t="s">
        <v>33</v>
      </c>
      <c r="C15" s="5">
        <v>47194592</v>
      </c>
      <c r="D15" s="5"/>
      <c r="E15" s="5">
        <v>510704973574</v>
      </c>
      <c r="F15" s="5"/>
      <c r="G15" s="5">
        <v>495208566108</v>
      </c>
      <c r="H15" s="5"/>
      <c r="I15" s="5">
        <f t="shared" si="0"/>
        <v>15496407466</v>
      </c>
      <c r="J15" s="5"/>
      <c r="K15" s="5">
        <v>113894691</v>
      </c>
      <c r="L15" s="5"/>
      <c r="M15" s="5">
        <v>1191104710247</v>
      </c>
      <c r="N15" s="5"/>
      <c r="O15" s="5">
        <v>1155357084564</v>
      </c>
      <c r="P15" s="5"/>
      <c r="Q15" s="5">
        <f t="shared" si="1"/>
        <v>35747625683</v>
      </c>
      <c r="S15" s="2"/>
    </row>
    <row r="16" spans="1:19" x14ac:dyDescent="0.55000000000000004">
      <c r="A16" s="1" t="s">
        <v>21</v>
      </c>
      <c r="C16" s="5">
        <v>8282032</v>
      </c>
      <c r="D16" s="5"/>
      <c r="E16" s="5">
        <v>123057820873</v>
      </c>
      <c r="F16" s="5"/>
      <c r="G16" s="5">
        <v>120760610681</v>
      </c>
      <c r="H16" s="5"/>
      <c r="I16" s="5">
        <f t="shared" si="0"/>
        <v>2297210192</v>
      </c>
      <c r="J16" s="5"/>
      <c r="K16" s="5">
        <v>111018044</v>
      </c>
      <c r="L16" s="5"/>
      <c r="M16" s="5">
        <v>1642256272131</v>
      </c>
      <c r="N16" s="5"/>
      <c r="O16" s="5">
        <v>1625414941940</v>
      </c>
      <c r="P16" s="5"/>
      <c r="Q16" s="5">
        <f t="shared" si="1"/>
        <v>16841330191</v>
      </c>
      <c r="S16" s="2"/>
    </row>
    <row r="17" spans="1:19" x14ac:dyDescent="0.55000000000000004">
      <c r="A17" s="1" t="s">
        <v>29</v>
      </c>
      <c r="C17" s="5">
        <v>7488076</v>
      </c>
      <c r="D17" s="5"/>
      <c r="E17" s="5">
        <v>85993782243</v>
      </c>
      <c r="F17" s="5"/>
      <c r="G17" s="5">
        <v>82881972283</v>
      </c>
      <c r="H17" s="5"/>
      <c r="I17" s="5">
        <f t="shared" si="0"/>
        <v>3111809960</v>
      </c>
      <c r="J17" s="5"/>
      <c r="K17" s="5">
        <v>91409000</v>
      </c>
      <c r="L17" s="5"/>
      <c r="M17" s="5">
        <v>1053640898988</v>
      </c>
      <c r="N17" s="5"/>
      <c r="O17" s="5">
        <v>1009863809737</v>
      </c>
      <c r="P17" s="5"/>
      <c r="Q17" s="5">
        <f t="shared" si="1"/>
        <v>43777089251</v>
      </c>
      <c r="S17" s="2"/>
    </row>
    <row r="18" spans="1:19" x14ac:dyDescent="0.55000000000000004">
      <c r="A18" s="1" t="s">
        <v>161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5">
        <v>2136633</v>
      </c>
      <c r="L18" s="5"/>
      <c r="M18" s="5">
        <v>79521945514</v>
      </c>
      <c r="N18" s="5"/>
      <c r="O18" s="5">
        <v>78777841525</v>
      </c>
      <c r="P18" s="5"/>
      <c r="Q18" s="5">
        <f t="shared" si="1"/>
        <v>744103989</v>
      </c>
      <c r="S18" s="2"/>
    </row>
    <row r="19" spans="1:19" x14ac:dyDescent="0.55000000000000004">
      <c r="A19" s="1" t="s">
        <v>39</v>
      </c>
      <c r="C19" s="1" t="s">
        <v>39</v>
      </c>
      <c r="E19" s="7">
        <f>SUM(E8:E18)</f>
        <v>48798418249906</v>
      </c>
      <c r="F19" s="6"/>
      <c r="G19" s="7">
        <f>SUM(G8:G18)</f>
        <v>48625523761695</v>
      </c>
      <c r="H19" s="6"/>
      <c r="I19" s="7">
        <f>SUM(I8:I18)</f>
        <v>172894488211</v>
      </c>
      <c r="J19" s="6"/>
      <c r="K19" s="6" t="s">
        <v>39</v>
      </c>
      <c r="L19" s="6"/>
      <c r="M19" s="7">
        <f>SUM(M8:M18)</f>
        <v>136139175412394</v>
      </c>
      <c r="N19" s="6"/>
      <c r="O19" s="7">
        <f>SUM(O8:O18)</f>
        <v>135576781211493</v>
      </c>
      <c r="P19" s="6"/>
      <c r="Q19" s="7">
        <f>SUM(Q8:Q18)</f>
        <v>562394200901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topLeftCell="L1" workbookViewId="0">
      <selection activeCell="AG13" sqref="AG13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  <c r="Z2" s="20" t="s">
        <v>0</v>
      </c>
      <c r="AA2" s="20" t="s">
        <v>0</v>
      </c>
      <c r="AB2" s="20" t="s">
        <v>0</v>
      </c>
      <c r="AC2" s="20" t="s">
        <v>0</v>
      </c>
      <c r="AD2" s="20" t="s">
        <v>0</v>
      </c>
      <c r="AE2" s="20" t="s">
        <v>0</v>
      </c>
      <c r="AF2" s="20" t="s">
        <v>0</v>
      </c>
      <c r="AG2" s="20" t="s">
        <v>0</v>
      </c>
      <c r="AH2" s="20" t="s">
        <v>0</v>
      </c>
      <c r="AI2" s="20" t="s">
        <v>0</v>
      </c>
      <c r="AJ2" s="20" t="s">
        <v>0</v>
      </c>
      <c r="AK2" s="20" t="s">
        <v>0</v>
      </c>
    </row>
    <row r="3" spans="1:37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</row>
    <row r="4" spans="1:3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  <c r="Z4" s="20" t="s">
        <v>2</v>
      </c>
      <c r="AA4" s="20" t="s">
        <v>2</v>
      </c>
      <c r="AB4" s="20" t="s">
        <v>2</v>
      </c>
      <c r="AC4" s="20" t="s">
        <v>2</v>
      </c>
      <c r="AD4" s="20" t="s">
        <v>2</v>
      </c>
      <c r="AE4" s="20" t="s">
        <v>2</v>
      </c>
      <c r="AF4" s="20" t="s">
        <v>2</v>
      </c>
      <c r="AG4" s="20" t="s">
        <v>2</v>
      </c>
      <c r="AH4" s="20" t="s">
        <v>2</v>
      </c>
      <c r="AI4" s="20" t="s">
        <v>2</v>
      </c>
      <c r="AJ4" s="20" t="s">
        <v>2</v>
      </c>
      <c r="AK4" s="20" t="s">
        <v>2</v>
      </c>
    </row>
    <row r="6" spans="1:37" ht="24.75" x14ac:dyDescent="0.55000000000000004">
      <c r="A6" s="19" t="s">
        <v>42</v>
      </c>
      <c r="B6" s="19" t="s">
        <v>42</v>
      </c>
      <c r="C6" s="19" t="s">
        <v>42</v>
      </c>
      <c r="D6" s="19" t="s">
        <v>42</v>
      </c>
      <c r="E6" s="19" t="s">
        <v>42</v>
      </c>
      <c r="F6" s="19" t="s">
        <v>42</v>
      </c>
      <c r="G6" s="19" t="s">
        <v>42</v>
      </c>
      <c r="H6" s="19" t="s">
        <v>42</v>
      </c>
      <c r="I6" s="19" t="s">
        <v>42</v>
      </c>
      <c r="J6" s="19" t="s">
        <v>42</v>
      </c>
      <c r="K6" s="19" t="s">
        <v>42</v>
      </c>
      <c r="L6" s="19" t="s">
        <v>42</v>
      </c>
      <c r="M6" s="19" t="s">
        <v>42</v>
      </c>
      <c r="O6" s="19" t="s">
        <v>178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x14ac:dyDescent="0.55000000000000004">
      <c r="A7" s="19" t="s">
        <v>43</v>
      </c>
      <c r="C7" s="19" t="s">
        <v>44</v>
      </c>
      <c r="E7" s="19" t="s">
        <v>45</v>
      </c>
      <c r="G7" s="19" t="s">
        <v>46</v>
      </c>
      <c r="I7" s="19" t="s">
        <v>47</v>
      </c>
      <c r="K7" s="19" t="s">
        <v>48</v>
      </c>
      <c r="M7" s="19" t="s">
        <v>41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9" t="s">
        <v>7</v>
      </c>
      <c r="AE7" s="19" t="s">
        <v>49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19" t="s">
        <v>43</v>
      </c>
      <c r="C8" s="19" t="s">
        <v>44</v>
      </c>
      <c r="E8" s="19" t="s">
        <v>45</v>
      </c>
      <c r="G8" s="19" t="s">
        <v>46</v>
      </c>
      <c r="I8" s="19" t="s">
        <v>47</v>
      </c>
      <c r="K8" s="19" t="s">
        <v>48</v>
      </c>
      <c r="M8" s="19" t="s">
        <v>41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49</v>
      </c>
      <c r="AG8" s="19" t="s">
        <v>8</v>
      </c>
      <c r="AI8" s="19" t="s">
        <v>9</v>
      </c>
      <c r="AK8" s="19" t="s">
        <v>13</v>
      </c>
    </row>
    <row r="9" spans="1:37" x14ac:dyDescent="0.55000000000000004">
      <c r="A9" s="1" t="s">
        <v>50</v>
      </c>
      <c r="C9" s="6" t="s">
        <v>51</v>
      </c>
      <c r="D9" s="6"/>
      <c r="E9" s="6" t="s">
        <v>51</v>
      </c>
      <c r="F9" s="6"/>
      <c r="G9" s="6" t="s">
        <v>52</v>
      </c>
      <c r="H9" s="6"/>
      <c r="I9" s="6" t="s">
        <v>53</v>
      </c>
      <c r="J9" s="6"/>
      <c r="K9" s="9">
        <v>0</v>
      </c>
      <c r="L9" s="6"/>
      <c r="M9" s="9">
        <v>0</v>
      </c>
      <c r="N9" s="6"/>
      <c r="O9" s="9">
        <v>33400</v>
      </c>
      <c r="P9" s="6"/>
      <c r="Q9" s="9">
        <v>40109392000</v>
      </c>
      <c r="R9" s="6"/>
      <c r="S9" s="9">
        <v>46119811861</v>
      </c>
      <c r="T9" s="6"/>
      <c r="U9" s="9">
        <v>0</v>
      </c>
      <c r="V9" s="6"/>
      <c r="W9" s="9">
        <v>0</v>
      </c>
      <c r="X9" s="6"/>
      <c r="Y9" s="9">
        <v>0</v>
      </c>
      <c r="Z9" s="6"/>
      <c r="AA9" s="9">
        <v>0</v>
      </c>
      <c r="AB9" s="6"/>
      <c r="AC9" s="9">
        <v>33400</v>
      </c>
      <c r="AD9" s="6"/>
      <c r="AE9" s="9">
        <v>1402233</v>
      </c>
      <c r="AF9" s="6"/>
      <c r="AG9" s="9">
        <v>40109392000</v>
      </c>
      <c r="AH9" s="6"/>
      <c r="AI9" s="9">
        <v>46800628132</v>
      </c>
      <c r="AJ9" s="6"/>
      <c r="AK9" s="10">
        <v>2.3023272283806619E-3</v>
      </c>
    </row>
    <row r="10" spans="1:37" x14ac:dyDescent="0.55000000000000004">
      <c r="A10" s="1" t="s">
        <v>55</v>
      </c>
      <c r="C10" s="6" t="s">
        <v>51</v>
      </c>
      <c r="D10" s="6"/>
      <c r="E10" s="6" t="s">
        <v>51</v>
      </c>
      <c r="F10" s="6"/>
      <c r="G10" s="6" t="s">
        <v>56</v>
      </c>
      <c r="H10" s="6"/>
      <c r="I10" s="6" t="s">
        <v>57</v>
      </c>
      <c r="J10" s="6"/>
      <c r="K10" s="9">
        <v>40.5</v>
      </c>
      <c r="L10" s="6"/>
      <c r="M10" s="9">
        <v>40.5</v>
      </c>
      <c r="N10" s="6"/>
      <c r="O10" s="9">
        <v>3924</v>
      </c>
      <c r="P10" s="6"/>
      <c r="Q10" s="9">
        <v>13497775200</v>
      </c>
      <c r="R10" s="6"/>
      <c r="S10" s="9">
        <v>16571011089</v>
      </c>
      <c r="T10" s="6"/>
      <c r="U10" s="9">
        <v>0</v>
      </c>
      <c r="V10" s="6"/>
      <c r="W10" s="9">
        <v>0</v>
      </c>
      <c r="X10" s="6"/>
      <c r="Y10" s="9">
        <v>0</v>
      </c>
      <c r="Z10" s="6"/>
      <c r="AA10" s="9">
        <v>0</v>
      </c>
      <c r="AB10" s="6"/>
      <c r="AC10" s="9">
        <v>3924</v>
      </c>
      <c r="AD10" s="6"/>
      <c r="AE10" s="9">
        <v>4344373</v>
      </c>
      <c r="AF10" s="6"/>
      <c r="AG10" s="9">
        <v>13497775200</v>
      </c>
      <c r="AH10" s="6"/>
      <c r="AI10" s="9">
        <v>17034960968</v>
      </c>
      <c r="AJ10" s="6"/>
      <c r="AK10" s="10">
        <v>8.3802410430067339E-4</v>
      </c>
    </row>
    <row r="11" spans="1:37" x14ac:dyDescent="0.55000000000000004">
      <c r="A11" s="1" t="s">
        <v>59</v>
      </c>
      <c r="C11" s="6" t="s">
        <v>51</v>
      </c>
      <c r="D11" s="6"/>
      <c r="E11" s="6" t="s">
        <v>51</v>
      </c>
      <c r="F11" s="6"/>
      <c r="G11" s="6" t="s">
        <v>56</v>
      </c>
      <c r="H11" s="6"/>
      <c r="I11" s="6" t="s">
        <v>57</v>
      </c>
      <c r="J11" s="6"/>
      <c r="K11" s="9">
        <v>40.5</v>
      </c>
      <c r="L11" s="6"/>
      <c r="M11" s="9">
        <v>40.5</v>
      </c>
      <c r="N11" s="6"/>
      <c r="O11" s="9">
        <v>436</v>
      </c>
      <c r="P11" s="6"/>
      <c r="Q11" s="9">
        <v>1536363284</v>
      </c>
      <c r="R11" s="6"/>
      <c r="S11" s="9">
        <v>1841223454</v>
      </c>
      <c r="T11" s="6"/>
      <c r="U11" s="9">
        <v>0</v>
      </c>
      <c r="V11" s="6"/>
      <c r="W11" s="9">
        <v>0</v>
      </c>
      <c r="X11" s="6"/>
      <c r="Y11" s="9">
        <v>0</v>
      </c>
      <c r="Z11" s="6"/>
      <c r="AA11" s="9">
        <v>0</v>
      </c>
      <c r="AB11" s="6"/>
      <c r="AC11" s="9">
        <v>436</v>
      </c>
      <c r="AD11" s="6"/>
      <c r="AE11" s="9">
        <v>4344373</v>
      </c>
      <c r="AF11" s="6"/>
      <c r="AG11" s="9">
        <v>1536363284</v>
      </c>
      <c r="AH11" s="6"/>
      <c r="AI11" s="9">
        <v>1892773440</v>
      </c>
      <c r="AJ11" s="6"/>
      <c r="AK11" s="10">
        <v>9.3113789323013161E-5</v>
      </c>
    </row>
    <row r="12" spans="1:37" x14ac:dyDescent="0.55000000000000004">
      <c r="A12" s="1" t="s">
        <v>61</v>
      </c>
      <c r="C12" s="6" t="s">
        <v>51</v>
      </c>
      <c r="D12" s="6"/>
      <c r="E12" s="6" t="s">
        <v>51</v>
      </c>
      <c r="F12" s="6"/>
      <c r="G12" s="6" t="s">
        <v>62</v>
      </c>
      <c r="H12" s="6"/>
      <c r="I12" s="6" t="s">
        <v>63</v>
      </c>
      <c r="J12" s="6"/>
      <c r="K12" s="9">
        <v>54.06</v>
      </c>
      <c r="L12" s="6"/>
      <c r="M12" s="9">
        <v>54.06</v>
      </c>
      <c r="N12" s="6"/>
      <c r="O12" s="9">
        <v>134150</v>
      </c>
      <c r="P12" s="6"/>
      <c r="Q12" s="9">
        <v>499994489500</v>
      </c>
      <c r="R12" s="6"/>
      <c r="S12" s="9">
        <v>554186055571</v>
      </c>
      <c r="T12" s="6"/>
      <c r="U12" s="9">
        <v>0</v>
      </c>
      <c r="V12" s="6"/>
      <c r="W12" s="9">
        <v>0</v>
      </c>
      <c r="X12" s="6"/>
      <c r="Y12" s="9">
        <v>0</v>
      </c>
      <c r="Z12" s="6"/>
      <c r="AA12" s="9">
        <v>0</v>
      </c>
      <c r="AB12" s="6"/>
      <c r="AC12" s="9">
        <v>134150</v>
      </c>
      <c r="AD12" s="6"/>
      <c r="AE12" s="9">
        <v>4209183</v>
      </c>
      <c r="AF12" s="6"/>
      <c r="AG12" s="9">
        <v>499994489500</v>
      </c>
      <c r="AH12" s="6"/>
      <c r="AI12" s="9">
        <v>564252578931</v>
      </c>
      <c r="AJ12" s="6"/>
      <c r="AK12" s="10">
        <v>2.7758047872622298E-2</v>
      </c>
    </row>
    <row r="13" spans="1:37" x14ac:dyDescent="0.55000000000000004">
      <c r="A13" s="1" t="s">
        <v>64</v>
      </c>
      <c r="C13" s="6" t="s">
        <v>51</v>
      </c>
      <c r="D13" s="6"/>
      <c r="E13" s="6" t="s">
        <v>51</v>
      </c>
      <c r="F13" s="6"/>
      <c r="G13" s="6" t="s">
        <v>65</v>
      </c>
      <c r="H13" s="6"/>
      <c r="I13" s="6" t="s">
        <v>66</v>
      </c>
      <c r="J13" s="6"/>
      <c r="K13" s="9">
        <v>23</v>
      </c>
      <c r="L13" s="6"/>
      <c r="M13" s="9">
        <v>23</v>
      </c>
      <c r="N13" s="6"/>
      <c r="O13" s="9">
        <v>9335</v>
      </c>
      <c r="P13" s="6"/>
      <c r="Q13" s="9">
        <v>9313846842</v>
      </c>
      <c r="R13" s="6"/>
      <c r="S13" s="9">
        <v>9239563269</v>
      </c>
      <c r="T13" s="6"/>
      <c r="U13" s="9">
        <v>0</v>
      </c>
      <c r="V13" s="6"/>
      <c r="W13" s="9">
        <v>0</v>
      </c>
      <c r="X13" s="6"/>
      <c r="Y13" s="9">
        <v>0</v>
      </c>
      <c r="Z13" s="6"/>
      <c r="AA13" s="9">
        <v>0</v>
      </c>
      <c r="AB13" s="6"/>
      <c r="AC13" s="9">
        <v>9335</v>
      </c>
      <c r="AD13" s="6"/>
      <c r="AE13" s="9">
        <v>989920</v>
      </c>
      <c r="AF13" s="6"/>
      <c r="AG13" s="9">
        <v>9313846842</v>
      </c>
      <c r="AH13" s="6"/>
      <c r="AI13" s="9">
        <v>9239563269</v>
      </c>
      <c r="AJ13" s="6"/>
      <c r="AK13" s="10">
        <v>4.545344569428852E-4</v>
      </c>
    </row>
    <row r="14" spans="1:37" x14ac:dyDescent="0.55000000000000004">
      <c r="A14" s="1" t="s">
        <v>68</v>
      </c>
      <c r="C14" s="6" t="s">
        <v>51</v>
      </c>
      <c r="D14" s="6"/>
      <c r="E14" s="6" t="s">
        <v>51</v>
      </c>
      <c r="F14" s="6"/>
      <c r="G14" s="6" t="s">
        <v>69</v>
      </c>
      <c r="H14" s="6"/>
      <c r="I14" s="6" t="s">
        <v>70</v>
      </c>
      <c r="J14" s="6"/>
      <c r="K14" s="9">
        <v>23</v>
      </c>
      <c r="L14" s="6"/>
      <c r="M14" s="9">
        <v>23</v>
      </c>
      <c r="N14" s="6"/>
      <c r="O14" s="9">
        <v>20000</v>
      </c>
      <c r="P14" s="6"/>
      <c r="Q14" s="9">
        <v>20000000000</v>
      </c>
      <c r="R14" s="6"/>
      <c r="S14" s="9">
        <v>18397332000</v>
      </c>
      <c r="T14" s="6"/>
      <c r="U14" s="9">
        <v>0</v>
      </c>
      <c r="V14" s="6"/>
      <c r="W14" s="9">
        <v>0</v>
      </c>
      <c r="X14" s="6"/>
      <c r="Y14" s="9">
        <v>0</v>
      </c>
      <c r="Z14" s="6"/>
      <c r="AA14" s="9">
        <v>0</v>
      </c>
      <c r="AB14" s="6"/>
      <c r="AC14" s="9">
        <v>20000</v>
      </c>
      <c r="AD14" s="6"/>
      <c r="AE14" s="9">
        <v>920000</v>
      </c>
      <c r="AF14" s="6"/>
      <c r="AG14" s="9">
        <v>20000000000</v>
      </c>
      <c r="AH14" s="6"/>
      <c r="AI14" s="9">
        <v>18397332000</v>
      </c>
      <c r="AJ14" s="6"/>
      <c r="AK14" s="10">
        <v>9.0504508344830127E-4</v>
      </c>
    </row>
    <row r="15" spans="1:37" x14ac:dyDescent="0.55000000000000004">
      <c r="A15" s="1" t="s">
        <v>72</v>
      </c>
      <c r="C15" s="6" t="s">
        <v>51</v>
      </c>
      <c r="D15" s="6"/>
      <c r="E15" s="6" t="s">
        <v>51</v>
      </c>
      <c r="F15" s="6"/>
      <c r="G15" s="6" t="s">
        <v>73</v>
      </c>
      <c r="H15" s="6"/>
      <c r="I15" s="6" t="s">
        <v>74</v>
      </c>
      <c r="J15" s="6"/>
      <c r="K15" s="9">
        <v>23</v>
      </c>
      <c r="L15" s="6"/>
      <c r="M15" s="9">
        <v>23</v>
      </c>
      <c r="N15" s="6"/>
      <c r="O15" s="9">
        <v>5000</v>
      </c>
      <c r="P15" s="6"/>
      <c r="Q15" s="9">
        <v>5000000000</v>
      </c>
      <c r="R15" s="6"/>
      <c r="S15" s="9">
        <v>4996375000</v>
      </c>
      <c r="T15" s="6"/>
      <c r="U15" s="9">
        <v>0</v>
      </c>
      <c r="V15" s="6"/>
      <c r="W15" s="9">
        <v>0</v>
      </c>
      <c r="X15" s="6"/>
      <c r="Y15" s="9">
        <v>0</v>
      </c>
      <c r="Z15" s="6"/>
      <c r="AA15" s="9">
        <v>0</v>
      </c>
      <c r="AB15" s="6"/>
      <c r="AC15" s="9">
        <v>5000</v>
      </c>
      <c r="AD15" s="6"/>
      <c r="AE15" s="9">
        <v>1000000</v>
      </c>
      <c r="AF15" s="6"/>
      <c r="AG15" s="9">
        <v>5000000000</v>
      </c>
      <c r="AH15" s="6"/>
      <c r="AI15" s="9">
        <v>4996375000</v>
      </c>
      <c r="AJ15" s="6"/>
      <c r="AK15" s="10">
        <v>2.4579350031917705E-4</v>
      </c>
    </row>
    <row r="16" spans="1:37" x14ac:dyDescent="0.55000000000000004">
      <c r="A16" s="1" t="s">
        <v>76</v>
      </c>
      <c r="C16" s="6" t="s">
        <v>51</v>
      </c>
      <c r="D16" s="6"/>
      <c r="E16" s="6" t="s">
        <v>51</v>
      </c>
      <c r="F16" s="6"/>
      <c r="G16" s="6" t="s">
        <v>4</v>
      </c>
      <c r="H16" s="6"/>
      <c r="I16" s="6" t="s">
        <v>77</v>
      </c>
      <c r="J16" s="6"/>
      <c r="K16" s="9">
        <v>23</v>
      </c>
      <c r="L16" s="6"/>
      <c r="M16" s="9">
        <v>23</v>
      </c>
      <c r="N16" s="6"/>
      <c r="O16" s="9">
        <v>200000</v>
      </c>
      <c r="P16" s="6"/>
      <c r="Q16" s="9">
        <v>200000000000</v>
      </c>
      <c r="R16" s="6"/>
      <c r="S16" s="9">
        <v>199855000000</v>
      </c>
      <c r="T16" s="6"/>
      <c r="U16" s="9">
        <v>0</v>
      </c>
      <c r="V16" s="6"/>
      <c r="W16" s="9">
        <v>0</v>
      </c>
      <c r="X16" s="6"/>
      <c r="Y16" s="9">
        <v>0</v>
      </c>
      <c r="Z16" s="6"/>
      <c r="AA16" s="9">
        <v>0</v>
      </c>
      <c r="AB16" s="6"/>
      <c r="AC16" s="9">
        <v>200000</v>
      </c>
      <c r="AD16" s="6"/>
      <c r="AE16" s="9">
        <v>1000000</v>
      </c>
      <c r="AF16" s="6"/>
      <c r="AG16" s="9">
        <v>200000000000</v>
      </c>
      <c r="AH16" s="6"/>
      <c r="AI16" s="9">
        <v>199855000000</v>
      </c>
      <c r="AJ16" s="6"/>
      <c r="AK16" s="10">
        <v>9.8317400127670828E-3</v>
      </c>
    </row>
    <row r="17" spans="1:37" x14ac:dyDescent="0.55000000000000004">
      <c r="A17" s="1" t="s">
        <v>39</v>
      </c>
      <c r="C17" s="6" t="s">
        <v>39</v>
      </c>
      <c r="D17" s="6"/>
      <c r="E17" s="6" t="s">
        <v>39</v>
      </c>
      <c r="F17" s="6"/>
      <c r="G17" s="6" t="s">
        <v>39</v>
      </c>
      <c r="H17" s="6"/>
      <c r="I17" s="6" t="s">
        <v>39</v>
      </c>
      <c r="J17" s="6"/>
      <c r="K17" s="6" t="s">
        <v>39</v>
      </c>
      <c r="L17" s="6"/>
      <c r="M17" s="6" t="s">
        <v>39</v>
      </c>
      <c r="N17" s="6"/>
      <c r="O17" s="6" t="s">
        <v>39</v>
      </c>
      <c r="P17" s="6"/>
      <c r="Q17" s="7">
        <f>SUM(Q9:Q16)</f>
        <v>789451866826</v>
      </c>
      <c r="R17" s="6"/>
      <c r="S17" s="7">
        <f>SUM(S9:S16)</f>
        <v>851206372244</v>
      </c>
      <c r="T17" s="6"/>
      <c r="U17" s="6" t="s">
        <v>39</v>
      </c>
      <c r="V17" s="6"/>
      <c r="W17" s="7">
        <f>SUM(W9:W16)</f>
        <v>0</v>
      </c>
      <c r="X17" s="6"/>
      <c r="Y17" s="6" t="s">
        <v>39</v>
      </c>
      <c r="Z17" s="6"/>
      <c r="AA17" s="7">
        <f>SUM(AA9:AA16)</f>
        <v>0</v>
      </c>
      <c r="AB17" s="6"/>
      <c r="AC17" s="6" t="s">
        <v>39</v>
      </c>
      <c r="AD17" s="6"/>
      <c r="AE17" s="6" t="s">
        <v>39</v>
      </c>
      <c r="AF17" s="6"/>
      <c r="AG17" s="7">
        <f>SUM(AG9:AG16)</f>
        <v>789451866826</v>
      </c>
      <c r="AH17" s="6"/>
      <c r="AI17" s="7">
        <f>SUM(AI9:AI16)</f>
        <v>862469211740</v>
      </c>
      <c r="AJ17" s="6"/>
      <c r="AK17" s="11">
        <f>SUM(AK9:AK16)</f>
        <v>4.2428626048104094E-2</v>
      </c>
    </row>
    <row r="18" spans="1:37" x14ac:dyDescent="0.55000000000000004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x14ac:dyDescent="0.55000000000000004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44"/>
  <sheetViews>
    <sheetView rightToLeft="1" topLeftCell="A23" workbookViewId="0">
      <selection activeCell="E28" sqref="E28:K28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26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23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5.5" thickBot="1" x14ac:dyDescent="0.6">
      <c r="A6" s="19" t="s">
        <v>79</v>
      </c>
      <c r="C6" s="19" t="s">
        <v>80</v>
      </c>
      <c r="D6" s="19" t="s">
        <v>80</v>
      </c>
      <c r="E6" s="19" t="s">
        <v>179</v>
      </c>
      <c r="G6" s="19" t="s">
        <v>5</v>
      </c>
      <c r="H6" s="19" t="s">
        <v>5</v>
      </c>
      <c r="I6" s="19" t="s">
        <v>5</v>
      </c>
      <c r="K6" s="19" t="s">
        <v>6</v>
      </c>
      <c r="L6" s="19" t="s">
        <v>6</v>
      </c>
      <c r="M6" s="19" t="s">
        <v>6</v>
      </c>
    </row>
    <row r="7" spans="1:13" ht="25.5" thickBot="1" x14ac:dyDescent="0.6">
      <c r="A7" s="19" t="s">
        <v>79</v>
      </c>
      <c r="C7" s="19" t="s">
        <v>81</v>
      </c>
      <c r="E7" s="19" t="s">
        <v>82</v>
      </c>
      <c r="G7" s="19" t="s">
        <v>83</v>
      </c>
      <c r="I7" s="19" t="s">
        <v>84</v>
      </c>
      <c r="K7" s="19" t="s">
        <v>82</v>
      </c>
      <c r="M7" s="19" t="s">
        <v>78</v>
      </c>
    </row>
    <row r="8" spans="1:13" x14ac:dyDescent="0.55000000000000004">
      <c r="A8" s="1" t="s">
        <v>85</v>
      </c>
      <c r="C8" s="1" t="s">
        <v>86</v>
      </c>
      <c r="E8" s="5">
        <v>156428</v>
      </c>
      <c r="G8" s="5">
        <v>0</v>
      </c>
      <c r="H8" s="5"/>
      <c r="I8" s="5">
        <v>0</v>
      </c>
      <c r="J8" s="5"/>
      <c r="K8" s="5">
        <v>156428</v>
      </c>
      <c r="M8" s="1" t="s">
        <v>87</v>
      </c>
    </row>
    <row r="9" spans="1:13" x14ac:dyDescent="0.55000000000000004">
      <c r="A9" s="1" t="s">
        <v>88</v>
      </c>
      <c r="C9" s="1" t="s">
        <v>89</v>
      </c>
      <c r="E9" s="5">
        <v>7969000</v>
      </c>
      <c r="G9" s="5">
        <v>1719145209</v>
      </c>
      <c r="H9" s="5"/>
      <c r="I9" s="5">
        <v>1719495189</v>
      </c>
      <c r="J9" s="5"/>
      <c r="K9" s="5">
        <v>7619020</v>
      </c>
      <c r="M9" s="1" t="s">
        <v>87</v>
      </c>
    </row>
    <row r="10" spans="1:13" x14ac:dyDescent="0.55000000000000004">
      <c r="A10" s="1" t="s">
        <v>90</v>
      </c>
      <c r="C10" s="1" t="s">
        <v>91</v>
      </c>
      <c r="E10" s="5">
        <v>116961535652</v>
      </c>
      <c r="G10" s="5">
        <v>0</v>
      </c>
      <c r="H10" s="5"/>
      <c r="I10" s="5">
        <v>0</v>
      </c>
      <c r="J10" s="5"/>
      <c r="K10" s="5">
        <v>116961535652</v>
      </c>
      <c r="M10" s="1" t="s">
        <v>92</v>
      </c>
    </row>
    <row r="11" spans="1:13" x14ac:dyDescent="0.55000000000000004">
      <c r="A11" s="1" t="s">
        <v>88</v>
      </c>
      <c r="C11" s="1" t="s">
        <v>93</v>
      </c>
      <c r="E11" s="5">
        <v>10370982</v>
      </c>
      <c r="G11" s="5">
        <v>43855</v>
      </c>
      <c r="H11" s="5"/>
      <c r="I11" s="5">
        <v>0</v>
      </c>
      <c r="J11" s="5"/>
      <c r="K11" s="5">
        <v>10414837</v>
      </c>
      <c r="M11" s="1" t="s">
        <v>87</v>
      </c>
    </row>
    <row r="12" spans="1:13" x14ac:dyDescent="0.55000000000000004">
      <c r="A12" s="1" t="s">
        <v>88</v>
      </c>
      <c r="C12" s="1" t="s">
        <v>94</v>
      </c>
      <c r="E12" s="5">
        <v>11477304</v>
      </c>
      <c r="G12" s="5">
        <v>48533</v>
      </c>
      <c r="H12" s="5"/>
      <c r="I12" s="5">
        <v>0</v>
      </c>
      <c r="J12" s="5"/>
      <c r="K12" s="5">
        <v>11525837</v>
      </c>
      <c r="M12" s="1" t="s">
        <v>87</v>
      </c>
    </row>
    <row r="13" spans="1:13" x14ac:dyDescent="0.55000000000000004">
      <c r="A13" s="1" t="s">
        <v>88</v>
      </c>
      <c r="C13" s="1" t="s">
        <v>95</v>
      </c>
      <c r="E13" s="5">
        <v>11178327</v>
      </c>
      <c r="G13" s="5">
        <v>47269</v>
      </c>
      <c r="H13" s="5"/>
      <c r="I13" s="5">
        <v>0</v>
      </c>
      <c r="J13" s="5"/>
      <c r="K13" s="5">
        <v>11225596</v>
      </c>
      <c r="M13" s="1" t="s">
        <v>87</v>
      </c>
    </row>
    <row r="14" spans="1:13" x14ac:dyDescent="0.55000000000000004">
      <c r="A14" s="1" t="s">
        <v>96</v>
      </c>
      <c r="C14" s="1" t="s">
        <v>97</v>
      </c>
      <c r="E14" s="5">
        <v>76777929056</v>
      </c>
      <c r="G14" s="5">
        <v>61938768001</v>
      </c>
      <c r="H14" s="5"/>
      <c r="I14" s="5">
        <v>120819000000</v>
      </c>
      <c r="J14" s="5"/>
      <c r="K14" s="5">
        <v>17897697057</v>
      </c>
      <c r="M14" s="1" t="s">
        <v>71</v>
      </c>
    </row>
    <row r="15" spans="1:13" x14ac:dyDescent="0.55000000000000004">
      <c r="A15" s="1" t="s">
        <v>96</v>
      </c>
      <c r="C15" s="1" t="s">
        <v>98</v>
      </c>
      <c r="E15" s="5">
        <v>57707162085</v>
      </c>
      <c r="G15" s="5">
        <v>12154937423239</v>
      </c>
      <c r="H15" s="5"/>
      <c r="I15" s="5">
        <v>12205102309746</v>
      </c>
      <c r="J15" s="5"/>
      <c r="K15" s="5">
        <v>7542275578</v>
      </c>
      <c r="M15" s="1" t="s">
        <v>99</v>
      </c>
    </row>
    <row r="16" spans="1:13" x14ac:dyDescent="0.55000000000000004">
      <c r="A16" s="1" t="s">
        <v>96</v>
      </c>
      <c r="C16" s="1" t="s">
        <v>100</v>
      </c>
      <c r="E16" s="5">
        <v>275411159021</v>
      </c>
      <c r="G16" s="5">
        <v>827059500242</v>
      </c>
      <c r="H16" s="5"/>
      <c r="I16" s="5">
        <v>1099895040376</v>
      </c>
      <c r="J16" s="5"/>
      <c r="K16" s="5">
        <v>2575618887</v>
      </c>
      <c r="M16" s="1" t="s">
        <v>60</v>
      </c>
    </row>
    <row r="17" spans="1:13" x14ac:dyDescent="0.55000000000000004">
      <c r="A17" s="1" t="s">
        <v>96</v>
      </c>
      <c r="C17" s="1" t="s">
        <v>101</v>
      </c>
      <c r="E17" s="5">
        <v>179901555960</v>
      </c>
      <c r="G17" s="5">
        <v>17242669905421</v>
      </c>
      <c r="H17" s="5"/>
      <c r="I17" s="5">
        <v>17415625229181</v>
      </c>
      <c r="J17" s="5"/>
      <c r="K17" s="5">
        <v>6946232200</v>
      </c>
      <c r="M17" s="1" t="s">
        <v>102</v>
      </c>
    </row>
    <row r="18" spans="1:13" x14ac:dyDescent="0.55000000000000004">
      <c r="A18" s="1" t="s">
        <v>96</v>
      </c>
      <c r="C18" s="1" t="s">
        <v>103</v>
      </c>
      <c r="E18" s="5">
        <v>10803177557</v>
      </c>
      <c r="G18" s="5">
        <v>63590713</v>
      </c>
      <c r="H18" s="5"/>
      <c r="I18" s="5">
        <v>10777000000</v>
      </c>
      <c r="J18" s="5"/>
      <c r="K18" s="5">
        <v>89768270</v>
      </c>
      <c r="M18" s="1" t="s">
        <v>87</v>
      </c>
    </row>
    <row r="19" spans="1:13" x14ac:dyDescent="0.55000000000000004">
      <c r="A19" s="1" t="s">
        <v>96</v>
      </c>
      <c r="C19" s="1" t="s">
        <v>104</v>
      </c>
      <c r="E19" s="5">
        <v>281666307760</v>
      </c>
      <c r="G19" s="5">
        <v>117718424569</v>
      </c>
      <c r="H19" s="5"/>
      <c r="I19" s="5">
        <v>162315977970</v>
      </c>
      <c r="J19" s="5"/>
      <c r="K19" s="5">
        <v>237068754359</v>
      </c>
      <c r="M19" s="1" t="s">
        <v>105</v>
      </c>
    </row>
    <row r="20" spans="1:13" x14ac:dyDescent="0.55000000000000004">
      <c r="A20" s="1" t="s">
        <v>88</v>
      </c>
      <c r="C20" s="1" t="s">
        <v>106</v>
      </c>
      <c r="E20" s="5">
        <v>330000</v>
      </c>
      <c r="G20" s="5">
        <v>0</v>
      </c>
      <c r="H20" s="5"/>
      <c r="I20" s="5">
        <v>60000</v>
      </c>
      <c r="J20" s="5"/>
      <c r="K20" s="5">
        <v>270000</v>
      </c>
      <c r="M20" s="1" t="s">
        <v>87</v>
      </c>
    </row>
    <row r="21" spans="1:13" x14ac:dyDescent="0.55000000000000004">
      <c r="A21" s="1" t="s">
        <v>96</v>
      </c>
      <c r="C21" s="1" t="s">
        <v>107</v>
      </c>
      <c r="E21" s="5">
        <v>8519776692</v>
      </c>
      <c r="G21" s="5">
        <v>1922726688</v>
      </c>
      <c r="H21" s="5"/>
      <c r="I21" s="5">
        <v>0</v>
      </c>
      <c r="J21" s="5"/>
      <c r="K21" s="5">
        <v>10442503380</v>
      </c>
      <c r="M21" s="1" t="s">
        <v>67</v>
      </c>
    </row>
    <row r="22" spans="1:13" x14ac:dyDescent="0.55000000000000004">
      <c r="A22" s="1" t="s">
        <v>96</v>
      </c>
      <c r="C22" s="1" t="s">
        <v>108</v>
      </c>
      <c r="E22" s="5">
        <v>4368106710</v>
      </c>
      <c r="G22" s="5">
        <v>1435594273</v>
      </c>
      <c r="H22" s="5"/>
      <c r="I22" s="5">
        <v>0</v>
      </c>
      <c r="J22" s="5"/>
      <c r="K22" s="5">
        <v>5803700983</v>
      </c>
      <c r="M22" s="1" t="s">
        <v>102</v>
      </c>
    </row>
    <row r="23" spans="1:13" x14ac:dyDescent="0.55000000000000004">
      <c r="A23" s="1" t="s">
        <v>96</v>
      </c>
      <c r="C23" s="1" t="s">
        <v>109</v>
      </c>
      <c r="E23" s="5">
        <v>1503460245</v>
      </c>
      <c r="G23" s="5">
        <v>1451556521</v>
      </c>
      <c r="H23" s="5"/>
      <c r="I23" s="5">
        <v>0</v>
      </c>
      <c r="J23" s="5"/>
      <c r="K23" s="5">
        <v>2955016766</v>
      </c>
      <c r="M23" s="1" t="s">
        <v>60</v>
      </c>
    </row>
    <row r="24" spans="1:13" x14ac:dyDescent="0.55000000000000004">
      <c r="A24" s="1" t="s">
        <v>96</v>
      </c>
      <c r="C24" s="1" t="s">
        <v>110</v>
      </c>
      <c r="E24" s="5">
        <v>97346247742</v>
      </c>
      <c r="G24" s="5">
        <v>270717351318</v>
      </c>
      <c r="H24" s="5"/>
      <c r="I24" s="5">
        <v>197706000000</v>
      </c>
      <c r="J24" s="5"/>
      <c r="K24" s="5">
        <v>170357599060</v>
      </c>
      <c r="M24" s="1" t="s">
        <v>111</v>
      </c>
    </row>
    <row r="25" spans="1:13" x14ac:dyDescent="0.55000000000000004">
      <c r="A25" s="1" t="s">
        <v>96</v>
      </c>
      <c r="C25" s="1" t="s">
        <v>112</v>
      </c>
      <c r="E25" s="5">
        <v>3783674369</v>
      </c>
      <c r="G25" s="5">
        <v>610471183</v>
      </c>
      <c r="H25" s="5"/>
      <c r="I25" s="5">
        <v>0</v>
      </c>
      <c r="J25" s="5"/>
      <c r="K25" s="5">
        <v>4394145552</v>
      </c>
      <c r="M25" s="1" t="s">
        <v>75</v>
      </c>
    </row>
    <row r="26" spans="1:13" x14ac:dyDescent="0.55000000000000004">
      <c r="A26" s="1" t="s">
        <v>96</v>
      </c>
      <c r="C26" s="1" t="s">
        <v>113</v>
      </c>
      <c r="E26" s="5">
        <v>68005629864</v>
      </c>
      <c r="G26" s="5">
        <v>96582446906</v>
      </c>
      <c r="H26" s="5"/>
      <c r="I26" s="5">
        <v>164000300000</v>
      </c>
      <c r="J26" s="5"/>
      <c r="K26" s="5">
        <v>587776770</v>
      </c>
      <c r="M26" s="1" t="s">
        <v>87</v>
      </c>
    </row>
    <row r="27" spans="1:13" x14ac:dyDescent="0.55000000000000004">
      <c r="A27" s="1" t="s">
        <v>96</v>
      </c>
      <c r="C27" s="1" t="s">
        <v>114</v>
      </c>
      <c r="E27" s="5">
        <v>847383434</v>
      </c>
      <c r="G27" s="5">
        <v>89922667</v>
      </c>
      <c r="H27" s="5"/>
      <c r="I27" s="5">
        <v>0</v>
      </c>
      <c r="J27" s="5"/>
      <c r="K27" s="5">
        <v>937306101</v>
      </c>
      <c r="M27" s="1" t="s">
        <v>87</v>
      </c>
    </row>
    <row r="28" spans="1:13" x14ac:dyDescent="0.55000000000000004">
      <c r="A28" s="1" t="s">
        <v>115</v>
      </c>
      <c r="C28" s="1" t="s">
        <v>116</v>
      </c>
      <c r="E28" s="5">
        <v>1549804</v>
      </c>
      <c r="G28" s="5">
        <v>17323840923</v>
      </c>
      <c r="H28" s="5"/>
      <c r="I28" s="5">
        <v>541669863</v>
      </c>
      <c r="J28" s="5"/>
      <c r="K28" s="5">
        <v>16783720864</v>
      </c>
      <c r="M28" s="1" t="s">
        <v>58</v>
      </c>
    </row>
    <row r="29" spans="1:13" x14ac:dyDescent="0.55000000000000004">
      <c r="A29" s="1" t="s">
        <v>117</v>
      </c>
      <c r="C29" s="1" t="s">
        <v>118</v>
      </c>
      <c r="E29" s="5">
        <v>46000000000</v>
      </c>
      <c r="G29" s="5">
        <v>0</v>
      </c>
      <c r="H29" s="5"/>
      <c r="I29" s="5">
        <v>0</v>
      </c>
      <c r="J29" s="5"/>
      <c r="K29" s="5">
        <v>46000000000</v>
      </c>
      <c r="M29" s="1" t="s">
        <v>54</v>
      </c>
    </row>
    <row r="30" spans="1:13" x14ac:dyDescent="0.55000000000000004">
      <c r="A30" s="1" t="s">
        <v>117</v>
      </c>
      <c r="C30" s="1" t="s">
        <v>119</v>
      </c>
      <c r="E30" s="5">
        <v>95000000000</v>
      </c>
      <c r="G30" s="5">
        <v>0</v>
      </c>
      <c r="H30" s="5"/>
      <c r="I30" s="5">
        <v>95000000000</v>
      </c>
      <c r="J30" s="5"/>
      <c r="K30" s="5">
        <v>0</v>
      </c>
      <c r="M30" s="1" t="s">
        <v>87</v>
      </c>
    </row>
    <row r="31" spans="1:13" x14ac:dyDescent="0.55000000000000004">
      <c r="A31" s="1" t="s">
        <v>117</v>
      </c>
      <c r="C31" s="1" t="s">
        <v>120</v>
      </c>
      <c r="E31" s="5">
        <v>177000000000</v>
      </c>
      <c r="G31" s="5">
        <v>0</v>
      </c>
      <c r="H31" s="5"/>
      <c r="I31" s="5">
        <v>0</v>
      </c>
      <c r="J31" s="5"/>
      <c r="K31" s="5">
        <v>177000000000</v>
      </c>
      <c r="M31" s="1" t="s">
        <v>121</v>
      </c>
    </row>
    <row r="32" spans="1:13" x14ac:dyDescent="0.55000000000000004">
      <c r="A32" s="1" t="s">
        <v>117</v>
      </c>
      <c r="C32" s="1" t="s">
        <v>122</v>
      </c>
      <c r="E32" s="5">
        <v>370000000000</v>
      </c>
      <c r="G32" s="5">
        <v>0</v>
      </c>
      <c r="H32" s="5"/>
      <c r="I32" s="5">
        <v>0</v>
      </c>
      <c r="J32" s="5"/>
      <c r="K32" s="5">
        <v>370000000000</v>
      </c>
      <c r="M32" s="1" t="s">
        <v>123</v>
      </c>
    </row>
    <row r="33" spans="1:13" x14ac:dyDescent="0.55000000000000004">
      <c r="A33" s="1" t="s">
        <v>96</v>
      </c>
      <c r="C33" s="1" t="s">
        <v>124</v>
      </c>
      <c r="E33" s="5">
        <v>171607828154</v>
      </c>
      <c r="G33" s="5">
        <v>1099465555</v>
      </c>
      <c r="H33" s="5"/>
      <c r="I33" s="5">
        <v>172000300000</v>
      </c>
      <c r="J33" s="5"/>
      <c r="K33" s="5">
        <v>706993709</v>
      </c>
      <c r="M33" s="1" t="s">
        <v>87</v>
      </c>
    </row>
    <row r="34" spans="1:13" x14ac:dyDescent="0.55000000000000004">
      <c r="A34" s="1" t="s">
        <v>117</v>
      </c>
      <c r="C34" s="1" t="s">
        <v>125</v>
      </c>
      <c r="E34" s="5">
        <v>151000000000</v>
      </c>
      <c r="G34" s="5">
        <v>0</v>
      </c>
      <c r="H34" s="5"/>
      <c r="I34" s="5">
        <v>0</v>
      </c>
      <c r="J34" s="5"/>
      <c r="K34" s="5">
        <v>151000000000</v>
      </c>
      <c r="M34" s="1" t="s">
        <v>126</v>
      </c>
    </row>
    <row r="35" spans="1:13" x14ac:dyDescent="0.55000000000000004">
      <c r="A35" s="1" t="s">
        <v>117</v>
      </c>
      <c r="C35" s="1" t="s">
        <v>127</v>
      </c>
      <c r="E35" s="5">
        <v>16000000000</v>
      </c>
      <c r="G35" s="5">
        <v>0</v>
      </c>
      <c r="H35" s="5"/>
      <c r="I35" s="5">
        <v>0</v>
      </c>
      <c r="J35" s="5"/>
      <c r="K35" s="5">
        <v>16000000000</v>
      </c>
      <c r="M35" s="1" t="s">
        <v>58</v>
      </c>
    </row>
    <row r="36" spans="1:13" x14ac:dyDescent="0.55000000000000004">
      <c r="A36" s="1" t="s">
        <v>96</v>
      </c>
      <c r="C36" s="1" t="s">
        <v>128</v>
      </c>
      <c r="E36" s="5">
        <v>530994455</v>
      </c>
      <c r="G36" s="5">
        <v>672477123127</v>
      </c>
      <c r="H36" s="5"/>
      <c r="I36" s="5">
        <v>646927000000</v>
      </c>
      <c r="J36" s="5"/>
      <c r="K36" s="5">
        <v>26081117582</v>
      </c>
      <c r="M36" s="1" t="s">
        <v>26</v>
      </c>
    </row>
    <row r="37" spans="1:13" x14ac:dyDescent="0.55000000000000004">
      <c r="A37" s="1" t="s">
        <v>117</v>
      </c>
      <c r="C37" s="1" t="s">
        <v>129</v>
      </c>
      <c r="E37" s="5">
        <v>15961196</v>
      </c>
      <c r="G37" s="5">
        <v>2846109588</v>
      </c>
      <c r="H37" s="5"/>
      <c r="I37" s="5">
        <v>2846680951</v>
      </c>
      <c r="J37" s="5"/>
      <c r="K37" s="5">
        <v>15389833</v>
      </c>
      <c r="M37" s="1" t="s">
        <v>87</v>
      </c>
    </row>
    <row r="38" spans="1:13" x14ac:dyDescent="0.55000000000000004">
      <c r="A38" s="1" t="s">
        <v>96</v>
      </c>
      <c r="C38" s="1" t="s">
        <v>130</v>
      </c>
      <c r="E38" s="5">
        <v>929921</v>
      </c>
      <c r="G38" s="5">
        <v>751350003877</v>
      </c>
      <c r="H38" s="5"/>
      <c r="I38" s="5">
        <v>599309014400</v>
      </c>
      <c r="J38" s="5"/>
      <c r="K38" s="5">
        <v>152041919398</v>
      </c>
      <c r="M38" s="1" t="s">
        <v>131</v>
      </c>
    </row>
    <row r="39" spans="1:13" x14ac:dyDescent="0.55000000000000004">
      <c r="A39" s="1" t="s">
        <v>96</v>
      </c>
      <c r="C39" s="1" t="s">
        <v>132</v>
      </c>
      <c r="E39" s="5">
        <v>0</v>
      </c>
      <c r="G39" s="5">
        <v>903071000000</v>
      </c>
      <c r="H39" s="5"/>
      <c r="I39" s="5">
        <v>886631070000</v>
      </c>
      <c r="J39" s="5"/>
      <c r="K39" s="5">
        <v>16439930000</v>
      </c>
      <c r="M39" s="1" t="s">
        <v>58</v>
      </c>
    </row>
    <row r="40" spans="1:13" x14ac:dyDescent="0.55000000000000004">
      <c r="A40" s="1" t="s">
        <v>133</v>
      </c>
      <c r="C40" s="1" t="s">
        <v>134</v>
      </c>
      <c r="E40" s="5">
        <v>0</v>
      </c>
      <c r="G40" s="5">
        <v>6527622948</v>
      </c>
      <c r="H40" s="5"/>
      <c r="I40" s="5">
        <v>111600</v>
      </c>
      <c r="J40" s="5"/>
      <c r="K40" s="5">
        <v>6527511348</v>
      </c>
      <c r="M40" s="1" t="s">
        <v>102</v>
      </c>
    </row>
    <row r="41" spans="1:13" x14ac:dyDescent="0.55000000000000004">
      <c r="A41" s="1" t="s">
        <v>133</v>
      </c>
      <c r="C41" s="1" t="s">
        <v>135</v>
      </c>
      <c r="E41" s="5">
        <v>0</v>
      </c>
      <c r="G41" s="5">
        <v>164000000000</v>
      </c>
      <c r="H41" s="5"/>
      <c r="I41" s="5">
        <v>0</v>
      </c>
      <c r="J41" s="5"/>
      <c r="K41" s="5">
        <v>164000000000</v>
      </c>
      <c r="M41" s="1" t="s">
        <v>136</v>
      </c>
    </row>
    <row r="42" spans="1:13" x14ac:dyDescent="0.55000000000000004">
      <c r="A42" s="1" t="s">
        <v>133</v>
      </c>
      <c r="C42" s="1" t="s">
        <v>137</v>
      </c>
      <c r="E42" s="5">
        <v>0</v>
      </c>
      <c r="G42" s="5">
        <v>172000000000</v>
      </c>
      <c r="H42" s="5"/>
      <c r="I42" s="5">
        <v>0</v>
      </c>
      <c r="J42" s="5"/>
      <c r="K42" s="5">
        <v>172000000000</v>
      </c>
      <c r="M42" s="1" t="s">
        <v>138</v>
      </c>
    </row>
    <row r="43" spans="1:13" ht="24.75" thickBot="1" x14ac:dyDescent="0.6">
      <c r="A43" s="1" t="s">
        <v>96</v>
      </c>
      <c r="C43" s="1" t="s">
        <v>139</v>
      </c>
      <c r="E43" s="5">
        <v>0</v>
      </c>
      <c r="G43" s="5">
        <v>100000000000</v>
      </c>
      <c r="H43" s="5"/>
      <c r="I43" s="5">
        <v>50019000000</v>
      </c>
      <c r="J43" s="5"/>
      <c r="K43" s="5">
        <v>49981000000</v>
      </c>
      <c r="M43" s="1" t="s">
        <v>38</v>
      </c>
    </row>
    <row r="44" spans="1:13" ht="24.75" thickBot="1" x14ac:dyDescent="0.6">
      <c r="A44" s="1" t="s">
        <v>39</v>
      </c>
      <c r="C44" s="1" t="s">
        <v>39</v>
      </c>
      <c r="E44" s="3">
        <f>SUM(E8:E43)</f>
        <v>2210801851718</v>
      </c>
      <c r="G44" s="3">
        <f>SUM(G8:G43)</f>
        <v>33569612132625</v>
      </c>
      <c r="I44" s="3">
        <f>SUM(I8:I43)</f>
        <v>33831235259276</v>
      </c>
      <c r="K44" s="3">
        <f>SUM(K8:K43)</f>
        <v>1949178725067</v>
      </c>
      <c r="M44" s="4" t="s">
        <v>140</v>
      </c>
    </row>
  </sheetData>
  <mergeCells count="14">
    <mergeCell ref="K7"/>
    <mergeCell ref="M7"/>
    <mergeCell ref="K6:M6"/>
    <mergeCell ref="A2:M2"/>
    <mergeCell ref="A3:M3"/>
    <mergeCell ref="A4:M4"/>
    <mergeCell ref="E7"/>
    <mergeCell ref="E6"/>
    <mergeCell ref="G7"/>
    <mergeCell ref="I7"/>
    <mergeCell ref="G6:I6"/>
    <mergeCell ref="A6:A7"/>
    <mergeCell ref="C7"/>
    <mergeCell ref="C6:D6"/>
  </mergeCells>
  <pageMargins left="0.7" right="0.7" top="0.75" bottom="0.75" header="0.3" footer="0.3"/>
  <ignoredErrors>
    <ignoredError sqref="C8:C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G15" sqref="G15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9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</row>
    <row r="4" spans="1:9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9" ht="24.75" x14ac:dyDescent="0.55000000000000004">
      <c r="A6" s="19" t="s">
        <v>145</v>
      </c>
      <c r="C6" s="19" t="s">
        <v>82</v>
      </c>
      <c r="E6" s="19" t="s">
        <v>165</v>
      </c>
      <c r="G6" s="19" t="s">
        <v>13</v>
      </c>
    </row>
    <row r="7" spans="1:9" x14ac:dyDescent="0.55000000000000004">
      <c r="A7" s="1" t="s">
        <v>175</v>
      </c>
      <c r="C7" s="9">
        <v>422705418600</v>
      </c>
      <c r="D7" s="6"/>
      <c r="E7" s="10">
        <f>C7/$C$11</f>
        <v>0.85724661462759599</v>
      </c>
      <c r="F7" s="6"/>
      <c r="G7" s="10">
        <v>2.0794725063986785E-2</v>
      </c>
      <c r="H7" s="6"/>
      <c r="I7" s="6"/>
    </row>
    <row r="8" spans="1:9" x14ac:dyDescent="0.55000000000000004">
      <c r="A8" s="1" t="s">
        <v>176</v>
      </c>
      <c r="C8" s="9">
        <v>15802326607</v>
      </c>
      <c r="D8" s="6"/>
      <c r="E8" s="10">
        <f t="shared" ref="E8:E9" si="0">C8/$C$11</f>
        <v>3.2047119320013223E-2</v>
      </c>
      <c r="F8" s="6"/>
      <c r="G8" s="10">
        <v>7.7738543842713857E-4</v>
      </c>
      <c r="H8" s="6"/>
      <c r="I8" s="6"/>
    </row>
    <row r="9" spans="1:9" x14ac:dyDescent="0.55000000000000004">
      <c r="A9" s="1" t="s">
        <v>177</v>
      </c>
      <c r="C9" s="9">
        <v>54564686949</v>
      </c>
      <c r="D9" s="6"/>
      <c r="E9" s="10">
        <f t="shared" si="0"/>
        <v>0.11065718845091904</v>
      </c>
      <c r="F9" s="6"/>
      <c r="G9" s="10">
        <v>2.6842751793079637E-3</v>
      </c>
      <c r="H9" s="6"/>
      <c r="I9" s="6"/>
    </row>
    <row r="10" spans="1:9" x14ac:dyDescent="0.55000000000000004">
      <c r="A10" s="1" t="s">
        <v>173</v>
      </c>
      <c r="C10" s="9">
        <v>24200000</v>
      </c>
      <c r="D10" s="6"/>
      <c r="E10" s="10">
        <f>C10/$C$11</f>
        <v>4.9077601471721053E-5</v>
      </c>
      <c r="F10" s="6"/>
      <c r="G10" s="10">
        <v>1.1905036566959214E-6</v>
      </c>
      <c r="H10" s="6"/>
      <c r="I10" s="6"/>
    </row>
    <row r="11" spans="1:9" x14ac:dyDescent="0.55000000000000004">
      <c r="A11" s="1" t="s">
        <v>39</v>
      </c>
      <c r="C11" s="7">
        <f>SUM(C7:C10)</f>
        <v>493096632156</v>
      </c>
      <c r="D11" s="6"/>
      <c r="E11" s="18">
        <f>SUM(E7:E10)</f>
        <v>1</v>
      </c>
      <c r="F11" s="6"/>
      <c r="G11" s="11">
        <f>SUM(G7:G10)</f>
        <v>2.425757618537858E-2</v>
      </c>
      <c r="H11" s="6"/>
      <c r="I11" s="6"/>
    </row>
    <row r="12" spans="1:9" x14ac:dyDescent="0.55000000000000004">
      <c r="C12" s="6"/>
      <c r="D12" s="6"/>
      <c r="E12" s="10"/>
      <c r="F12" s="6"/>
      <c r="G12" s="6"/>
      <c r="H12" s="6"/>
      <c r="I12" s="6"/>
    </row>
    <row r="13" spans="1:9" x14ac:dyDescent="0.55000000000000004">
      <c r="C13" s="6"/>
      <c r="D13" s="6"/>
      <c r="E13" s="6"/>
      <c r="F13" s="6"/>
      <c r="G13" s="6"/>
      <c r="H13" s="6"/>
      <c r="I13" s="6"/>
    </row>
    <row r="14" spans="1:9" x14ac:dyDescent="0.55000000000000004">
      <c r="C14" s="6"/>
      <c r="D14" s="6"/>
      <c r="E14" s="6"/>
      <c r="F14" s="6"/>
      <c r="G14" s="6"/>
      <c r="H14" s="6"/>
      <c r="I14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topLeftCell="A14" workbookViewId="0">
      <selection activeCell="I29" sqref="I29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4.285156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  <c r="N3" s="20" t="s">
        <v>141</v>
      </c>
      <c r="O3" s="20" t="s">
        <v>141</v>
      </c>
      <c r="P3" s="20" t="s">
        <v>141</v>
      </c>
      <c r="Q3" s="20" t="s">
        <v>141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3</v>
      </c>
      <c r="C6" s="19" t="s">
        <v>143</v>
      </c>
      <c r="D6" s="19" t="s">
        <v>143</v>
      </c>
      <c r="E6" s="19" t="s">
        <v>143</v>
      </c>
      <c r="F6" s="19" t="s">
        <v>143</v>
      </c>
      <c r="G6" s="19" t="s">
        <v>143</v>
      </c>
      <c r="H6" s="19" t="s">
        <v>143</v>
      </c>
      <c r="I6" s="19" t="s">
        <v>143</v>
      </c>
      <c r="K6" s="19" t="s">
        <v>144</v>
      </c>
      <c r="L6" s="19" t="s">
        <v>144</v>
      </c>
      <c r="M6" s="19" t="s">
        <v>144</v>
      </c>
      <c r="N6" s="19" t="s">
        <v>144</v>
      </c>
      <c r="O6" s="19" t="s">
        <v>144</v>
      </c>
      <c r="P6" s="19" t="s">
        <v>144</v>
      </c>
      <c r="Q6" s="19" t="s">
        <v>144</v>
      </c>
    </row>
    <row r="7" spans="1:17" ht="24.75" x14ac:dyDescent="0.55000000000000004">
      <c r="A7" s="19" t="s">
        <v>3</v>
      </c>
      <c r="C7" s="19" t="s">
        <v>7</v>
      </c>
      <c r="E7" s="19" t="s">
        <v>157</v>
      </c>
      <c r="G7" s="19" t="s">
        <v>158</v>
      </c>
      <c r="I7" s="19" t="s">
        <v>159</v>
      </c>
      <c r="K7" s="19" t="s">
        <v>7</v>
      </c>
      <c r="M7" s="19" t="s">
        <v>157</v>
      </c>
      <c r="O7" s="19" t="s">
        <v>158</v>
      </c>
      <c r="Q7" s="19" t="s">
        <v>159</v>
      </c>
    </row>
    <row r="8" spans="1:17" x14ac:dyDescent="0.55000000000000004">
      <c r="A8" s="1" t="s">
        <v>17</v>
      </c>
      <c r="C8" s="5">
        <v>34694036</v>
      </c>
      <c r="D8" s="5"/>
      <c r="E8" s="5">
        <v>1505190124643</v>
      </c>
      <c r="F8" s="5"/>
      <c r="G8" s="5">
        <v>1476648131055</v>
      </c>
      <c r="H8" s="5"/>
      <c r="I8" s="5">
        <f>E8-G8</f>
        <v>28541993588</v>
      </c>
      <c r="J8" s="5"/>
      <c r="K8" s="5">
        <v>34694036</v>
      </c>
      <c r="L8" s="5"/>
      <c r="M8" s="5">
        <v>1505190124643</v>
      </c>
      <c r="N8" s="5"/>
      <c r="O8" s="5">
        <v>1475561582027</v>
      </c>
      <c r="P8" s="5"/>
      <c r="Q8" s="5">
        <f>M8-O8</f>
        <v>29628542616</v>
      </c>
    </row>
    <row r="9" spans="1:17" x14ac:dyDescent="0.55000000000000004">
      <c r="A9" s="1" t="s">
        <v>23</v>
      </c>
      <c r="C9" s="5">
        <v>80812294</v>
      </c>
      <c r="D9" s="5"/>
      <c r="E9" s="5">
        <v>1338039785678</v>
      </c>
      <c r="F9" s="5"/>
      <c r="G9" s="5">
        <v>1337765334544</v>
      </c>
      <c r="H9" s="5"/>
      <c r="I9" s="5">
        <f t="shared" ref="I9:I27" si="0">E9-G9</f>
        <v>274451134</v>
      </c>
      <c r="J9" s="5"/>
      <c r="K9" s="5">
        <v>80812294</v>
      </c>
      <c r="L9" s="5"/>
      <c r="M9" s="5">
        <v>1338039785678</v>
      </c>
      <c r="N9" s="5"/>
      <c r="O9" s="5">
        <v>1336882952392</v>
      </c>
      <c r="P9" s="5"/>
      <c r="Q9" s="5">
        <f t="shared" ref="Q9:Q27" si="1">M9-O9</f>
        <v>1156833286</v>
      </c>
    </row>
    <row r="10" spans="1:17" x14ac:dyDescent="0.55000000000000004">
      <c r="A10" s="1" t="s">
        <v>37</v>
      </c>
      <c r="C10" s="5">
        <v>5000000</v>
      </c>
      <c r="D10" s="5"/>
      <c r="E10" s="5">
        <v>49940625000</v>
      </c>
      <c r="F10" s="5"/>
      <c r="G10" s="5">
        <v>50019200000</v>
      </c>
      <c r="H10" s="5"/>
      <c r="I10" s="5">
        <f t="shared" si="0"/>
        <v>-78575000</v>
      </c>
      <c r="J10" s="5"/>
      <c r="K10" s="5">
        <v>5000000</v>
      </c>
      <c r="L10" s="5"/>
      <c r="M10" s="5">
        <v>49940625000</v>
      </c>
      <c r="N10" s="5"/>
      <c r="O10" s="5">
        <v>50019200000</v>
      </c>
      <c r="P10" s="5"/>
      <c r="Q10" s="5">
        <f t="shared" si="1"/>
        <v>-78575000</v>
      </c>
    </row>
    <row r="11" spans="1:17" x14ac:dyDescent="0.55000000000000004">
      <c r="A11" s="1" t="s">
        <v>27</v>
      </c>
      <c r="C11" s="5">
        <v>83569429</v>
      </c>
      <c r="D11" s="5"/>
      <c r="E11" s="5">
        <v>3540650848319</v>
      </c>
      <c r="F11" s="5"/>
      <c r="G11" s="5">
        <v>3496996393274</v>
      </c>
      <c r="H11" s="5"/>
      <c r="I11" s="5">
        <f t="shared" si="0"/>
        <v>43654455045</v>
      </c>
      <c r="J11" s="5"/>
      <c r="K11" s="5">
        <v>83569429</v>
      </c>
      <c r="L11" s="5"/>
      <c r="M11" s="5">
        <v>3540650848319</v>
      </c>
      <c r="N11" s="5"/>
      <c r="O11" s="5">
        <v>3252757690688</v>
      </c>
      <c r="P11" s="5"/>
      <c r="Q11" s="5">
        <f t="shared" si="1"/>
        <v>287893157631</v>
      </c>
    </row>
    <row r="12" spans="1:17" x14ac:dyDescent="0.55000000000000004">
      <c r="A12" s="1" t="s">
        <v>31</v>
      </c>
      <c r="C12" s="5">
        <v>24248027</v>
      </c>
      <c r="D12" s="5"/>
      <c r="E12" s="5">
        <v>211918284094</v>
      </c>
      <c r="F12" s="5"/>
      <c r="G12" s="5">
        <v>204737663501</v>
      </c>
      <c r="H12" s="5"/>
      <c r="I12" s="5">
        <f t="shared" si="0"/>
        <v>7180620593</v>
      </c>
      <c r="J12" s="5"/>
      <c r="K12" s="5">
        <v>24248027</v>
      </c>
      <c r="L12" s="5"/>
      <c r="M12" s="5">
        <v>211918284094</v>
      </c>
      <c r="N12" s="5"/>
      <c r="O12" s="5">
        <v>199313633800</v>
      </c>
      <c r="P12" s="5"/>
      <c r="Q12" s="5">
        <f t="shared" si="1"/>
        <v>12604650294</v>
      </c>
    </row>
    <row r="13" spans="1:17" x14ac:dyDescent="0.55000000000000004">
      <c r="A13" s="1" t="s">
        <v>15</v>
      </c>
      <c r="C13" s="5">
        <v>28128807</v>
      </c>
      <c r="D13" s="5"/>
      <c r="E13" s="5">
        <v>3019662016380</v>
      </c>
      <c r="F13" s="5"/>
      <c r="G13" s="5">
        <v>2973906877269</v>
      </c>
      <c r="H13" s="5"/>
      <c r="I13" s="5">
        <f t="shared" si="0"/>
        <v>45755139111</v>
      </c>
      <c r="J13" s="5"/>
      <c r="K13" s="5">
        <v>28128807</v>
      </c>
      <c r="L13" s="5"/>
      <c r="M13" s="5">
        <v>3019662016380</v>
      </c>
      <c r="N13" s="5"/>
      <c r="O13" s="5">
        <v>2958621355620</v>
      </c>
      <c r="P13" s="5"/>
      <c r="Q13" s="5">
        <f t="shared" si="1"/>
        <v>61040660760</v>
      </c>
    </row>
    <row r="14" spans="1:17" x14ac:dyDescent="0.55000000000000004">
      <c r="A14" s="1" t="s">
        <v>25</v>
      </c>
      <c r="C14" s="5">
        <v>2024916</v>
      </c>
      <c r="D14" s="5"/>
      <c r="E14" s="5">
        <v>27199645570</v>
      </c>
      <c r="F14" s="5"/>
      <c r="G14" s="5">
        <v>28155500794</v>
      </c>
      <c r="H14" s="5"/>
      <c r="I14" s="5">
        <f t="shared" si="0"/>
        <v>-955855224</v>
      </c>
      <c r="J14" s="5"/>
      <c r="K14" s="5">
        <v>2024916</v>
      </c>
      <c r="L14" s="5"/>
      <c r="M14" s="5">
        <v>27199645570</v>
      </c>
      <c r="N14" s="5"/>
      <c r="O14" s="5">
        <v>26227104094</v>
      </c>
      <c r="P14" s="5"/>
      <c r="Q14" s="5">
        <f t="shared" si="1"/>
        <v>972541476</v>
      </c>
    </row>
    <row r="15" spans="1:17" x14ac:dyDescent="0.55000000000000004">
      <c r="A15" s="1" t="s">
        <v>19</v>
      </c>
      <c r="C15" s="5">
        <v>231075075</v>
      </c>
      <c r="D15" s="5"/>
      <c r="E15" s="5">
        <v>601262188483</v>
      </c>
      <c r="F15" s="5"/>
      <c r="G15" s="5">
        <v>565703671960</v>
      </c>
      <c r="H15" s="5"/>
      <c r="I15" s="5">
        <f t="shared" si="0"/>
        <v>35558516523</v>
      </c>
      <c r="J15" s="5"/>
      <c r="K15" s="5">
        <v>231075075</v>
      </c>
      <c r="L15" s="5"/>
      <c r="M15" s="5">
        <v>601262188483</v>
      </c>
      <c r="N15" s="5"/>
      <c r="O15" s="5">
        <v>531222686240</v>
      </c>
      <c r="P15" s="5"/>
      <c r="Q15" s="5">
        <f t="shared" si="1"/>
        <v>70039502243</v>
      </c>
    </row>
    <row r="16" spans="1:17" x14ac:dyDescent="0.55000000000000004">
      <c r="A16" s="1" t="s">
        <v>35</v>
      </c>
      <c r="C16" s="5">
        <v>47852136</v>
      </c>
      <c r="D16" s="5"/>
      <c r="E16" s="5">
        <v>774398562082</v>
      </c>
      <c r="F16" s="5"/>
      <c r="G16" s="5">
        <v>778984268772</v>
      </c>
      <c r="H16" s="5"/>
      <c r="I16" s="5">
        <f t="shared" si="0"/>
        <v>-4585706690</v>
      </c>
      <c r="J16" s="5"/>
      <c r="K16" s="5">
        <v>47852136</v>
      </c>
      <c r="L16" s="5"/>
      <c r="M16" s="5">
        <v>774398562082</v>
      </c>
      <c r="N16" s="5"/>
      <c r="O16" s="5">
        <v>778984268772</v>
      </c>
      <c r="P16" s="5"/>
      <c r="Q16" s="5">
        <f t="shared" si="1"/>
        <v>-4585706690</v>
      </c>
    </row>
    <row r="17" spans="1:17" x14ac:dyDescent="0.55000000000000004">
      <c r="A17" s="1" t="s">
        <v>33</v>
      </c>
      <c r="C17" s="5">
        <v>127784039</v>
      </c>
      <c r="D17" s="5"/>
      <c r="E17" s="5">
        <v>1391237687266</v>
      </c>
      <c r="F17" s="5"/>
      <c r="G17" s="5">
        <v>1333252379032</v>
      </c>
      <c r="H17" s="5"/>
      <c r="I17" s="5">
        <f t="shared" si="0"/>
        <v>57985308234</v>
      </c>
      <c r="J17" s="5"/>
      <c r="K17" s="5">
        <v>127784039</v>
      </c>
      <c r="L17" s="5"/>
      <c r="M17" s="5">
        <v>1391237687266</v>
      </c>
      <c r="N17" s="5"/>
      <c r="O17" s="5">
        <v>1347421403474</v>
      </c>
      <c r="P17" s="5"/>
      <c r="Q17" s="5">
        <f t="shared" si="1"/>
        <v>43816283792</v>
      </c>
    </row>
    <row r="18" spans="1:17" x14ac:dyDescent="0.55000000000000004">
      <c r="A18" s="1" t="s">
        <v>29</v>
      </c>
      <c r="C18" s="5">
        <v>214909929</v>
      </c>
      <c r="D18" s="5"/>
      <c r="E18" s="5">
        <v>2376339300083</v>
      </c>
      <c r="F18" s="5"/>
      <c r="G18" s="5">
        <v>2391039663237</v>
      </c>
      <c r="H18" s="5"/>
      <c r="I18" s="5">
        <f t="shared" si="0"/>
        <v>-14700363154</v>
      </c>
      <c r="J18" s="5"/>
      <c r="K18" s="5">
        <v>214909929</v>
      </c>
      <c r="L18" s="5"/>
      <c r="M18" s="5">
        <v>2376339300083</v>
      </c>
      <c r="N18" s="5"/>
      <c r="O18" s="5">
        <v>2380575370129</v>
      </c>
      <c r="P18" s="5"/>
      <c r="Q18" s="5">
        <f t="shared" si="1"/>
        <v>-4236070046</v>
      </c>
    </row>
    <row r="19" spans="1:17" x14ac:dyDescent="0.55000000000000004">
      <c r="A19" s="1" t="s">
        <v>21</v>
      </c>
      <c r="C19" s="5">
        <v>94136454</v>
      </c>
      <c r="D19" s="5"/>
      <c r="E19" s="5">
        <v>1406064603087</v>
      </c>
      <c r="F19" s="5"/>
      <c r="G19" s="5">
        <v>1354883656861</v>
      </c>
      <c r="H19" s="5"/>
      <c r="I19" s="5">
        <f t="shared" si="0"/>
        <v>51180946226</v>
      </c>
      <c r="J19" s="5"/>
      <c r="K19" s="5">
        <v>94136454</v>
      </c>
      <c r="L19" s="5"/>
      <c r="M19" s="5">
        <v>1406064603087</v>
      </c>
      <c r="N19" s="5"/>
      <c r="O19" s="5">
        <v>1373983832097</v>
      </c>
      <c r="P19" s="5"/>
      <c r="Q19" s="5">
        <f t="shared" si="1"/>
        <v>32080770990</v>
      </c>
    </row>
    <row r="20" spans="1:17" x14ac:dyDescent="0.55000000000000004">
      <c r="A20" s="1" t="s">
        <v>50</v>
      </c>
      <c r="C20" s="5">
        <v>33400</v>
      </c>
      <c r="D20" s="5"/>
      <c r="E20" s="5">
        <v>46800628132</v>
      </c>
      <c r="F20" s="5"/>
      <c r="G20" s="5">
        <v>46119811861</v>
      </c>
      <c r="H20" s="5"/>
      <c r="I20" s="5">
        <f t="shared" si="0"/>
        <v>680816271</v>
      </c>
      <c r="J20" s="5"/>
      <c r="K20" s="5">
        <v>33400</v>
      </c>
      <c r="L20" s="5"/>
      <c r="M20" s="5">
        <v>46800628132</v>
      </c>
      <c r="N20" s="5"/>
      <c r="O20" s="5">
        <v>40080312690</v>
      </c>
      <c r="P20" s="5"/>
      <c r="Q20" s="5">
        <f t="shared" si="1"/>
        <v>6720315442</v>
      </c>
    </row>
    <row r="21" spans="1:17" x14ac:dyDescent="0.55000000000000004">
      <c r="A21" s="1" t="s">
        <v>64</v>
      </c>
      <c r="C21" s="5">
        <v>9335</v>
      </c>
      <c r="D21" s="5"/>
      <c r="E21" s="5">
        <v>9239563269</v>
      </c>
      <c r="F21" s="5"/>
      <c r="G21" s="5">
        <v>9239563269</v>
      </c>
      <c r="H21" s="5"/>
      <c r="I21" s="5">
        <f t="shared" si="0"/>
        <v>0</v>
      </c>
      <c r="J21" s="5"/>
      <c r="K21" s="5">
        <v>9335</v>
      </c>
      <c r="L21" s="5"/>
      <c r="M21" s="5">
        <v>9239563269</v>
      </c>
      <c r="N21" s="5"/>
      <c r="O21" s="5">
        <v>9331779695</v>
      </c>
      <c r="P21" s="5"/>
      <c r="Q21" s="5">
        <f t="shared" si="1"/>
        <v>-92216426</v>
      </c>
    </row>
    <row r="22" spans="1:17" x14ac:dyDescent="0.55000000000000004">
      <c r="A22" s="1" t="s">
        <v>68</v>
      </c>
      <c r="C22" s="5">
        <v>20000</v>
      </c>
      <c r="D22" s="5"/>
      <c r="E22" s="5">
        <v>18397332000</v>
      </c>
      <c r="F22" s="5"/>
      <c r="G22" s="5">
        <v>18397332000</v>
      </c>
      <c r="H22" s="5"/>
      <c r="I22" s="5">
        <f t="shared" si="0"/>
        <v>0</v>
      </c>
      <c r="J22" s="5"/>
      <c r="K22" s="5">
        <v>20000</v>
      </c>
      <c r="L22" s="5"/>
      <c r="M22" s="5">
        <v>18397332000</v>
      </c>
      <c r="N22" s="5"/>
      <c r="O22" s="5">
        <v>18397332000</v>
      </c>
      <c r="P22" s="5"/>
      <c r="Q22" s="5">
        <f t="shared" si="1"/>
        <v>0</v>
      </c>
    </row>
    <row r="23" spans="1:17" x14ac:dyDescent="0.55000000000000004">
      <c r="A23" s="1" t="s">
        <v>59</v>
      </c>
      <c r="C23" s="5">
        <v>436</v>
      </c>
      <c r="D23" s="5"/>
      <c r="E23" s="5">
        <v>1892773440</v>
      </c>
      <c r="F23" s="5"/>
      <c r="G23" s="5">
        <v>1841223454</v>
      </c>
      <c r="H23" s="5"/>
      <c r="I23" s="5">
        <f t="shared" si="0"/>
        <v>51549986</v>
      </c>
      <c r="J23" s="5"/>
      <c r="K23" s="5">
        <v>436</v>
      </c>
      <c r="L23" s="5"/>
      <c r="M23" s="5">
        <v>1892773440</v>
      </c>
      <c r="N23" s="5"/>
      <c r="O23" s="5">
        <v>1738123481</v>
      </c>
      <c r="P23" s="5"/>
      <c r="Q23" s="5">
        <f t="shared" si="1"/>
        <v>154649959</v>
      </c>
    </row>
    <row r="24" spans="1:17" x14ac:dyDescent="0.55000000000000004">
      <c r="A24" s="1" t="s">
        <v>55</v>
      </c>
      <c r="C24" s="5">
        <v>3924</v>
      </c>
      <c r="D24" s="5"/>
      <c r="E24" s="5">
        <v>17034960968</v>
      </c>
      <c r="F24" s="5"/>
      <c r="G24" s="5">
        <v>16571011089</v>
      </c>
      <c r="H24" s="5"/>
      <c r="I24" s="5">
        <f t="shared" si="0"/>
        <v>463949879</v>
      </c>
      <c r="J24" s="5"/>
      <c r="K24" s="5">
        <v>3924</v>
      </c>
      <c r="L24" s="5"/>
      <c r="M24" s="5">
        <v>17034960968</v>
      </c>
      <c r="N24" s="5"/>
      <c r="O24" s="5">
        <v>15643111331</v>
      </c>
      <c r="P24" s="5"/>
      <c r="Q24" s="5">
        <f t="shared" si="1"/>
        <v>1391849637</v>
      </c>
    </row>
    <row r="25" spans="1:17" x14ac:dyDescent="0.55000000000000004">
      <c r="A25" s="1" t="s">
        <v>72</v>
      </c>
      <c r="C25" s="5">
        <v>5000</v>
      </c>
      <c r="D25" s="5"/>
      <c r="E25" s="5">
        <v>4996375000</v>
      </c>
      <c r="F25" s="5"/>
      <c r="G25" s="5">
        <v>4996375000</v>
      </c>
      <c r="H25" s="5"/>
      <c r="I25" s="5">
        <f t="shared" si="0"/>
        <v>0</v>
      </c>
      <c r="J25" s="5"/>
      <c r="K25" s="5">
        <v>5000</v>
      </c>
      <c r="L25" s="5"/>
      <c r="M25" s="5">
        <v>4996375000</v>
      </c>
      <c r="N25" s="5"/>
      <c r="O25" s="5">
        <v>4996375000</v>
      </c>
      <c r="P25" s="5"/>
      <c r="Q25" s="5">
        <f t="shared" si="1"/>
        <v>0</v>
      </c>
    </row>
    <row r="26" spans="1:17" x14ac:dyDescent="0.55000000000000004">
      <c r="A26" s="1" t="s">
        <v>61</v>
      </c>
      <c r="C26" s="5">
        <v>134150</v>
      </c>
      <c r="D26" s="5"/>
      <c r="E26" s="5">
        <v>564252578931</v>
      </c>
      <c r="F26" s="5"/>
      <c r="G26" s="5">
        <v>554186055571</v>
      </c>
      <c r="H26" s="5"/>
      <c r="I26" s="5">
        <f t="shared" si="0"/>
        <v>10066523360</v>
      </c>
      <c r="J26" s="5"/>
      <c r="K26" s="5">
        <v>134150</v>
      </c>
      <c r="L26" s="5"/>
      <c r="M26" s="5">
        <v>564252578931</v>
      </c>
      <c r="N26" s="5"/>
      <c r="O26" s="5">
        <v>578812303829</v>
      </c>
      <c r="P26" s="5"/>
      <c r="Q26" s="5">
        <f t="shared" si="1"/>
        <v>-14559724898</v>
      </c>
    </row>
    <row r="27" spans="1:17" x14ac:dyDescent="0.55000000000000004">
      <c r="A27" s="1" t="s">
        <v>76</v>
      </c>
      <c r="C27" s="5">
        <v>200000</v>
      </c>
      <c r="D27" s="5"/>
      <c r="E27" s="5">
        <v>199855000000</v>
      </c>
      <c r="F27" s="5"/>
      <c r="G27" s="5">
        <v>199855000000</v>
      </c>
      <c r="H27" s="5"/>
      <c r="I27" s="5">
        <f t="shared" si="0"/>
        <v>0</v>
      </c>
      <c r="J27" s="5"/>
      <c r="K27" s="5">
        <v>200000</v>
      </c>
      <c r="L27" s="5"/>
      <c r="M27" s="5">
        <v>199855000000</v>
      </c>
      <c r="N27" s="5"/>
      <c r="O27" s="5">
        <v>200000000000</v>
      </c>
      <c r="P27" s="5"/>
      <c r="Q27" s="5">
        <f t="shared" si="1"/>
        <v>-145000000</v>
      </c>
    </row>
    <row r="28" spans="1:17" x14ac:dyDescent="0.55000000000000004">
      <c r="A28" s="1" t="s">
        <v>39</v>
      </c>
      <c r="C28" s="1" t="s">
        <v>39</v>
      </c>
      <c r="E28" s="7">
        <f>SUM(E8:E27)</f>
        <v>17104372882425</v>
      </c>
      <c r="F28" s="6"/>
      <c r="G28" s="7">
        <f>SUM(G8:G27)</f>
        <v>16843299112543</v>
      </c>
      <c r="H28" s="6"/>
      <c r="I28" s="7">
        <f>SUM(I8:I27)</f>
        <v>261073769882</v>
      </c>
      <c r="J28" s="6"/>
      <c r="K28" s="6" t="s">
        <v>39</v>
      </c>
      <c r="L28" s="6"/>
      <c r="M28" s="7">
        <f>SUM(M8:M27)</f>
        <v>17104372882425</v>
      </c>
      <c r="N28" s="6"/>
      <c r="O28" s="7">
        <f>SUM(O8:O27)</f>
        <v>16580570417359</v>
      </c>
      <c r="P28" s="6"/>
      <c r="Q28" s="7">
        <f>SUM(Q8:Q27)</f>
        <v>523802465066</v>
      </c>
    </row>
    <row r="29" spans="1:17" x14ac:dyDescent="0.55000000000000004">
      <c r="I29" s="13"/>
      <c r="J29" s="13"/>
      <c r="K29" s="13"/>
      <c r="L29" s="13"/>
      <c r="M29" s="13"/>
      <c r="N29" s="13"/>
      <c r="O29" s="13"/>
      <c r="P29" s="13"/>
      <c r="Q29" s="13"/>
    </row>
    <row r="32" spans="1:17" x14ac:dyDescent="0.55000000000000004">
      <c r="I32" s="13"/>
      <c r="J32" s="13"/>
      <c r="K32" s="13"/>
      <c r="L32" s="13"/>
      <c r="M32" s="13"/>
      <c r="N32" s="13"/>
      <c r="O32" s="13"/>
      <c r="P32" s="13"/>
      <c r="Q32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C17" sqref="C17:M17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3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  <c r="N3" s="20" t="s">
        <v>141</v>
      </c>
      <c r="O3" s="20" t="s">
        <v>141</v>
      </c>
      <c r="P3" s="20" t="s">
        <v>141</v>
      </c>
      <c r="Q3" s="20" t="s">
        <v>141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145</v>
      </c>
      <c r="C6" s="19" t="s">
        <v>143</v>
      </c>
      <c r="D6" s="19" t="s">
        <v>143</v>
      </c>
      <c r="E6" s="19" t="s">
        <v>143</v>
      </c>
      <c r="F6" s="19" t="s">
        <v>143</v>
      </c>
      <c r="G6" s="19" t="s">
        <v>143</v>
      </c>
      <c r="H6" s="19" t="s">
        <v>143</v>
      </c>
      <c r="I6" s="19" t="s">
        <v>143</v>
      </c>
      <c r="K6" s="19" t="s">
        <v>144</v>
      </c>
      <c r="L6" s="19" t="s">
        <v>144</v>
      </c>
      <c r="M6" s="19" t="s">
        <v>144</v>
      </c>
      <c r="N6" s="19" t="s">
        <v>144</v>
      </c>
      <c r="O6" s="19" t="s">
        <v>144</v>
      </c>
      <c r="P6" s="19" t="s">
        <v>144</v>
      </c>
      <c r="Q6" s="19" t="s">
        <v>144</v>
      </c>
    </row>
    <row r="7" spans="1:17" ht="24.75" x14ac:dyDescent="0.55000000000000004">
      <c r="A7" s="19" t="s">
        <v>145</v>
      </c>
      <c r="C7" s="19" t="s">
        <v>166</v>
      </c>
      <c r="E7" s="19" t="s">
        <v>163</v>
      </c>
      <c r="G7" s="19" t="s">
        <v>164</v>
      </c>
      <c r="I7" s="19" t="s">
        <v>167</v>
      </c>
      <c r="K7" s="19" t="s">
        <v>166</v>
      </c>
      <c r="M7" s="19" t="s">
        <v>163</v>
      </c>
      <c r="O7" s="19" t="s">
        <v>164</v>
      </c>
      <c r="Q7" s="19" t="s">
        <v>167</v>
      </c>
    </row>
    <row r="8" spans="1:17" x14ac:dyDescent="0.55000000000000004">
      <c r="A8" s="1" t="s">
        <v>76</v>
      </c>
      <c r="C8" s="5">
        <v>3869381009</v>
      </c>
      <c r="D8" s="5"/>
      <c r="E8" s="5">
        <v>0</v>
      </c>
      <c r="F8" s="5"/>
      <c r="G8" s="5">
        <v>0</v>
      </c>
      <c r="I8" s="5">
        <f>C8+E8+G8</f>
        <v>3869381009</v>
      </c>
      <c r="J8" s="5"/>
      <c r="K8" s="5">
        <v>3869381009</v>
      </c>
      <c r="L8" s="5"/>
      <c r="M8" s="5">
        <v>-145000000</v>
      </c>
      <c r="N8" s="5"/>
      <c r="O8" s="5">
        <v>0</v>
      </c>
      <c r="P8" s="5"/>
      <c r="Q8" s="5">
        <f>K8+M8+O8</f>
        <v>3724381009</v>
      </c>
    </row>
    <row r="9" spans="1:17" x14ac:dyDescent="0.55000000000000004">
      <c r="A9" s="1" t="s">
        <v>72</v>
      </c>
      <c r="C9" s="5">
        <v>95511196</v>
      </c>
      <c r="D9" s="5"/>
      <c r="E9" s="5">
        <v>0</v>
      </c>
      <c r="F9" s="5"/>
      <c r="G9" s="5">
        <v>0</v>
      </c>
      <c r="I9" s="5">
        <f t="shared" ref="I9:I14" si="0">C9+E9+G9</f>
        <v>95511196</v>
      </c>
      <c r="J9" s="5"/>
      <c r="K9" s="5">
        <v>293054639</v>
      </c>
      <c r="L9" s="5"/>
      <c r="M9" s="5">
        <v>0</v>
      </c>
      <c r="N9" s="5"/>
      <c r="O9" s="5">
        <v>0</v>
      </c>
      <c r="P9" s="5"/>
      <c r="Q9" s="5">
        <f>K9+M9+O9</f>
        <v>293054639</v>
      </c>
    </row>
    <row r="10" spans="1:17" x14ac:dyDescent="0.55000000000000004">
      <c r="A10" s="1" t="s">
        <v>68</v>
      </c>
      <c r="C10" s="5">
        <v>396072603</v>
      </c>
      <c r="D10" s="5"/>
      <c r="E10" s="5">
        <v>0</v>
      </c>
      <c r="F10" s="5"/>
      <c r="G10" s="5">
        <v>0</v>
      </c>
      <c r="I10" s="5">
        <f t="shared" si="0"/>
        <v>396072603</v>
      </c>
      <c r="J10" s="5"/>
      <c r="K10" s="5">
        <v>1172070548</v>
      </c>
      <c r="L10" s="5"/>
      <c r="M10" s="5">
        <v>0</v>
      </c>
      <c r="N10" s="5"/>
      <c r="O10" s="5">
        <v>0</v>
      </c>
      <c r="P10" s="5"/>
      <c r="Q10" s="5">
        <f t="shared" ref="Q10:Q15" si="1">K10+M10+O10</f>
        <v>1172070548</v>
      </c>
    </row>
    <row r="11" spans="1:17" x14ac:dyDescent="0.55000000000000004">
      <c r="A11" s="1" t="s">
        <v>64</v>
      </c>
      <c r="C11" s="5">
        <v>178522303</v>
      </c>
      <c r="D11" s="5"/>
      <c r="E11" s="5">
        <v>0</v>
      </c>
      <c r="F11" s="5"/>
      <c r="G11" s="5">
        <v>0</v>
      </c>
      <c r="I11" s="5">
        <f t="shared" si="0"/>
        <v>178522303</v>
      </c>
      <c r="J11" s="5"/>
      <c r="K11" s="5">
        <v>547101671</v>
      </c>
      <c r="L11" s="5"/>
      <c r="M11" s="5">
        <v>-92216425</v>
      </c>
      <c r="N11" s="5"/>
      <c r="O11" s="5">
        <v>0</v>
      </c>
      <c r="P11" s="5"/>
      <c r="Q11" s="5">
        <f t="shared" si="1"/>
        <v>454885246</v>
      </c>
    </row>
    <row r="12" spans="1:17" x14ac:dyDescent="0.55000000000000004">
      <c r="A12" s="1" t="s">
        <v>50</v>
      </c>
      <c r="C12" s="5">
        <v>0</v>
      </c>
      <c r="D12" s="5"/>
      <c r="E12" s="5">
        <v>680816271</v>
      </c>
      <c r="F12" s="5"/>
      <c r="G12" s="5">
        <v>0</v>
      </c>
      <c r="I12" s="5">
        <f t="shared" si="0"/>
        <v>680816271</v>
      </c>
      <c r="J12" s="5"/>
      <c r="K12" s="5">
        <v>0</v>
      </c>
      <c r="L12" s="5"/>
      <c r="M12" s="5">
        <v>6720315442</v>
      </c>
      <c r="N12" s="5"/>
      <c r="O12" s="5">
        <v>0</v>
      </c>
      <c r="P12" s="5"/>
      <c r="Q12" s="5">
        <f t="shared" si="1"/>
        <v>6720315442</v>
      </c>
    </row>
    <row r="13" spans="1:17" x14ac:dyDescent="0.55000000000000004">
      <c r="A13" s="1" t="s">
        <v>59</v>
      </c>
      <c r="C13" s="5">
        <v>0</v>
      </c>
      <c r="D13" s="5"/>
      <c r="E13" s="5">
        <v>51549986</v>
      </c>
      <c r="F13" s="5"/>
      <c r="G13" s="5">
        <v>0</v>
      </c>
      <c r="I13" s="5">
        <f t="shared" si="0"/>
        <v>51549986</v>
      </c>
      <c r="J13" s="5"/>
      <c r="K13" s="5">
        <v>0</v>
      </c>
      <c r="L13" s="5"/>
      <c r="M13" s="5">
        <v>154649959</v>
      </c>
      <c r="N13" s="5"/>
      <c r="O13" s="5">
        <v>0</v>
      </c>
      <c r="P13" s="5"/>
      <c r="Q13" s="5">
        <f t="shared" si="1"/>
        <v>154649959</v>
      </c>
    </row>
    <row r="14" spans="1:17" x14ac:dyDescent="0.55000000000000004">
      <c r="A14" s="1" t="s">
        <v>55</v>
      </c>
      <c r="C14" s="5">
        <v>0</v>
      </c>
      <c r="D14" s="5"/>
      <c r="E14" s="5">
        <v>463949879</v>
      </c>
      <c r="F14" s="5"/>
      <c r="G14" s="5">
        <v>0</v>
      </c>
      <c r="I14" s="5">
        <f t="shared" si="0"/>
        <v>463949879</v>
      </c>
      <c r="J14" s="5"/>
      <c r="K14" s="5">
        <v>0</v>
      </c>
      <c r="L14" s="5"/>
      <c r="M14" s="5">
        <v>1391849637</v>
      </c>
      <c r="N14" s="5"/>
      <c r="O14" s="5">
        <v>0</v>
      </c>
      <c r="P14" s="5"/>
      <c r="Q14" s="5">
        <f t="shared" si="1"/>
        <v>1391849637</v>
      </c>
    </row>
    <row r="15" spans="1:17" x14ac:dyDescent="0.55000000000000004">
      <c r="A15" s="1" t="s">
        <v>61</v>
      </c>
      <c r="C15" s="5">
        <v>0</v>
      </c>
      <c r="D15" s="5"/>
      <c r="E15" s="5">
        <v>10066523360</v>
      </c>
      <c r="F15" s="5"/>
      <c r="G15" s="5">
        <v>0</v>
      </c>
      <c r="I15" s="5">
        <f>C15+E15+G15</f>
        <v>10066523360</v>
      </c>
      <c r="J15" s="5"/>
      <c r="K15" s="5">
        <v>0</v>
      </c>
      <c r="L15" s="5"/>
      <c r="M15" s="5">
        <v>-14559724897</v>
      </c>
      <c r="N15" s="5"/>
      <c r="O15" s="5">
        <v>0</v>
      </c>
      <c r="P15" s="5"/>
      <c r="Q15" s="5">
        <f t="shared" si="1"/>
        <v>-14559724897</v>
      </c>
    </row>
    <row r="16" spans="1:17" ht="24.75" thickBot="1" x14ac:dyDescent="0.6">
      <c r="A16" s="1" t="s">
        <v>39</v>
      </c>
      <c r="C16" s="16">
        <f>SUM(C8:C15)</f>
        <v>4539487111</v>
      </c>
      <c r="D16" s="5"/>
      <c r="E16" s="16">
        <f>SUM(E8:E15)</f>
        <v>11262839496</v>
      </c>
      <c r="F16" s="5"/>
      <c r="G16" s="16">
        <f>SUM(G8:G15)</f>
        <v>0</v>
      </c>
      <c r="I16" s="16">
        <f>SUM(I8:I15)</f>
        <v>15802326607</v>
      </c>
      <c r="J16" s="5"/>
      <c r="K16" s="16">
        <f>SUM(K8:K15)</f>
        <v>5881607867</v>
      </c>
      <c r="L16" s="5"/>
      <c r="M16" s="16">
        <f>SUM(M8:M15)</f>
        <v>-6530126284</v>
      </c>
      <c r="N16" s="5"/>
      <c r="O16" s="16">
        <f>SUM(O8:O15)</f>
        <v>0</v>
      </c>
      <c r="P16" s="5"/>
      <c r="Q16" s="16">
        <f>SUM(Q8:Q15)</f>
        <v>-648518417</v>
      </c>
    </row>
    <row r="17" spans="3:13" ht="24.75" thickTop="1" x14ac:dyDescent="0.55000000000000004">
      <c r="C17" s="13"/>
      <c r="E17" s="13"/>
      <c r="K17" s="13"/>
      <c r="M17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23"/>
  <sheetViews>
    <sheetView rightToLeft="1" workbookViewId="0">
      <selection activeCell="O20" sqref="O20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2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2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  <c r="N3" s="20" t="s">
        <v>141</v>
      </c>
      <c r="O3" s="20" t="s">
        <v>141</v>
      </c>
      <c r="P3" s="20" t="s">
        <v>141</v>
      </c>
      <c r="Q3" s="20" t="s">
        <v>141</v>
      </c>
      <c r="R3" s="20" t="s">
        <v>141</v>
      </c>
      <c r="S3" s="20" t="s">
        <v>141</v>
      </c>
      <c r="T3" s="20" t="s">
        <v>141</v>
      </c>
      <c r="U3" s="20" t="s">
        <v>141</v>
      </c>
    </row>
    <row r="4" spans="1:22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2" ht="24.75" x14ac:dyDescent="0.55000000000000004">
      <c r="A6" s="19" t="s">
        <v>3</v>
      </c>
      <c r="C6" s="19" t="s">
        <v>143</v>
      </c>
      <c r="D6" s="19" t="s">
        <v>143</v>
      </c>
      <c r="E6" s="19" t="s">
        <v>143</v>
      </c>
      <c r="F6" s="19" t="s">
        <v>143</v>
      </c>
      <c r="G6" s="19" t="s">
        <v>143</v>
      </c>
      <c r="H6" s="19" t="s">
        <v>143</v>
      </c>
      <c r="I6" s="19" t="s">
        <v>143</v>
      </c>
      <c r="J6" s="19" t="s">
        <v>143</v>
      </c>
      <c r="K6" s="19" t="s">
        <v>143</v>
      </c>
      <c r="M6" s="19" t="s">
        <v>144</v>
      </c>
      <c r="N6" s="19" t="s">
        <v>144</v>
      </c>
      <c r="O6" s="19" t="s">
        <v>144</v>
      </c>
      <c r="P6" s="19" t="s">
        <v>144</v>
      </c>
      <c r="Q6" s="19" t="s">
        <v>144</v>
      </c>
      <c r="R6" s="19" t="s">
        <v>144</v>
      </c>
      <c r="S6" s="19" t="s">
        <v>144</v>
      </c>
      <c r="T6" s="19" t="s">
        <v>144</v>
      </c>
      <c r="U6" s="19" t="s">
        <v>144</v>
      </c>
    </row>
    <row r="7" spans="1:22" ht="25.5" thickBot="1" x14ac:dyDescent="0.6">
      <c r="A7" s="19" t="s">
        <v>3</v>
      </c>
      <c r="C7" s="19" t="s">
        <v>162</v>
      </c>
      <c r="E7" s="19" t="s">
        <v>163</v>
      </c>
      <c r="G7" s="19" t="s">
        <v>164</v>
      </c>
      <c r="I7" s="19" t="s">
        <v>82</v>
      </c>
      <c r="K7" s="19" t="s">
        <v>165</v>
      </c>
      <c r="M7" s="19" t="s">
        <v>162</v>
      </c>
      <c r="O7" s="19" t="s">
        <v>163</v>
      </c>
      <c r="Q7" s="19" t="s">
        <v>164</v>
      </c>
      <c r="S7" s="19" t="s">
        <v>82</v>
      </c>
      <c r="U7" s="19" t="s">
        <v>165</v>
      </c>
    </row>
    <row r="8" spans="1:22" x14ac:dyDescent="0.55000000000000004">
      <c r="A8" s="1" t="s">
        <v>23</v>
      </c>
      <c r="C8" s="5">
        <v>0</v>
      </c>
      <c r="D8" s="5"/>
      <c r="E8" s="5">
        <v>274451134</v>
      </c>
      <c r="F8" s="5"/>
      <c r="G8" s="5">
        <v>12088487326</v>
      </c>
      <c r="H8" s="5"/>
      <c r="I8" s="5">
        <f>C8+E8+G8</f>
        <v>12362938460</v>
      </c>
      <c r="J8" s="5"/>
      <c r="K8" s="14">
        <f>I8/$I$21</f>
        <v>2.9247172891575513E-2</v>
      </c>
      <c r="L8" s="5"/>
      <c r="M8" s="5">
        <v>0</v>
      </c>
      <c r="N8" s="5"/>
      <c r="O8" s="5">
        <v>1156833286</v>
      </c>
      <c r="P8" s="5"/>
      <c r="Q8" s="5">
        <v>49712134072</v>
      </c>
      <c r="R8" s="5"/>
      <c r="S8" s="5">
        <f>M8+O8+Q8</f>
        <v>50868967358</v>
      </c>
      <c r="U8" s="10">
        <f>S8/$S$21</f>
        <v>3.4329827614771533E-2</v>
      </c>
      <c r="V8" s="6"/>
    </row>
    <row r="9" spans="1:22" x14ac:dyDescent="0.55000000000000004">
      <c r="A9" s="1" t="s">
        <v>27</v>
      </c>
      <c r="C9" s="5">
        <v>0</v>
      </c>
      <c r="D9" s="5"/>
      <c r="E9" s="5">
        <v>43654455045</v>
      </c>
      <c r="F9" s="5"/>
      <c r="G9" s="5">
        <v>1384854898</v>
      </c>
      <c r="H9" s="5"/>
      <c r="I9" s="5">
        <f t="shared" ref="I9:I19" si="0">C9+E9+G9</f>
        <v>45039309943</v>
      </c>
      <c r="J9" s="5"/>
      <c r="K9" s="14">
        <f t="shared" ref="K9:K21" si="1">I9/$I$21</f>
        <v>0.10655011258708288</v>
      </c>
      <c r="L9" s="5"/>
      <c r="M9" s="5">
        <v>342829902432</v>
      </c>
      <c r="N9" s="5"/>
      <c r="O9" s="5">
        <v>287893157631</v>
      </c>
      <c r="P9" s="5"/>
      <c r="Q9" s="5">
        <v>10625994951</v>
      </c>
      <c r="R9" s="5"/>
      <c r="S9" s="5">
        <f t="shared" ref="S9:S20" si="2">M9+O9+Q9</f>
        <v>641349055014</v>
      </c>
      <c r="U9" s="10">
        <f t="shared" ref="U9:U20" si="3">S9/$S$21</f>
        <v>0.43282581980828511</v>
      </c>
      <c r="V9" s="6"/>
    </row>
    <row r="10" spans="1:22" x14ac:dyDescent="0.55000000000000004">
      <c r="A10" s="1" t="s">
        <v>31</v>
      </c>
      <c r="C10" s="5">
        <v>0</v>
      </c>
      <c r="D10" s="5"/>
      <c r="E10" s="5">
        <v>7180620593</v>
      </c>
      <c r="F10" s="5"/>
      <c r="G10" s="5">
        <v>16415323237</v>
      </c>
      <c r="H10" s="5"/>
      <c r="I10" s="5">
        <f t="shared" si="0"/>
        <v>23595943830</v>
      </c>
      <c r="J10" s="5"/>
      <c r="K10" s="14">
        <f t="shared" si="1"/>
        <v>5.5821247591643718E-2</v>
      </c>
      <c r="L10" s="5"/>
      <c r="M10" s="5">
        <v>0</v>
      </c>
      <c r="N10" s="5"/>
      <c r="O10" s="5">
        <v>12604650294</v>
      </c>
      <c r="P10" s="5"/>
      <c r="Q10" s="5">
        <v>39106827030</v>
      </c>
      <c r="R10" s="5"/>
      <c r="S10" s="5">
        <f t="shared" si="2"/>
        <v>51711477324</v>
      </c>
      <c r="U10" s="10">
        <f t="shared" si="3"/>
        <v>3.4898410454146947E-2</v>
      </c>
      <c r="V10" s="6"/>
    </row>
    <row r="11" spans="1:22" x14ac:dyDescent="0.55000000000000004">
      <c r="A11" s="1" t="s">
        <v>17</v>
      </c>
      <c r="C11" s="5">
        <v>0</v>
      </c>
      <c r="D11" s="5"/>
      <c r="E11" s="5">
        <v>28541993588</v>
      </c>
      <c r="F11" s="5"/>
      <c r="G11" s="5">
        <v>23154501517</v>
      </c>
      <c r="H11" s="5"/>
      <c r="I11" s="5">
        <f t="shared" si="0"/>
        <v>51696495105</v>
      </c>
      <c r="J11" s="5"/>
      <c r="K11" s="14">
        <f t="shared" si="1"/>
        <v>0.12229910673068434</v>
      </c>
      <c r="L11" s="5"/>
      <c r="M11" s="5">
        <v>0</v>
      </c>
      <c r="N11" s="5"/>
      <c r="O11" s="5">
        <v>29628542616</v>
      </c>
      <c r="P11" s="5"/>
      <c r="Q11" s="5">
        <v>80055267438</v>
      </c>
      <c r="R11" s="5"/>
      <c r="S11" s="5">
        <f t="shared" si="2"/>
        <v>109683810054</v>
      </c>
      <c r="U11" s="10">
        <f t="shared" si="3"/>
        <v>7.402207056387175E-2</v>
      </c>
      <c r="V11" s="6"/>
    </row>
    <row r="12" spans="1:22" x14ac:dyDescent="0.55000000000000004">
      <c r="A12" s="1" t="s">
        <v>15</v>
      </c>
      <c r="C12" s="5">
        <v>0</v>
      </c>
      <c r="D12" s="5"/>
      <c r="E12" s="5">
        <v>45755139111</v>
      </c>
      <c r="F12" s="5"/>
      <c r="G12" s="5">
        <v>101974143089</v>
      </c>
      <c r="H12" s="5"/>
      <c r="I12" s="5">
        <f t="shared" si="0"/>
        <v>147729282200</v>
      </c>
      <c r="J12" s="5"/>
      <c r="K12" s="14">
        <f t="shared" si="1"/>
        <v>0.34948518684543778</v>
      </c>
      <c r="L12" s="5"/>
      <c r="M12" s="5">
        <v>0</v>
      </c>
      <c r="N12" s="5"/>
      <c r="O12" s="5">
        <v>61040660760</v>
      </c>
      <c r="P12" s="5"/>
      <c r="Q12" s="5">
        <v>287711537053</v>
      </c>
      <c r="R12" s="5"/>
      <c r="S12" s="5">
        <f t="shared" si="2"/>
        <v>348752197813</v>
      </c>
      <c r="U12" s="10">
        <f t="shared" si="3"/>
        <v>0.2353616252308314</v>
      </c>
      <c r="V12" s="6"/>
    </row>
    <row r="13" spans="1:22" x14ac:dyDescent="0.55000000000000004">
      <c r="A13" s="1" t="s">
        <v>25</v>
      </c>
      <c r="C13" s="5">
        <v>0</v>
      </c>
      <c r="D13" s="5"/>
      <c r="E13" s="5">
        <v>-955855223</v>
      </c>
      <c r="F13" s="5"/>
      <c r="G13" s="5">
        <v>2416829403</v>
      </c>
      <c r="H13" s="5"/>
      <c r="I13" s="5">
        <f t="shared" si="0"/>
        <v>1460974180</v>
      </c>
      <c r="J13" s="5"/>
      <c r="K13" s="14">
        <f t="shared" si="1"/>
        <v>3.4562466335036472E-3</v>
      </c>
      <c r="L13" s="5"/>
      <c r="M13" s="5">
        <v>0</v>
      </c>
      <c r="N13" s="5"/>
      <c r="O13" s="5">
        <v>972541476</v>
      </c>
      <c r="P13" s="5"/>
      <c r="Q13" s="5">
        <v>3517370120</v>
      </c>
      <c r="R13" s="5"/>
      <c r="S13" s="5">
        <f t="shared" si="2"/>
        <v>4489911596</v>
      </c>
      <c r="U13" s="10">
        <f t="shared" si="3"/>
        <v>3.0300967191149979E-3</v>
      </c>
      <c r="V13" s="6"/>
    </row>
    <row r="14" spans="1:22" x14ac:dyDescent="0.55000000000000004">
      <c r="A14" s="1" t="s">
        <v>35</v>
      </c>
      <c r="C14" s="5">
        <v>0</v>
      </c>
      <c r="D14" s="5"/>
      <c r="E14" s="5">
        <v>-4585706689</v>
      </c>
      <c r="F14" s="5"/>
      <c r="G14" s="5">
        <v>-5445078877</v>
      </c>
      <c r="H14" s="5"/>
      <c r="I14" s="5">
        <f t="shared" si="0"/>
        <v>-10030785566</v>
      </c>
      <c r="J14" s="5"/>
      <c r="K14" s="14">
        <f t="shared" si="1"/>
        <v>-2.3729966838896822E-2</v>
      </c>
      <c r="L14" s="5"/>
      <c r="M14" s="5">
        <v>0</v>
      </c>
      <c r="N14" s="5"/>
      <c r="O14" s="5">
        <v>-4585706689</v>
      </c>
      <c r="P14" s="5"/>
      <c r="Q14" s="5">
        <v>-5445078877</v>
      </c>
      <c r="R14" s="5"/>
      <c r="S14" s="5">
        <f t="shared" si="2"/>
        <v>-10030785566</v>
      </c>
      <c r="U14" s="10">
        <f t="shared" si="3"/>
        <v>-6.7694540936530899E-3</v>
      </c>
      <c r="V14" s="6"/>
    </row>
    <row r="15" spans="1:22" x14ac:dyDescent="0.55000000000000004">
      <c r="A15" s="1" t="s">
        <v>33</v>
      </c>
      <c r="C15" s="5">
        <v>0</v>
      </c>
      <c r="D15" s="5"/>
      <c r="E15" s="5">
        <v>57985308234</v>
      </c>
      <c r="F15" s="5"/>
      <c r="G15" s="5">
        <v>15496407466</v>
      </c>
      <c r="H15" s="5"/>
      <c r="I15" s="5">
        <f t="shared" si="0"/>
        <v>73481715700</v>
      </c>
      <c r="J15" s="5"/>
      <c r="K15" s="14">
        <f t="shared" si="1"/>
        <v>0.17383670155772166</v>
      </c>
      <c r="L15" s="5"/>
      <c r="M15" s="5">
        <v>0</v>
      </c>
      <c r="N15" s="5"/>
      <c r="O15" s="5">
        <v>43816283792</v>
      </c>
      <c r="P15" s="5"/>
      <c r="Q15" s="5">
        <v>35747625683</v>
      </c>
      <c r="R15" s="5"/>
      <c r="S15" s="5">
        <f t="shared" si="2"/>
        <v>79563909475</v>
      </c>
      <c r="U15" s="10">
        <f t="shared" si="3"/>
        <v>5.3695119804795417E-2</v>
      </c>
      <c r="V15" s="6"/>
    </row>
    <row r="16" spans="1:22" x14ac:dyDescent="0.55000000000000004">
      <c r="A16" s="1" t="s">
        <v>21</v>
      </c>
      <c r="C16" s="5">
        <v>0</v>
      </c>
      <c r="D16" s="5"/>
      <c r="E16" s="5">
        <v>51180946226</v>
      </c>
      <c r="F16" s="5"/>
      <c r="G16" s="5">
        <v>2297210192</v>
      </c>
      <c r="H16" s="5"/>
      <c r="I16" s="5">
        <f t="shared" si="0"/>
        <v>53478156418</v>
      </c>
      <c r="J16" s="5"/>
      <c r="K16" s="14">
        <f t="shared" si="1"/>
        <v>0.12651400730825643</v>
      </c>
      <c r="L16" s="5"/>
      <c r="M16" s="5">
        <v>0</v>
      </c>
      <c r="N16" s="5"/>
      <c r="O16" s="5">
        <v>32080770990</v>
      </c>
      <c r="P16" s="5"/>
      <c r="Q16" s="5">
        <v>16841330191</v>
      </c>
      <c r="R16" s="5"/>
      <c r="S16" s="5">
        <f t="shared" si="2"/>
        <v>48922101181</v>
      </c>
      <c r="U16" s="10">
        <f t="shared" si="3"/>
        <v>3.3015950339161215E-2</v>
      </c>
      <c r="V16" s="6"/>
    </row>
    <row r="17" spans="1:22" x14ac:dyDescent="0.55000000000000004">
      <c r="A17" s="1" t="s">
        <v>29</v>
      </c>
      <c r="C17" s="5">
        <v>0</v>
      </c>
      <c r="D17" s="5"/>
      <c r="E17" s="5">
        <v>-14700363153</v>
      </c>
      <c r="F17" s="5"/>
      <c r="G17" s="5">
        <v>3111809960</v>
      </c>
      <c r="H17" s="5"/>
      <c r="I17" s="5">
        <f t="shared" si="0"/>
        <v>-11588553193</v>
      </c>
      <c r="J17" s="5"/>
      <c r="K17" s="14">
        <f t="shared" si="1"/>
        <v>-2.74151990560738E-2</v>
      </c>
      <c r="L17" s="5"/>
      <c r="M17" s="5">
        <v>0</v>
      </c>
      <c r="N17" s="5"/>
      <c r="O17" s="5">
        <v>-4236070045</v>
      </c>
      <c r="P17" s="5"/>
      <c r="Q17" s="5">
        <v>43777089251</v>
      </c>
      <c r="R17" s="5"/>
      <c r="S17" s="5">
        <f t="shared" si="2"/>
        <v>39541019206</v>
      </c>
      <c r="U17" s="10">
        <f t="shared" si="3"/>
        <v>2.6684960272559389E-2</v>
      </c>
      <c r="V17" s="6"/>
    </row>
    <row r="18" spans="1:22" x14ac:dyDescent="0.55000000000000004">
      <c r="A18" s="1" t="s">
        <v>161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14">
        <f t="shared" si="1"/>
        <v>0</v>
      </c>
      <c r="L18" s="5"/>
      <c r="M18" s="5">
        <v>0</v>
      </c>
      <c r="N18" s="5"/>
      <c r="O18" s="5">
        <v>0</v>
      </c>
      <c r="P18" s="5"/>
      <c r="Q18" s="5">
        <v>744103989</v>
      </c>
      <c r="R18" s="5"/>
      <c r="S18" s="5">
        <f t="shared" si="2"/>
        <v>744103989</v>
      </c>
      <c r="U18" s="10">
        <f t="shared" si="3"/>
        <v>5.0217181508829031E-4</v>
      </c>
      <c r="V18" s="6"/>
    </row>
    <row r="19" spans="1:22" x14ac:dyDescent="0.55000000000000004">
      <c r="A19" s="1" t="s">
        <v>19</v>
      </c>
      <c r="C19" s="5">
        <v>0</v>
      </c>
      <c r="D19" s="5"/>
      <c r="E19" s="5">
        <v>35558516523</v>
      </c>
      <c r="F19" s="5"/>
      <c r="G19" s="5">
        <v>0</v>
      </c>
      <c r="H19" s="5"/>
      <c r="I19" s="5">
        <f t="shared" si="0"/>
        <v>35558516523</v>
      </c>
      <c r="J19" s="5"/>
      <c r="K19" s="14">
        <f t="shared" si="1"/>
        <v>8.4121269703070711E-2</v>
      </c>
      <c r="L19" s="5"/>
      <c r="M19" s="5">
        <v>46215015000</v>
      </c>
      <c r="N19" s="5"/>
      <c r="O19" s="5">
        <v>70039502243</v>
      </c>
      <c r="P19" s="5"/>
      <c r="Q19" s="5">
        <v>0</v>
      </c>
      <c r="R19" s="5"/>
      <c r="S19" s="5">
        <f t="shared" si="2"/>
        <v>116254517243</v>
      </c>
      <c r="U19" s="10">
        <f t="shared" si="3"/>
        <v>7.8456429207679271E-2</v>
      </c>
      <c r="V19" s="6"/>
    </row>
    <row r="20" spans="1:22" ht="24.75" thickBot="1" x14ac:dyDescent="0.6">
      <c r="A20" s="1" t="s">
        <v>37</v>
      </c>
      <c r="C20" s="5">
        <v>0</v>
      </c>
      <c r="D20" s="5"/>
      <c r="E20" s="5">
        <v>-78575000</v>
      </c>
      <c r="F20" s="5"/>
      <c r="G20" s="5">
        <v>0</v>
      </c>
      <c r="H20" s="5"/>
      <c r="I20" s="5">
        <f>C20+E20+G20</f>
        <v>-78575000</v>
      </c>
      <c r="J20" s="5"/>
      <c r="K20" s="14">
        <f t="shared" si="1"/>
        <v>-1.8588595400607908E-4</v>
      </c>
      <c r="L20" s="5"/>
      <c r="M20" s="5">
        <v>0</v>
      </c>
      <c r="N20" s="5"/>
      <c r="O20" s="5">
        <v>-78575000</v>
      </c>
      <c r="P20" s="5"/>
      <c r="Q20" s="5">
        <v>0</v>
      </c>
      <c r="R20" s="5"/>
      <c r="S20" s="5">
        <f t="shared" si="2"/>
        <v>-78575000</v>
      </c>
      <c r="U20" s="10">
        <f t="shared" si="3"/>
        <v>-5.3027736652225384E-5</v>
      </c>
      <c r="V20" s="6"/>
    </row>
    <row r="21" spans="1:22" ht="24.75" thickBot="1" x14ac:dyDescent="0.6">
      <c r="A21" s="1" t="s">
        <v>39</v>
      </c>
      <c r="C21" s="3">
        <f>SUM(C8:C20)</f>
        <v>0</v>
      </c>
      <c r="E21" s="3">
        <f>SUM(E8:E20)</f>
        <v>249810930389</v>
      </c>
      <c r="G21" s="3">
        <f>SUM(G8:G20)</f>
        <v>172894488211</v>
      </c>
      <c r="I21" s="3">
        <f>SUM(I8:I20)</f>
        <v>422705418600</v>
      </c>
      <c r="K21" s="15">
        <f t="shared" si="1"/>
        <v>1</v>
      </c>
      <c r="M21" s="3">
        <f>SUM(M8:M20)</f>
        <v>389044917432</v>
      </c>
      <c r="O21" s="3">
        <f>SUM(O8:O20)</f>
        <v>530332591354</v>
      </c>
      <c r="Q21" s="3">
        <f>SUM(Q8:Q20)</f>
        <v>562394200901</v>
      </c>
      <c r="S21" s="3">
        <f>SUM(S8:S20)</f>
        <v>1481771709687</v>
      </c>
      <c r="U21" s="11">
        <f>SUM(U8:U20)</f>
        <v>1.0000000000000002</v>
      </c>
      <c r="V21" s="6"/>
    </row>
    <row r="22" spans="1:22" ht="24.75" thickTop="1" x14ac:dyDescent="0.55000000000000004">
      <c r="C22" s="2"/>
      <c r="E22" s="2"/>
      <c r="G22" s="2"/>
      <c r="M22" s="2"/>
      <c r="O22" s="2"/>
      <c r="Q22" s="2"/>
      <c r="U22" s="6"/>
      <c r="V22" s="6"/>
    </row>
    <row r="23" spans="1:22" x14ac:dyDescent="0.55000000000000004">
      <c r="U23" s="6"/>
      <c r="V23" s="6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workbookViewId="0">
      <selection activeCell="O18" sqref="O18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7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</row>
    <row r="4" spans="1: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6" spans="1:7" ht="24.75" x14ac:dyDescent="0.55000000000000004">
      <c r="A6" s="19" t="s">
        <v>172</v>
      </c>
      <c r="C6" s="19" t="s">
        <v>143</v>
      </c>
      <c r="E6" s="19" t="s">
        <v>6</v>
      </c>
    </row>
    <row r="7" spans="1:7" ht="24.75" x14ac:dyDescent="0.55000000000000004">
      <c r="A7" s="19" t="s">
        <v>172</v>
      </c>
      <c r="C7" s="19" t="s">
        <v>82</v>
      </c>
      <c r="E7" s="19" t="s">
        <v>82</v>
      </c>
    </row>
    <row r="8" spans="1:7" x14ac:dyDescent="0.55000000000000004">
      <c r="A8" s="1" t="s">
        <v>173</v>
      </c>
      <c r="C8" s="9">
        <v>24200000</v>
      </c>
      <c r="D8" s="6"/>
      <c r="E8" s="9">
        <v>42130000</v>
      </c>
      <c r="F8" s="6"/>
      <c r="G8" s="6"/>
    </row>
    <row r="9" spans="1:7" x14ac:dyDescent="0.55000000000000004">
      <c r="A9" s="1" t="s">
        <v>174</v>
      </c>
      <c r="C9" s="9">
        <v>0</v>
      </c>
      <c r="D9" s="6"/>
      <c r="E9" s="9">
        <v>603505877</v>
      </c>
      <c r="F9" s="6"/>
      <c r="G9" s="6"/>
    </row>
    <row r="10" spans="1:7" x14ac:dyDescent="0.55000000000000004">
      <c r="A10" s="1" t="s">
        <v>39</v>
      </c>
      <c r="C10" s="7">
        <f>SUM(C8:C9)</f>
        <v>24200000</v>
      </c>
      <c r="D10" s="6"/>
      <c r="E10" s="7">
        <f>SUM(E8:E9)</f>
        <v>645635877</v>
      </c>
      <c r="F10" s="6"/>
      <c r="G10" s="6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4"/>
  <sheetViews>
    <sheetView rightToLeft="1" workbookViewId="0">
      <selection activeCell="H20" sqref="H20"/>
    </sheetView>
  </sheetViews>
  <sheetFormatPr defaultRowHeight="24" x14ac:dyDescent="0.55000000000000004"/>
  <cols>
    <col min="1" max="1" width="16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23" ht="24.75" x14ac:dyDescent="0.55000000000000004">
      <c r="A3" s="20" t="s">
        <v>141</v>
      </c>
      <c r="B3" s="20" t="s">
        <v>141</v>
      </c>
      <c r="C3" s="20" t="s">
        <v>141</v>
      </c>
      <c r="D3" s="20" t="s">
        <v>141</v>
      </c>
      <c r="E3" s="20" t="s">
        <v>141</v>
      </c>
      <c r="F3" s="20" t="s">
        <v>141</v>
      </c>
      <c r="G3" s="20" t="s">
        <v>141</v>
      </c>
      <c r="H3" s="20" t="s">
        <v>141</v>
      </c>
      <c r="I3" s="20" t="s">
        <v>141</v>
      </c>
      <c r="J3" s="20" t="s">
        <v>141</v>
      </c>
      <c r="K3" s="20" t="s">
        <v>141</v>
      </c>
      <c r="L3" s="20" t="s">
        <v>141</v>
      </c>
      <c r="M3" s="20" t="s">
        <v>141</v>
      </c>
      <c r="N3" s="20" t="s">
        <v>141</v>
      </c>
      <c r="O3" s="20" t="s">
        <v>141</v>
      </c>
      <c r="P3" s="20" t="s">
        <v>141</v>
      </c>
      <c r="Q3" s="20" t="s">
        <v>141</v>
      </c>
      <c r="R3" s="20" t="s">
        <v>141</v>
      </c>
      <c r="S3" s="20" t="s">
        <v>141</v>
      </c>
    </row>
    <row r="4" spans="1:2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23" ht="24.75" x14ac:dyDescent="0.55000000000000004">
      <c r="A6" s="19" t="s">
        <v>3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I6" s="19" t="s">
        <v>143</v>
      </c>
      <c r="J6" s="19" t="s">
        <v>143</v>
      </c>
      <c r="K6" s="19" t="s">
        <v>143</v>
      </c>
      <c r="L6" s="19" t="s">
        <v>143</v>
      </c>
      <c r="M6" s="19" t="s">
        <v>143</v>
      </c>
      <c r="O6" s="19" t="s">
        <v>144</v>
      </c>
      <c r="P6" s="19" t="s">
        <v>144</v>
      </c>
      <c r="Q6" s="19" t="s">
        <v>144</v>
      </c>
      <c r="R6" s="19" t="s">
        <v>144</v>
      </c>
      <c r="S6" s="19" t="s">
        <v>144</v>
      </c>
    </row>
    <row r="7" spans="1:23" ht="24.75" x14ac:dyDescent="0.55000000000000004">
      <c r="A7" s="19" t="s">
        <v>3</v>
      </c>
      <c r="C7" s="19" t="s">
        <v>150</v>
      </c>
      <c r="E7" s="19" t="s">
        <v>151</v>
      </c>
      <c r="G7" s="19" t="s">
        <v>152</v>
      </c>
      <c r="I7" s="19" t="s">
        <v>153</v>
      </c>
      <c r="K7" s="19" t="s">
        <v>147</v>
      </c>
      <c r="M7" s="19" t="s">
        <v>154</v>
      </c>
      <c r="O7" s="19" t="s">
        <v>153</v>
      </c>
      <c r="Q7" s="19" t="s">
        <v>147</v>
      </c>
      <c r="S7" s="19" t="s">
        <v>154</v>
      </c>
    </row>
    <row r="8" spans="1:23" x14ac:dyDescent="0.55000000000000004">
      <c r="A8" s="1" t="s">
        <v>19</v>
      </c>
      <c r="C8" s="6" t="s">
        <v>155</v>
      </c>
      <c r="D8" s="6"/>
      <c r="E8" s="9">
        <v>154050050</v>
      </c>
      <c r="F8" s="6"/>
      <c r="G8" s="9">
        <v>300</v>
      </c>
      <c r="H8" s="6"/>
      <c r="I8" s="9">
        <v>0</v>
      </c>
      <c r="J8" s="6"/>
      <c r="K8" s="9">
        <v>0</v>
      </c>
      <c r="L8" s="6"/>
      <c r="M8" s="9">
        <v>0</v>
      </c>
      <c r="N8" s="6"/>
      <c r="O8" s="9">
        <v>46215015000</v>
      </c>
      <c r="P8" s="6"/>
      <c r="Q8" s="9">
        <v>0</v>
      </c>
      <c r="R8" s="6"/>
      <c r="S8" s="9">
        <v>46215015000</v>
      </c>
      <c r="T8" s="6"/>
      <c r="U8" s="6"/>
      <c r="V8" s="6"/>
      <c r="W8" s="6"/>
    </row>
    <row r="9" spans="1:23" x14ac:dyDescent="0.55000000000000004">
      <c r="A9" s="1" t="s">
        <v>27</v>
      </c>
      <c r="C9" s="6" t="s">
        <v>156</v>
      </c>
      <c r="D9" s="6"/>
      <c r="E9" s="9">
        <v>93988618</v>
      </c>
      <c r="F9" s="6"/>
      <c r="G9" s="9">
        <v>3750</v>
      </c>
      <c r="H9" s="6"/>
      <c r="I9" s="9">
        <v>0</v>
      </c>
      <c r="J9" s="6"/>
      <c r="K9" s="9">
        <v>0</v>
      </c>
      <c r="L9" s="6"/>
      <c r="M9" s="9">
        <v>0</v>
      </c>
      <c r="N9" s="6"/>
      <c r="O9" s="9">
        <v>352457317500</v>
      </c>
      <c r="P9" s="6"/>
      <c r="Q9" s="9">
        <v>9627415068</v>
      </c>
      <c r="R9" s="6"/>
      <c r="S9" s="9">
        <v>342829902432</v>
      </c>
      <c r="T9" s="6"/>
      <c r="U9" s="6"/>
      <c r="V9" s="6"/>
      <c r="W9" s="6"/>
    </row>
    <row r="10" spans="1:23" x14ac:dyDescent="0.55000000000000004">
      <c r="A10" s="1" t="s">
        <v>39</v>
      </c>
      <c r="C10" s="6" t="s">
        <v>39</v>
      </c>
      <c r="D10" s="6"/>
      <c r="E10" s="6" t="s">
        <v>39</v>
      </c>
      <c r="F10" s="6"/>
      <c r="G10" s="6" t="s">
        <v>39</v>
      </c>
      <c r="H10" s="6"/>
      <c r="I10" s="7">
        <f>SUM(I8:I9)</f>
        <v>0</v>
      </c>
      <c r="J10" s="6"/>
      <c r="K10" s="7">
        <f>SUM(K8:K9)</f>
        <v>0</v>
      </c>
      <c r="L10" s="6"/>
      <c r="M10" s="7">
        <f>SUM(M8:M9)</f>
        <v>0</v>
      </c>
      <c r="N10" s="6"/>
      <c r="O10" s="7">
        <f>SUM(O8:O9)</f>
        <v>398672332500</v>
      </c>
      <c r="P10" s="6"/>
      <c r="Q10" s="7">
        <f>SUM(Q8:Q9)</f>
        <v>9627415068</v>
      </c>
      <c r="R10" s="6"/>
      <c r="S10" s="7">
        <f>SUM(S8:S9)</f>
        <v>389044917432</v>
      </c>
      <c r="T10" s="6"/>
      <c r="U10" s="6"/>
      <c r="V10" s="6"/>
      <c r="W10" s="6"/>
    </row>
    <row r="11" spans="1:23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55000000000000004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 درآمدها</vt:lpstr>
      <vt:lpstr>درآمد ناشی از تغییر قیمت اوراق</vt:lpstr>
      <vt:lpstr>درآمدسرمایه‌گذاری در اوراق بها</vt:lpstr>
      <vt:lpstr>درآمدسرمایه‌گذاری در سهام</vt:lpstr>
      <vt:lpstr>سایر درآمدها</vt:lpstr>
      <vt:lpstr>درآمد سود سهام</vt:lpstr>
      <vt:lpstr> سپرده بانکی</vt:lpstr>
      <vt:lpstr>درآمد سپرده بانکی</vt:lpstr>
      <vt:lpstr>سود اوراق بهادار</vt:lpstr>
      <vt:lpstr>درآمد ناشی از فروش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2024-10-01T09:57:01Z</dcterms:modified>
</cp:coreProperties>
</file>