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هر ماه\"/>
    </mc:Choice>
  </mc:AlternateContent>
  <xr:revisionPtr revIDLastSave="0" documentId="13_ncr:1_{5F43AA8E-61D7-41CC-AA2A-01F7515891C5}" xr6:coauthVersionLast="47" xr6:coauthVersionMax="47" xr10:uidLastSave="{00000000-0000-0000-0000-000000000000}"/>
  <bookViews>
    <workbookView xWindow="-120" yWindow="-120" windowWidth="29040" windowHeight="15720" tabRatio="986" activeTab="3" xr2:uid="{00000000-000D-0000-FFFF-FFFF00000000}"/>
  </bookViews>
  <sheets>
    <sheet name="سهام" sheetId="1" r:id="rId1"/>
    <sheet name="اوراق" sheetId="3" r:id="rId2"/>
    <sheet name="سپرده" sheetId="6" r:id="rId3"/>
    <sheet name="درآمدها" sheetId="15" r:id="rId4"/>
    <sheet name="درآمد سرمایه‌گذاری در سهام" sheetId="11" r:id="rId5"/>
    <sheet name="درآسرمایه‌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" sheetId="16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10" i="15" s="1"/>
  <c r="G11" i="15"/>
  <c r="C10" i="14"/>
  <c r="E10" i="14"/>
  <c r="K42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8" i="13"/>
  <c r="G42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8" i="13"/>
  <c r="I42" i="13"/>
  <c r="E42" i="13"/>
  <c r="C16" i="12"/>
  <c r="E16" i="12"/>
  <c r="G16" i="12"/>
  <c r="I16" i="12"/>
  <c r="K16" i="12"/>
  <c r="M16" i="12"/>
  <c r="O16" i="12"/>
  <c r="Q16" i="12"/>
  <c r="Q9" i="12"/>
  <c r="Q10" i="12"/>
  <c r="Q11" i="12"/>
  <c r="Q12" i="12"/>
  <c r="Q13" i="12"/>
  <c r="Q14" i="12"/>
  <c r="Q15" i="12"/>
  <c r="Q8" i="12"/>
  <c r="I15" i="12"/>
  <c r="I8" i="12"/>
  <c r="I9" i="12"/>
  <c r="I10" i="12"/>
  <c r="I11" i="12"/>
  <c r="I12" i="12"/>
  <c r="I13" i="12"/>
  <c r="I14" i="12"/>
  <c r="S21" i="11"/>
  <c r="Q29" i="9"/>
  <c r="E29" i="9"/>
  <c r="G29" i="9"/>
  <c r="I29" i="9"/>
  <c r="S22" i="11"/>
  <c r="Q22" i="11"/>
  <c r="O22" i="11"/>
  <c r="M22" i="11"/>
  <c r="S12" i="11"/>
  <c r="E22" i="11"/>
  <c r="G22" i="11"/>
  <c r="I22" i="11"/>
  <c r="I20" i="11"/>
  <c r="S9" i="11"/>
  <c r="S10" i="11"/>
  <c r="S11" i="11"/>
  <c r="S13" i="11"/>
  <c r="S14" i="11"/>
  <c r="S15" i="11"/>
  <c r="S16" i="11"/>
  <c r="S17" i="11"/>
  <c r="S18" i="11"/>
  <c r="S19" i="11"/>
  <c r="S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1" i="11"/>
  <c r="I8" i="11"/>
  <c r="I20" i="10"/>
  <c r="Q20" i="10"/>
  <c r="Q9" i="10"/>
  <c r="Q10" i="10"/>
  <c r="Q11" i="10"/>
  <c r="Q12" i="10"/>
  <c r="Q13" i="10"/>
  <c r="Q14" i="10"/>
  <c r="Q15" i="10"/>
  <c r="Q16" i="10"/>
  <c r="Q17" i="10"/>
  <c r="Q18" i="10"/>
  <c r="Q1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8" i="10"/>
  <c r="M29" i="9"/>
  <c r="O29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8" i="9"/>
  <c r="M42" i="7"/>
  <c r="K42" i="7"/>
  <c r="I42" i="7"/>
  <c r="C42" i="7"/>
  <c r="E42" i="7"/>
  <c r="G42" i="7"/>
  <c r="M12" i="16"/>
  <c r="M9" i="16"/>
  <c r="M10" i="16"/>
  <c r="M11" i="16"/>
  <c r="M8" i="16"/>
  <c r="G9" i="16"/>
  <c r="G10" i="16"/>
  <c r="G11" i="16"/>
  <c r="G8" i="16"/>
  <c r="C12" i="16"/>
  <c r="E12" i="16"/>
  <c r="K12" i="16"/>
  <c r="I12" i="16"/>
  <c r="I44" i="6"/>
  <c r="C44" i="6"/>
  <c r="E44" i="6"/>
  <c r="G44" i="6"/>
  <c r="Y22" i="1"/>
  <c r="C22" i="11"/>
  <c r="O20" i="10"/>
  <c r="M20" i="10"/>
  <c r="G20" i="10"/>
  <c r="E20" i="10"/>
  <c r="S10" i="8"/>
  <c r="Q10" i="8"/>
  <c r="O10" i="8"/>
  <c r="M10" i="8"/>
  <c r="K10" i="8"/>
  <c r="I10" i="8"/>
  <c r="AI17" i="3"/>
  <c r="AG17" i="3"/>
  <c r="AA17" i="3"/>
  <c r="W17" i="3"/>
  <c r="S17" i="3"/>
  <c r="Q17" i="3"/>
  <c r="W22" i="1"/>
  <c r="U22" i="1"/>
  <c r="O22" i="1"/>
  <c r="K22" i="1"/>
  <c r="G22" i="1"/>
  <c r="E22" i="1"/>
  <c r="E7" i="15" l="1"/>
  <c r="E11" i="15" s="1"/>
  <c r="E9" i="15"/>
  <c r="E8" i="15"/>
  <c r="G12" i="16"/>
</calcChain>
</file>

<file path=xl/sharedStrings.xml><?xml version="1.0" encoding="utf-8"?>
<sst xmlns="http://schemas.openxmlformats.org/spreadsheetml/2006/main" count="1342" uniqueCount="198">
  <si>
    <t>صندوق سرمایه‌گذاری اختصاصی بازارگردانی مفید</t>
  </si>
  <si>
    <t>صورت وضعیت پورتفوی</t>
  </si>
  <si>
    <t>برای ماه منتهی به 1403/07/30</t>
  </si>
  <si>
    <t>نام شرکت</t>
  </si>
  <si>
    <t>1403/06/31</t>
  </si>
  <si>
    <t>تغییرات طی دوره</t>
  </si>
  <si>
    <t>1403/07/30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</si>
  <si>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</si>
  <si>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</si>
  <si>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</si>
  <si>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</si>
  <si>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</si>
  <si>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</si>
  <si>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</si>
  <si>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</si>
  <si>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</si>
  <si>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</si>
  <si>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</si>
  <si>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</si>
  <si>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</si>
  <si>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ص.س.درآمد ثابت کیمیا-د</t>
  </si>
  <si>
    <t>نیان الکترونیک</t>
  </si>
  <si>
    <t>صندوق س صنایع مفید- بخشی1 - استیل</t>
  </si>
  <si>
    <t>صندوق س صنایع مفید- بخشی2 - خودران</t>
  </si>
  <si>
    <t>صندوق س صنایع مفید- بخشی3 - سیمانو</t>
  </si>
  <si>
    <t>صندوق س. اهرمی مفید-س</t>
  </si>
  <si>
    <t>صندوق س صنایع مفید4-بخشی</t>
  </si>
  <si>
    <t>ح . نیان الکترونیک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</si>
  <si>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</si>
  <si>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</si>
  <si>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</si>
  <si>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</si>
  <si>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</si>
  <si>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</si>
  <si>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</si>
  <si>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</si>
  <si>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</si>
  <si>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</si>
  <si>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</si>
  <si>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</si>
  <si>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</si>
  <si>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</si>
  <si>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0.23%</t>
  </si>
  <si>
    <t>سلف شیرفرادما سولیکو کاله</t>
  </si>
  <si>
    <t>1402/11/08</t>
  </si>
  <si>
    <t>1404/05/08</t>
  </si>
  <si>
    <t>0.08%</t>
  </si>
  <si>
    <t>سلف شیر فرادما کاله</t>
  </si>
  <si>
    <t>0.01%</t>
  </si>
  <si>
    <t>سلف موازی پلی اتیلن سبک فیلم</t>
  </si>
  <si>
    <t>1402/12/15</t>
  </si>
  <si>
    <t>1404/12/15</t>
  </si>
  <si>
    <t>2.72%</t>
  </si>
  <si>
    <t>صکوک مرابحه دعبید69-3ماهه23%</t>
  </si>
  <si>
    <t>1402/09/07</t>
  </si>
  <si>
    <t>1406/09/07</t>
  </si>
  <si>
    <t>0.04%</t>
  </si>
  <si>
    <t>مرابحه شهر فرش-مفید060921</t>
  </si>
  <si>
    <t>1402/09/21</t>
  </si>
  <si>
    <t>1406/09/21</t>
  </si>
  <si>
    <t>0.09%</t>
  </si>
  <si>
    <t>مرابحه اورند پیشرو-مفید051118</t>
  </si>
  <si>
    <t>1402/11/18</t>
  </si>
  <si>
    <t>1405/11/18</t>
  </si>
  <si>
    <t>0.02%</t>
  </si>
  <si>
    <t>اجاره اهداف مفید 14070531</t>
  </si>
  <si>
    <t>1403/05/31</t>
  </si>
  <si>
    <t>1407/05/31</t>
  </si>
  <si>
    <t>0.95%</t>
  </si>
  <si>
    <t>4.14%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</si>
  <si>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</si>
  <si>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</si>
  <si>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</si>
  <si>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</si>
  <si>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</si>
  <si>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</si>
  <si>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</si>
  <si>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0.00%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</si>
  <si>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</si>
  <si>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</si>
  <si>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</si>
  <si>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</si>
  <si>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</si>
  <si>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</si>
  <si>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</si>
  <si>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</si>
  <si>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0.10%</t>
  </si>
  <si>
    <t>100910810707074862</t>
  </si>
  <si>
    <t>100910810707074863</t>
  </si>
  <si>
    <t>0.26%</t>
  </si>
  <si>
    <t>100910810707074864</t>
  </si>
  <si>
    <t>100910810707075208</t>
  </si>
  <si>
    <t>1009-10-810-707075307</t>
  </si>
  <si>
    <t>0.54%</t>
  </si>
  <si>
    <t>100910810707075574</t>
  </si>
  <si>
    <t>100910810707075592</t>
  </si>
  <si>
    <t>100910810707075627</t>
  </si>
  <si>
    <t>100910810707075652</t>
  </si>
  <si>
    <t>100910810707075661</t>
  </si>
  <si>
    <t>100910810707075754</t>
  </si>
  <si>
    <t>0.35%</t>
  </si>
  <si>
    <t>100910810707075785</t>
  </si>
  <si>
    <t>بانک اقتصاد نوین حافظ</t>
  </si>
  <si>
    <t>10685072611861</t>
  </si>
  <si>
    <t>بانک اقتصاد نوین اقدسیه</t>
  </si>
  <si>
    <t>21628372611861</t>
  </si>
  <si>
    <t>0.22%</t>
  </si>
  <si>
    <t>21628382611863</t>
  </si>
  <si>
    <t>0.84%</t>
  </si>
  <si>
    <t>21628382611864</t>
  </si>
  <si>
    <t>1.76%</t>
  </si>
  <si>
    <t>100910810707075805</t>
  </si>
  <si>
    <t>21628372611865</t>
  </si>
  <si>
    <t>0.72%</t>
  </si>
  <si>
    <t>21628372611866</t>
  </si>
  <si>
    <t>100910810707075678</t>
  </si>
  <si>
    <t>21685072611861</t>
  </si>
  <si>
    <t>100910810707075961</t>
  </si>
  <si>
    <t>0.45%</t>
  </si>
  <si>
    <t>100910810707076168</t>
  </si>
  <si>
    <t>بانک تجارت کار</t>
  </si>
  <si>
    <t>0279004063978</t>
  </si>
  <si>
    <t>0479603490167</t>
  </si>
  <si>
    <t>0.78%</t>
  </si>
  <si>
    <t>0479603490208</t>
  </si>
  <si>
    <t>0.82%</t>
  </si>
  <si>
    <t>100910810707076160</t>
  </si>
  <si>
    <t>100910810707076281</t>
  </si>
  <si>
    <t>1403/07/01</t>
  </si>
  <si>
    <t>7.41%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</si>
  <si>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</si>
  <si>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</si>
  <si>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</si>
  <si>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</si>
  <si>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</si>
  <si>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</si>
  <si>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</si>
  <si>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</si>
  <si>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</si>
  <si>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</si>
  <si>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</si>
  <si>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</si>
  <si>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</si>
  <si>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</si>
  <si>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</si>
  <si>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</si>
  <si>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</si>
  <si>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</si>
  <si>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</si>
  <si>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</si>
  <si>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</si>
  <si>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درآمد سود سهام</t>
  </si>
  <si>
    <t>درآمد تغییر ارزش</t>
  </si>
  <si>
    <t>درآمد فروش</t>
  </si>
  <si>
    <t>درصد از کل درآمدها</t>
  </si>
  <si>
    <t>-8.43%</t>
  </si>
  <si>
    <t>3.10%</t>
  </si>
  <si>
    <t>2.46%</t>
  </si>
  <si>
    <t>2.98%</t>
  </si>
  <si>
    <t>115.38%</t>
  </si>
  <si>
    <t>44.21%</t>
  </si>
  <si>
    <t>-0.20%</t>
  </si>
  <si>
    <t>-0.05%</t>
  </si>
  <si>
    <t>-216.61%</t>
  </si>
  <si>
    <t>-21.93%</t>
  </si>
  <si>
    <t>-9.24%</t>
  </si>
  <si>
    <t>0.19%</t>
  </si>
  <si>
    <t>-16.13%</t>
  </si>
  <si>
    <t>-2.04%</t>
  </si>
  <si>
    <t>-15.44%</t>
  </si>
  <si>
    <t>-1.44%</t>
  </si>
  <si>
    <t>-20.02%</t>
  </si>
  <si>
    <t>-5.31%</t>
  </si>
  <si>
    <t>-10.64%</t>
  </si>
  <si>
    <t>1.16%</t>
  </si>
  <si>
    <t>0.03%</t>
  </si>
  <si>
    <t>0.21%</t>
  </si>
  <si>
    <t>3.11%</t>
  </si>
  <si>
    <t>6.20%</t>
  </si>
  <si>
    <t>263.01%</t>
  </si>
  <si>
    <t>63.52%</t>
  </si>
  <si>
    <t>87.46%</t>
  </si>
  <si>
    <t>90.89%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</si>
  <si>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</si>
  <si>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</si>
  <si>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</si>
  <si>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</si>
  <si>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</si>
  <si>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</si>
  <si>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21628372611862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</si>
  <si>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</si>
  <si>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</si>
  <si>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</si>
  <si>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</si>
  <si>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</si>
  <si>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 xml:space="preserve"> سایر درآمدهای تنزیل سود بانک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</si>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</sst>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164" fontId="5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164" fontId="5" fillId="0" borderId="0" xfId="0" applyNumberFormat="1" applyFont="1" applyFill="1" applyAlignment="1">
      <alignment horizontal="center" vertical="center" readingOrder="2"/>
    </xf>
    <xf numFmtId="164" fontId="5" fillId="0" borderId="3" xfId="0" applyNumberFormat="1" applyFont="1" applyFill="1" applyBorder="1" applyAlignment="1">
      <alignment horizontal="center" vertical="center" readingOrder="2"/>
    </xf>
    <xf numFmtId="3" fontId="3" fillId="0" borderId="0" xfId="0" applyNumberFormat="1" applyFont="1" applyAlignment="1">
      <alignment horizontal="center"/>
    </xf>
    <xf numFmtId="10" fontId="5" fillId="0" borderId="0" xfId="1" applyNumberFormat="1" applyFont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4"/>
  <sheetViews>
    <sheetView rightToLeft="1" topLeftCell="F4" workbookViewId="0">
      <selection activeCell="Y24" sqref="Y24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4.75" x14ac:dyDescent="0.55000000000000004">
      <c r="A6" s="21" t="s">
        <v>3</v>
      </c>
      <c r="C6" s="21" t="s">
        <v>128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" t="s">
        <v>15</v>
      </c>
      <c r="C9" s="6">
        <v>28128807</v>
      </c>
      <c r="D9" s="6"/>
      <c r="E9" s="6">
        <v>2959146920091</v>
      </c>
      <c r="F9" s="6"/>
      <c r="G9" s="6">
        <v>3019662016380.7798</v>
      </c>
      <c r="H9" s="6"/>
      <c r="I9" s="6">
        <v>287049775</v>
      </c>
      <c r="J9" s="6"/>
      <c r="K9" s="6">
        <v>34199942089068</v>
      </c>
      <c r="L9" s="6"/>
      <c r="M9" s="6">
        <v>-288609359</v>
      </c>
      <c r="N9" s="6"/>
      <c r="O9" s="6">
        <v>34414327978574</v>
      </c>
      <c r="P9" s="6"/>
      <c r="Q9" s="6">
        <v>26569223</v>
      </c>
      <c r="R9" s="6"/>
      <c r="S9" s="6">
        <v>127996</v>
      </c>
      <c r="T9" s="6"/>
      <c r="U9" s="6">
        <v>3356327255048</v>
      </c>
      <c r="V9" s="6"/>
      <c r="W9" s="6">
        <v>3399938086083.8901</v>
      </c>
      <c r="Y9" s="7">
        <v>0.16135233872534149</v>
      </c>
    </row>
    <row r="10" spans="1:25" x14ac:dyDescent="0.55000000000000004">
      <c r="A10" s="1" t="s">
        <v>16</v>
      </c>
      <c r="C10" s="6">
        <v>34694036</v>
      </c>
      <c r="D10" s="6"/>
      <c r="E10" s="6">
        <v>1480356187742</v>
      </c>
      <c r="F10" s="6"/>
      <c r="G10" s="6">
        <v>1505190124643.1001</v>
      </c>
      <c r="H10" s="6"/>
      <c r="I10" s="6">
        <v>31825139</v>
      </c>
      <c r="J10" s="6"/>
      <c r="K10" s="6">
        <v>1361401561828</v>
      </c>
      <c r="L10" s="6"/>
      <c r="M10" s="6">
        <v>-22900112</v>
      </c>
      <c r="N10" s="6"/>
      <c r="O10" s="6">
        <v>1006321301180</v>
      </c>
      <c r="P10" s="6"/>
      <c r="Q10" s="6">
        <v>43619063</v>
      </c>
      <c r="R10" s="6"/>
      <c r="S10" s="6">
        <v>41662</v>
      </c>
      <c r="T10" s="6"/>
      <c r="U10" s="6">
        <v>1861290539341</v>
      </c>
      <c r="V10" s="6"/>
      <c r="W10" s="6">
        <v>1816825804072.8601</v>
      </c>
      <c r="Y10" s="7">
        <v>8.6221891434899459E-2</v>
      </c>
    </row>
    <row r="11" spans="1:25" x14ac:dyDescent="0.55000000000000004">
      <c r="A11" s="1" t="s">
        <v>17</v>
      </c>
      <c r="C11" s="6">
        <v>231075075</v>
      </c>
      <c r="D11" s="6"/>
      <c r="E11" s="6">
        <v>463707265052</v>
      </c>
      <c r="F11" s="6"/>
      <c r="G11" s="6">
        <v>601262188483.57202</v>
      </c>
      <c r="H11" s="6"/>
      <c r="I11" s="6">
        <v>25599849</v>
      </c>
      <c r="J11" s="6"/>
      <c r="K11" s="6">
        <v>68005163810</v>
      </c>
      <c r="L11" s="6"/>
      <c r="M11" s="6">
        <v>0</v>
      </c>
      <c r="N11" s="6"/>
      <c r="O11" s="6">
        <v>0</v>
      </c>
      <c r="P11" s="6"/>
      <c r="Q11" s="6">
        <v>256674924</v>
      </c>
      <c r="R11" s="6"/>
      <c r="S11" s="6">
        <v>2672</v>
      </c>
      <c r="T11" s="6"/>
      <c r="U11" s="6">
        <v>531712428862</v>
      </c>
      <c r="V11" s="6"/>
      <c r="W11" s="6">
        <v>685314162026.33496</v>
      </c>
      <c r="Y11" s="7">
        <v>3.2523251896010671E-2</v>
      </c>
    </row>
    <row r="12" spans="1:25" x14ac:dyDescent="0.55000000000000004">
      <c r="A12" s="1" t="s">
        <v>18</v>
      </c>
      <c r="C12" s="6">
        <v>94136454</v>
      </c>
      <c r="D12" s="6"/>
      <c r="E12" s="6">
        <v>1398477249245</v>
      </c>
      <c r="F12" s="6"/>
      <c r="G12" s="6">
        <v>1406064603087.0901</v>
      </c>
      <c r="H12" s="6"/>
      <c r="I12" s="6">
        <v>38925547</v>
      </c>
      <c r="J12" s="6"/>
      <c r="K12" s="6">
        <v>577517336368</v>
      </c>
      <c r="L12" s="6"/>
      <c r="M12" s="6">
        <v>-36187618</v>
      </c>
      <c r="N12" s="6"/>
      <c r="O12" s="6">
        <v>542271399163</v>
      </c>
      <c r="P12" s="6"/>
      <c r="Q12" s="6">
        <v>96874383</v>
      </c>
      <c r="R12" s="6"/>
      <c r="S12" s="6">
        <v>14060</v>
      </c>
      <c r="T12" s="6"/>
      <c r="U12" s="6">
        <v>1437829527489</v>
      </c>
      <c r="V12" s="6"/>
      <c r="W12" s="6">
        <v>1361730337196.5701</v>
      </c>
      <c r="Y12" s="7">
        <v>6.4624228164398737E-2</v>
      </c>
    </row>
    <row r="13" spans="1:25" x14ac:dyDescent="0.55000000000000004">
      <c r="A13" s="1" t="s">
        <v>19</v>
      </c>
      <c r="C13" s="6">
        <v>80812294</v>
      </c>
      <c r="D13" s="6"/>
      <c r="E13" s="6">
        <v>1336882952392</v>
      </c>
      <c r="F13" s="6"/>
      <c r="G13" s="6">
        <v>1338039785678.3501</v>
      </c>
      <c r="H13" s="6"/>
      <c r="I13" s="6">
        <v>4134492861</v>
      </c>
      <c r="J13" s="6"/>
      <c r="K13" s="6">
        <v>69248195432657</v>
      </c>
      <c r="L13" s="6"/>
      <c r="M13" s="6">
        <v>-4134107507</v>
      </c>
      <c r="N13" s="6"/>
      <c r="O13" s="6">
        <v>69223224475767</v>
      </c>
      <c r="P13" s="6"/>
      <c r="Q13" s="6">
        <v>81197648</v>
      </c>
      <c r="R13" s="6"/>
      <c r="S13" s="6">
        <v>16943</v>
      </c>
      <c r="T13" s="6"/>
      <c r="U13" s="6">
        <v>1375104674324</v>
      </c>
      <c r="V13" s="6"/>
      <c r="W13" s="6">
        <v>1375680160123.3701</v>
      </c>
      <c r="Y13" s="7">
        <v>6.5286250971007001E-2</v>
      </c>
    </row>
    <row r="14" spans="1:25" x14ac:dyDescent="0.55000000000000004">
      <c r="A14" s="1" t="s">
        <v>20</v>
      </c>
      <c r="C14" s="6">
        <v>2024916</v>
      </c>
      <c r="D14" s="6"/>
      <c r="E14" s="6">
        <v>26227104094</v>
      </c>
      <c r="F14" s="6"/>
      <c r="G14" s="6">
        <v>27199645570.0387</v>
      </c>
      <c r="H14" s="6"/>
      <c r="I14" s="6">
        <v>2583600</v>
      </c>
      <c r="J14" s="6"/>
      <c r="K14" s="6">
        <v>35199951345</v>
      </c>
      <c r="L14" s="6"/>
      <c r="M14" s="6">
        <v>0</v>
      </c>
      <c r="N14" s="6"/>
      <c r="O14" s="6">
        <v>0</v>
      </c>
      <c r="P14" s="6"/>
      <c r="Q14" s="6">
        <v>4608516</v>
      </c>
      <c r="R14" s="6"/>
      <c r="S14" s="6">
        <v>13782</v>
      </c>
      <c r="T14" s="6"/>
      <c r="U14" s="6">
        <v>61427055439</v>
      </c>
      <c r="V14" s="6"/>
      <c r="W14" s="6">
        <v>63502658530.591499</v>
      </c>
      <c r="Y14" s="7">
        <v>3.0136732522060635E-3</v>
      </c>
    </row>
    <row r="15" spans="1:25" x14ac:dyDescent="0.55000000000000004">
      <c r="A15" s="1" t="s">
        <v>21</v>
      </c>
      <c r="C15" s="6">
        <v>83569429</v>
      </c>
      <c r="D15" s="6"/>
      <c r="E15" s="6">
        <v>2024088304601</v>
      </c>
      <c r="F15" s="6"/>
      <c r="G15" s="6">
        <v>3540650848319.8999</v>
      </c>
      <c r="H15" s="6"/>
      <c r="I15" s="6">
        <v>956000</v>
      </c>
      <c r="J15" s="6"/>
      <c r="K15" s="6">
        <v>11772245012</v>
      </c>
      <c r="L15" s="6"/>
      <c r="M15" s="6">
        <v>-2228000</v>
      </c>
      <c r="N15" s="6"/>
      <c r="O15" s="6">
        <v>23374592120</v>
      </c>
      <c r="P15" s="6"/>
      <c r="Q15" s="6">
        <v>82297429</v>
      </c>
      <c r="R15" s="6"/>
      <c r="S15" s="6">
        <v>11120</v>
      </c>
      <c r="T15" s="6"/>
      <c r="U15" s="6">
        <v>523587756330</v>
      </c>
      <c r="V15" s="6"/>
      <c r="W15" s="6">
        <v>914451898448.03503</v>
      </c>
      <c r="Y15" s="7">
        <v>4.3397540993568053E-2</v>
      </c>
    </row>
    <row r="16" spans="1:25" x14ac:dyDescent="0.55000000000000004">
      <c r="A16" s="1" t="s">
        <v>22</v>
      </c>
      <c r="C16" s="6">
        <v>214909929</v>
      </c>
      <c r="D16" s="6"/>
      <c r="E16" s="6">
        <v>2367484171597</v>
      </c>
      <c r="F16" s="6"/>
      <c r="G16" s="6">
        <v>2376339300084</v>
      </c>
      <c r="H16" s="6"/>
      <c r="I16" s="6">
        <v>29365865</v>
      </c>
      <c r="J16" s="6"/>
      <c r="K16" s="6">
        <v>322351945852</v>
      </c>
      <c r="L16" s="6"/>
      <c r="M16" s="6">
        <v>-26712090</v>
      </c>
      <c r="N16" s="6"/>
      <c r="O16" s="6">
        <v>296883168704</v>
      </c>
      <c r="P16" s="6"/>
      <c r="Q16" s="6">
        <v>217563704</v>
      </c>
      <c r="R16" s="6"/>
      <c r="S16" s="6">
        <v>10660</v>
      </c>
      <c r="T16" s="6"/>
      <c r="U16" s="6">
        <v>2395498052312</v>
      </c>
      <c r="V16" s="6"/>
      <c r="W16" s="6">
        <v>2318678267732.3999</v>
      </c>
      <c r="Y16" s="7">
        <v>0.11003852181354548</v>
      </c>
    </row>
    <row r="17" spans="1:27" x14ac:dyDescent="0.55000000000000004">
      <c r="A17" s="1" t="s">
        <v>23</v>
      </c>
      <c r="C17" s="6">
        <v>24248027</v>
      </c>
      <c r="D17" s="6"/>
      <c r="E17" s="6">
        <v>199313633569</v>
      </c>
      <c r="F17" s="6"/>
      <c r="G17" s="6">
        <v>211918284094.453</v>
      </c>
      <c r="H17" s="6"/>
      <c r="I17" s="6">
        <v>86074793</v>
      </c>
      <c r="J17" s="6"/>
      <c r="K17" s="6">
        <v>742412383343</v>
      </c>
      <c r="L17" s="6"/>
      <c r="M17" s="6">
        <v>-59077388</v>
      </c>
      <c r="N17" s="6"/>
      <c r="O17" s="6">
        <v>518736115051</v>
      </c>
      <c r="P17" s="6"/>
      <c r="Q17" s="6">
        <v>51245432</v>
      </c>
      <c r="R17" s="6"/>
      <c r="S17" s="6">
        <v>7580</v>
      </c>
      <c r="T17" s="6"/>
      <c r="U17" s="6">
        <v>433334061195</v>
      </c>
      <c r="V17" s="6"/>
      <c r="W17" s="6">
        <v>387979101615.21002</v>
      </c>
      <c r="Y17" s="7">
        <v>1.8412492768148141E-2</v>
      </c>
    </row>
    <row r="18" spans="1:27" x14ac:dyDescent="0.55000000000000004">
      <c r="A18" s="1" t="s">
        <v>24</v>
      </c>
      <c r="C18" s="6">
        <v>127784039</v>
      </c>
      <c r="D18" s="6"/>
      <c r="E18" s="6">
        <v>1347001347275</v>
      </c>
      <c r="F18" s="6"/>
      <c r="G18" s="6">
        <v>1391237687266.1299</v>
      </c>
      <c r="H18" s="6"/>
      <c r="I18" s="6">
        <v>67758209</v>
      </c>
      <c r="J18" s="6"/>
      <c r="K18" s="6">
        <v>737668443695</v>
      </c>
      <c r="L18" s="6"/>
      <c r="M18" s="6">
        <v>-45196499</v>
      </c>
      <c r="N18" s="6"/>
      <c r="O18" s="6">
        <v>495815210879</v>
      </c>
      <c r="P18" s="6"/>
      <c r="Q18" s="6">
        <v>150345749</v>
      </c>
      <c r="R18" s="6"/>
      <c r="S18" s="6">
        <v>10500</v>
      </c>
      <c r="T18" s="6"/>
      <c r="U18" s="6">
        <v>1604486002203</v>
      </c>
      <c r="V18" s="6"/>
      <c r="W18" s="6">
        <v>1578255439788.4299</v>
      </c>
      <c r="Y18" s="7">
        <v>7.489995401921333E-2</v>
      </c>
    </row>
    <row r="19" spans="1:27" x14ac:dyDescent="0.55000000000000004">
      <c r="A19" s="1" t="s">
        <v>25</v>
      </c>
      <c r="C19" s="6">
        <v>47852136</v>
      </c>
      <c r="D19" s="6"/>
      <c r="E19" s="6">
        <v>778984268772</v>
      </c>
      <c r="F19" s="6"/>
      <c r="G19" s="6">
        <v>774398562082.20996</v>
      </c>
      <c r="H19" s="6"/>
      <c r="I19" s="6">
        <v>92268781</v>
      </c>
      <c r="J19" s="6"/>
      <c r="K19" s="6">
        <v>1455829912217</v>
      </c>
      <c r="L19" s="6"/>
      <c r="M19" s="6">
        <v>-75180931</v>
      </c>
      <c r="N19" s="6"/>
      <c r="O19" s="6">
        <v>1181789541677</v>
      </c>
      <c r="P19" s="6"/>
      <c r="Q19" s="6">
        <v>64939986</v>
      </c>
      <c r="R19" s="6"/>
      <c r="S19" s="6">
        <v>14559</v>
      </c>
      <c r="T19" s="6"/>
      <c r="U19" s="6">
        <v>1020916812615</v>
      </c>
      <c r="V19" s="6"/>
      <c r="W19" s="6">
        <v>945236709125.65906</v>
      </c>
      <c r="Y19" s="7">
        <v>4.4858509127188632E-2</v>
      </c>
    </row>
    <row r="20" spans="1:27" x14ac:dyDescent="0.55000000000000004">
      <c r="A20" s="1" t="s">
        <v>26</v>
      </c>
      <c r="C20" s="6">
        <v>5000000</v>
      </c>
      <c r="D20" s="6"/>
      <c r="E20" s="6">
        <v>50019200000</v>
      </c>
      <c r="F20" s="6"/>
      <c r="G20" s="6">
        <v>49940625000</v>
      </c>
      <c r="H20" s="6"/>
      <c r="I20" s="6">
        <v>100832645</v>
      </c>
      <c r="J20" s="6"/>
      <c r="K20" s="6">
        <v>1008808938465</v>
      </c>
      <c r="L20" s="6"/>
      <c r="M20" s="6">
        <v>-79365094</v>
      </c>
      <c r="N20" s="6"/>
      <c r="O20" s="6">
        <v>796290268722</v>
      </c>
      <c r="P20" s="6"/>
      <c r="Q20" s="6">
        <v>26467551</v>
      </c>
      <c r="R20" s="6"/>
      <c r="S20" s="6">
        <v>9880</v>
      </c>
      <c r="T20" s="6"/>
      <c r="U20" s="6">
        <v>264162906571</v>
      </c>
      <c r="V20" s="6"/>
      <c r="W20" s="6">
        <v>261437297771.578</v>
      </c>
      <c r="Y20" s="7">
        <v>1.2407143411857054E-2</v>
      </c>
    </row>
    <row r="21" spans="1:27" x14ac:dyDescent="0.55000000000000004">
      <c r="A21" s="1" t="s">
        <v>27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282202098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282202098</v>
      </c>
      <c r="R21" s="6"/>
      <c r="S21" s="6">
        <v>10120</v>
      </c>
      <c r="T21" s="6"/>
      <c r="U21" s="6">
        <v>1498210938282</v>
      </c>
      <c r="V21" s="6"/>
      <c r="W21" s="6">
        <v>2853714758983.8599</v>
      </c>
      <c r="Y21" s="7">
        <v>0.13542998100516257</v>
      </c>
    </row>
    <row r="22" spans="1:27" x14ac:dyDescent="0.55000000000000004">
      <c r="A22" s="1" t="s">
        <v>28</v>
      </c>
      <c r="C22" s="1" t="s">
        <v>28</v>
      </c>
      <c r="E22" s="4">
        <f>SUM(E9:E21)</f>
        <v>14431688604430</v>
      </c>
      <c r="G22" s="4">
        <f>SUM(G9:G21)</f>
        <v>16241903670689.625</v>
      </c>
      <c r="I22" s="1" t="s">
        <v>28</v>
      </c>
      <c r="K22" s="4">
        <f>SUM(K9:K21)</f>
        <v>109769105403660</v>
      </c>
      <c r="M22" s="1" t="s">
        <v>28</v>
      </c>
      <c r="O22" s="4">
        <f>SUM(O9:O21)</f>
        <v>108499034051837</v>
      </c>
      <c r="Q22" s="1" t="s">
        <v>28</v>
      </c>
      <c r="S22" s="9" t="s">
        <v>28</v>
      </c>
      <c r="T22" s="9"/>
      <c r="U22" s="10">
        <f>SUM(U9:U21)</f>
        <v>16363888010011</v>
      </c>
      <c r="V22" s="9"/>
      <c r="W22" s="10">
        <f>SUM(W9:W21)</f>
        <v>17962744681498.789</v>
      </c>
      <c r="X22" s="9"/>
      <c r="Y22" s="13">
        <f>SUM(Y9:Y21)</f>
        <v>0.8524657775825466</v>
      </c>
      <c r="Z22" s="9"/>
      <c r="AA22" s="9"/>
    </row>
    <row r="23" spans="1:27" ht="24.75" thickTop="1" x14ac:dyDescent="0.55000000000000004"/>
    <row r="24" spans="1:27" x14ac:dyDescent="0.55000000000000004">
      <c r="Y24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B866-81D5-43C2-A080-3CB95C28B9DB}">
  <dimension ref="A2:O13"/>
  <sheetViews>
    <sheetView rightToLeft="1" workbookViewId="0">
      <selection activeCell="M13" sqref="M13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0" style="1" customWidth="1"/>
    <col min="4" max="4" width="1" style="1" customWidth="1"/>
    <col min="5" max="5" width="20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6384" width="9.140625" style="1"/>
  </cols>
  <sheetData>
    <row r="2" spans="1:1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</row>
    <row r="4" spans="1:1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5" ht="25.5" thickBot="1" x14ac:dyDescent="0.6">
      <c r="A6" s="21" t="s">
        <v>131</v>
      </c>
      <c r="B6" s="21" t="s">
        <v>131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</row>
    <row r="7" spans="1:15" ht="25.5" thickBot="1" x14ac:dyDescent="0.6">
      <c r="A7" s="8" t="s">
        <v>134</v>
      </c>
      <c r="C7" s="8" t="s">
        <v>135</v>
      </c>
      <c r="E7" s="8" t="s">
        <v>136</v>
      </c>
      <c r="G7" s="8" t="s">
        <v>137</v>
      </c>
      <c r="I7" s="8" t="s">
        <v>135</v>
      </c>
      <c r="K7" s="8" t="s">
        <v>136</v>
      </c>
      <c r="M7" s="8" t="s">
        <v>137</v>
      </c>
    </row>
    <row r="8" spans="1:15" x14ac:dyDescent="0.55000000000000004">
      <c r="A8" s="1" t="s">
        <v>65</v>
      </c>
      <c r="C8" s="6">
        <v>3775257062</v>
      </c>
      <c r="D8" s="6"/>
      <c r="E8" s="6">
        <v>0</v>
      </c>
      <c r="F8" s="6"/>
      <c r="G8" s="6">
        <f>C8-E8</f>
        <v>3775257062</v>
      </c>
      <c r="H8" s="6"/>
      <c r="I8" s="6">
        <v>7644638071</v>
      </c>
      <c r="J8" s="6"/>
      <c r="K8" s="6">
        <v>0</v>
      </c>
      <c r="L8" s="6"/>
      <c r="M8" s="6">
        <f>I8-K8</f>
        <v>7644638071</v>
      </c>
      <c r="N8" s="6"/>
      <c r="O8" s="6"/>
    </row>
    <row r="9" spans="1:15" x14ac:dyDescent="0.55000000000000004">
      <c r="A9" s="1" t="s">
        <v>61</v>
      </c>
      <c r="C9" s="6">
        <v>96073385</v>
      </c>
      <c r="D9" s="6"/>
      <c r="E9" s="6">
        <v>0</v>
      </c>
      <c r="F9" s="6"/>
      <c r="G9" s="6">
        <f t="shared" ref="G9:G11" si="0">C9-E9</f>
        <v>96073385</v>
      </c>
      <c r="H9" s="6"/>
      <c r="I9" s="6">
        <v>389128024</v>
      </c>
      <c r="J9" s="6"/>
      <c r="K9" s="6">
        <v>0</v>
      </c>
      <c r="L9" s="6"/>
      <c r="M9" s="6">
        <f t="shared" ref="M9:M11" si="1">I9-K9</f>
        <v>389128024</v>
      </c>
      <c r="N9" s="6"/>
      <c r="O9" s="6"/>
    </row>
    <row r="10" spans="1:15" x14ac:dyDescent="0.55000000000000004">
      <c r="A10" s="1" t="s">
        <v>57</v>
      </c>
      <c r="C10" s="6">
        <v>368178540</v>
      </c>
      <c r="D10" s="6"/>
      <c r="E10" s="6">
        <v>0</v>
      </c>
      <c r="F10" s="6"/>
      <c r="G10" s="6">
        <f t="shared" si="0"/>
        <v>368178540</v>
      </c>
      <c r="H10" s="6"/>
      <c r="I10" s="6">
        <v>1540249088</v>
      </c>
      <c r="J10" s="6"/>
      <c r="K10" s="6">
        <v>0</v>
      </c>
      <c r="L10" s="6"/>
      <c r="M10" s="6">
        <f t="shared" si="1"/>
        <v>1540249088</v>
      </c>
    </row>
    <row r="11" spans="1:15" x14ac:dyDescent="0.55000000000000004">
      <c r="A11" s="1" t="s">
        <v>53</v>
      </c>
      <c r="C11" s="6">
        <v>175004183</v>
      </c>
      <c r="D11" s="6"/>
      <c r="E11" s="6">
        <v>0</v>
      </c>
      <c r="F11" s="6"/>
      <c r="G11" s="6">
        <f t="shared" si="0"/>
        <v>175004183</v>
      </c>
      <c r="H11" s="6"/>
      <c r="I11" s="6">
        <v>722105854</v>
      </c>
      <c r="J11" s="6"/>
      <c r="K11" s="6">
        <v>0</v>
      </c>
      <c r="L11" s="6"/>
      <c r="M11" s="6">
        <f t="shared" si="1"/>
        <v>722105854</v>
      </c>
    </row>
    <row r="12" spans="1:15" ht="24.75" thickBot="1" x14ac:dyDescent="0.6">
      <c r="A12" s="1" t="s">
        <v>28</v>
      </c>
      <c r="C12" s="14">
        <f>SUM(C8:C11)</f>
        <v>4414513170</v>
      </c>
      <c r="D12" s="6"/>
      <c r="E12" s="14">
        <f>SUM(E8:E11)</f>
        <v>0</v>
      </c>
      <c r="F12" s="6"/>
      <c r="G12" s="14">
        <f>SUM(G8:G11)</f>
        <v>4414513170</v>
      </c>
      <c r="H12" s="6"/>
      <c r="I12" s="14">
        <f>SUM(I8:I11)</f>
        <v>10296121037</v>
      </c>
      <c r="J12" s="6"/>
      <c r="K12" s="14">
        <f>SUM(K8:K11)</f>
        <v>0</v>
      </c>
      <c r="L12" s="6"/>
      <c r="M12" s="14">
        <f>SUM(M8:M11)</f>
        <v>10296121037</v>
      </c>
    </row>
    <row r="13" spans="1:15" ht="24.75" thickTop="1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3"/>
  <sheetViews>
    <sheetView rightToLeft="1" topLeftCell="A25" workbookViewId="0">
      <selection activeCell="G45" sqref="G45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0" style="1" customWidth="1"/>
    <col min="4" max="4" width="1" style="1" customWidth="1"/>
    <col min="5" max="5" width="20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</row>
    <row r="4" spans="1:13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5.5" thickBot="1" x14ac:dyDescent="0.6">
      <c r="A6" s="21" t="s">
        <v>131</v>
      </c>
      <c r="B6" s="21" t="s">
        <v>131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</row>
    <row r="7" spans="1:13" ht="25.5" thickBot="1" x14ac:dyDescent="0.6">
      <c r="A7" s="21" t="s">
        <v>134</v>
      </c>
      <c r="C7" s="21" t="s">
        <v>135</v>
      </c>
      <c r="E7" s="21" t="s">
        <v>136</v>
      </c>
      <c r="G7" s="21" t="s">
        <v>137</v>
      </c>
      <c r="I7" s="21" t="s">
        <v>135</v>
      </c>
      <c r="K7" s="21" t="s">
        <v>136</v>
      </c>
      <c r="M7" s="21" t="s">
        <v>137</v>
      </c>
    </row>
    <row r="8" spans="1:13" x14ac:dyDescent="0.55000000000000004">
      <c r="A8" s="1" t="s">
        <v>78</v>
      </c>
      <c r="C8" s="6">
        <v>32354</v>
      </c>
      <c r="D8" s="6"/>
      <c r="E8" s="6">
        <v>0</v>
      </c>
      <c r="F8" s="6"/>
      <c r="G8" s="6">
        <v>32354</v>
      </c>
      <c r="H8" s="6"/>
      <c r="I8" s="6">
        <v>138525</v>
      </c>
      <c r="J8" s="6"/>
      <c r="K8" s="6">
        <v>0</v>
      </c>
      <c r="L8" s="6"/>
      <c r="M8" s="6">
        <v>138525</v>
      </c>
    </row>
    <row r="9" spans="1:13" x14ac:dyDescent="0.55000000000000004">
      <c r="A9" s="1" t="s">
        <v>78</v>
      </c>
      <c r="C9" s="6">
        <v>44041</v>
      </c>
      <c r="D9" s="6"/>
      <c r="E9" s="6">
        <v>0</v>
      </c>
      <c r="F9" s="6"/>
      <c r="G9" s="6">
        <v>44041</v>
      </c>
      <c r="H9" s="6"/>
      <c r="I9" s="6">
        <v>175053</v>
      </c>
      <c r="J9" s="6"/>
      <c r="K9" s="6">
        <v>0</v>
      </c>
      <c r="L9" s="6"/>
      <c r="M9" s="6">
        <v>175053</v>
      </c>
    </row>
    <row r="10" spans="1:13" x14ac:dyDescent="0.55000000000000004">
      <c r="A10" s="1" t="s">
        <v>78</v>
      </c>
      <c r="C10" s="6">
        <v>48739</v>
      </c>
      <c r="D10" s="6"/>
      <c r="E10" s="6">
        <v>0</v>
      </c>
      <c r="F10" s="6"/>
      <c r="G10" s="6">
        <v>48739</v>
      </c>
      <c r="H10" s="6"/>
      <c r="I10" s="6">
        <v>193726</v>
      </c>
      <c r="J10" s="6"/>
      <c r="K10" s="6">
        <v>0</v>
      </c>
      <c r="L10" s="6"/>
      <c r="M10" s="6">
        <v>193726</v>
      </c>
    </row>
    <row r="11" spans="1:13" x14ac:dyDescent="0.55000000000000004">
      <c r="A11" s="1" t="s">
        <v>78</v>
      </c>
      <c r="C11" s="6">
        <v>47469</v>
      </c>
      <c r="D11" s="6"/>
      <c r="E11" s="6">
        <v>0</v>
      </c>
      <c r="F11" s="6"/>
      <c r="G11" s="6">
        <v>47469</v>
      </c>
      <c r="H11" s="6"/>
      <c r="I11" s="6">
        <v>188680</v>
      </c>
      <c r="J11" s="6"/>
      <c r="K11" s="6">
        <v>0</v>
      </c>
      <c r="L11" s="6"/>
      <c r="M11" s="6">
        <v>188680</v>
      </c>
    </row>
    <row r="12" spans="1:13" x14ac:dyDescent="0.55000000000000004">
      <c r="A12" s="1" t="s">
        <v>84</v>
      </c>
      <c r="C12" s="6">
        <v>458593122</v>
      </c>
      <c r="D12" s="6"/>
      <c r="E12" s="6">
        <v>0</v>
      </c>
      <c r="F12" s="6"/>
      <c r="G12" s="6">
        <v>458593122</v>
      </c>
      <c r="H12" s="6"/>
      <c r="I12" s="6">
        <v>2894622562</v>
      </c>
      <c r="J12" s="6"/>
      <c r="K12" s="6">
        <v>0</v>
      </c>
      <c r="L12" s="6"/>
      <c r="M12" s="6">
        <v>2894622562</v>
      </c>
    </row>
    <row r="13" spans="1:13" x14ac:dyDescent="0.55000000000000004">
      <c r="A13" s="1" t="s">
        <v>84</v>
      </c>
      <c r="C13" s="6">
        <v>85416813</v>
      </c>
      <c r="D13" s="6"/>
      <c r="E13" s="6">
        <v>0</v>
      </c>
      <c r="F13" s="6"/>
      <c r="G13" s="6">
        <v>85416813</v>
      </c>
      <c r="H13" s="6"/>
      <c r="I13" s="6">
        <v>3144339080</v>
      </c>
      <c r="J13" s="6"/>
      <c r="K13" s="6">
        <v>0</v>
      </c>
      <c r="L13" s="6"/>
      <c r="M13" s="6">
        <v>3144339080</v>
      </c>
    </row>
    <row r="14" spans="1:13" x14ac:dyDescent="0.55000000000000004">
      <c r="A14" s="1" t="s">
        <v>84</v>
      </c>
      <c r="C14" s="6">
        <v>3006792684</v>
      </c>
      <c r="D14" s="6"/>
      <c r="E14" s="6">
        <v>0</v>
      </c>
      <c r="F14" s="6"/>
      <c r="G14" s="6">
        <v>3006792684</v>
      </c>
      <c r="H14" s="6"/>
      <c r="I14" s="6">
        <v>10000318501</v>
      </c>
      <c r="J14" s="6"/>
      <c r="K14" s="6">
        <v>0</v>
      </c>
      <c r="L14" s="6"/>
      <c r="M14" s="6">
        <v>10000318501</v>
      </c>
    </row>
    <row r="15" spans="1:13" x14ac:dyDescent="0.55000000000000004">
      <c r="A15" s="1" t="s">
        <v>84</v>
      </c>
      <c r="C15" s="6">
        <v>490790910</v>
      </c>
      <c r="D15" s="6"/>
      <c r="E15" s="6">
        <v>0</v>
      </c>
      <c r="F15" s="6"/>
      <c r="G15" s="6">
        <v>490790910</v>
      </c>
      <c r="H15" s="6"/>
      <c r="I15" s="6">
        <v>7471307871</v>
      </c>
      <c r="J15" s="6"/>
      <c r="K15" s="6">
        <v>0</v>
      </c>
      <c r="L15" s="6"/>
      <c r="M15" s="6">
        <v>7471307871</v>
      </c>
    </row>
    <row r="16" spans="1:13" x14ac:dyDescent="0.55000000000000004">
      <c r="A16" s="1" t="s">
        <v>84</v>
      </c>
      <c r="C16" s="6">
        <v>36559387</v>
      </c>
      <c r="D16" s="6"/>
      <c r="E16" s="6">
        <v>0</v>
      </c>
      <c r="F16" s="6"/>
      <c r="G16" s="6">
        <v>36559387</v>
      </c>
      <c r="H16" s="6"/>
      <c r="I16" s="6">
        <v>194726425</v>
      </c>
      <c r="J16" s="6"/>
      <c r="K16" s="6">
        <v>0</v>
      </c>
      <c r="L16" s="6"/>
      <c r="M16" s="6">
        <v>194726425</v>
      </c>
    </row>
    <row r="17" spans="1:13" x14ac:dyDescent="0.55000000000000004">
      <c r="A17" s="1" t="s">
        <v>84</v>
      </c>
      <c r="C17" s="6">
        <v>2703928162</v>
      </c>
      <c r="D17" s="6"/>
      <c r="E17" s="6">
        <v>0</v>
      </c>
      <c r="F17" s="6"/>
      <c r="G17" s="6">
        <v>2703928162</v>
      </c>
      <c r="H17" s="6"/>
      <c r="I17" s="6">
        <v>13297376824</v>
      </c>
      <c r="J17" s="6"/>
      <c r="K17" s="6">
        <v>0</v>
      </c>
      <c r="L17" s="6"/>
      <c r="M17" s="6">
        <v>13297376824</v>
      </c>
    </row>
    <row r="18" spans="1:13" x14ac:dyDescent="0.55000000000000004">
      <c r="A18" s="1" t="s">
        <v>84</v>
      </c>
      <c r="C18" s="6">
        <v>163775058</v>
      </c>
      <c r="D18" s="6"/>
      <c r="E18" s="6">
        <v>0</v>
      </c>
      <c r="F18" s="6"/>
      <c r="G18" s="6">
        <v>163775058</v>
      </c>
      <c r="H18" s="6"/>
      <c r="I18" s="6">
        <v>1881046976</v>
      </c>
      <c r="J18" s="6"/>
      <c r="K18" s="6">
        <v>0</v>
      </c>
      <c r="L18" s="6"/>
      <c r="M18" s="6">
        <v>1881046976</v>
      </c>
    </row>
    <row r="19" spans="1:13" x14ac:dyDescent="0.55000000000000004">
      <c r="A19" s="1" t="s">
        <v>84</v>
      </c>
      <c r="C19" s="6">
        <v>83245520</v>
      </c>
      <c r="D19" s="6"/>
      <c r="E19" s="6">
        <v>0</v>
      </c>
      <c r="F19" s="6"/>
      <c r="G19" s="6">
        <v>83245520</v>
      </c>
      <c r="H19" s="6"/>
      <c r="I19" s="6">
        <v>772822697</v>
      </c>
      <c r="J19" s="6"/>
      <c r="K19" s="6">
        <v>0</v>
      </c>
      <c r="L19" s="6"/>
      <c r="M19" s="6">
        <v>772822697</v>
      </c>
    </row>
    <row r="20" spans="1:13" x14ac:dyDescent="0.55000000000000004">
      <c r="A20" s="1" t="s">
        <v>84</v>
      </c>
      <c r="C20" s="6">
        <v>36216976</v>
      </c>
      <c r="D20" s="6"/>
      <c r="E20" s="6">
        <v>0</v>
      </c>
      <c r="F20" s="6"/>
      <c r="G20" s="6">
        <v>36216976</v>
      </c>
      <c r="H20" s="6"/>
      <c r="I20" s="6">
        <v>368319062</v>
      </c>
      <c r="J20" s="6"/>
      <c r="K20" s="6">
        <v>0</v>
      </c>
      <c r="L20" s="6"/>
      <c r="M20" s="6">
        <v>368319062</v>
      </c>
    </row>
    <row r="21" spans="1:13" x14ac:dyDescent="0.55000000000000004">
      <c r="A21" s="1" t="s">
        <v>84</v>
      </c>
      <c r="C21" s="6">
        <v>788860121</v>
      </c>
      <c r="D21" s="6"/>
      <c r="E21" s="6">
        <v>0</v>
      </c>
      <c r="F21" s="6"/>
      <c r="G21" s="6">
        <v>788860121</v>
      </c>
      <c r="H21" s="6"/>
      <c r="I21" s="6">
        <v>9115101631</v>
      </c>
      <c r="J21" s="6"/>
      <c r="K21" s="6">
        <v>0</v>
      </c>
      <c r="L21" s="6"/>
      <c r="M21" s="6">
        <v>9115101631</v>
      </c>
    </row>
    <row r="22" spans="1:13" x14ac:dyDescent="0.55000000000000004">
      <c r="A22" s="1" t="s">
        <v>84</v>
      </c>
      <c r="C22" s="6">
        <v>68724232</v>
      </c>
      <c r="D22" s="6"/>
      <c r="E22" s="6">
        <v>0</v>
      </c>
      <c r="F22" s="6"/>
      <c r="G22" s="6">
        <v>68724232</v>
      </c>
      <c r="H22" s="6"/>
      <c r="I22" s="6">
        <v>598802969</v>
      </c>
      <c r="J22" s="6"/>
      <c r="K22" s="6">
        <v>0</v>
      </c>
      <c r="L22" s="6"/>
      <c r="M22" s="6">
        <v>598802969</v>
      </c>
    </row>
    <row r="23" spans="1:13" x14ac:dyDescent="0.55000000000000004">
      <c r="A23" s="1" t="s">
        <v>84</v>
      </c>
      <c r="C23" s="6">
        <v>599382116</v>
      </c>
      <c r="D23" s="6"/>
      <c r="E23" s="6">
        <v>0</v>
      </c>
      <c r="F23" s="6"/>
      <c r="G23" s="6">
        <v>599382116</v>
      </c>
      <c r="H23" s="6"/>
      <c r="I23" s="6">
        <v>2204803360</v>
      </c>
      <c r="J23" s="6"/>
      <c r="K23" s="6">
        <v>0</v>
      </c>
      <c r="L23" s="6"/>
      <c r="M23" s="6">
        <v>2204803360</v>
      </c>
    </row>
    <row r="24" spans="1:13" x14ac:dyDescent="0.55000000000000004">
      <c r="A24" s="1" t="s">
        <v>84</v>
      </c>
      <c r="C24" s="6">
        <v>12091220</v>
      </c>
      <c r="D24" s="6"/>
      <c r="E24" s="6">
        <v>0</v>
      </c>
      <c r="F24" s="6"/>
      <c r="G24" s="6">
        <v>12091220</v>
      </c>
      <c r="H24" s="6"/>
      <c r="I24" s="6">
        <v>143371448</v>
      </c>
      <c r="J24" s="6"/>
      <c r="K24" s="6">
        <v>0</v>
      </c>
      <c r="L24" s="6"/>
      <c r="M24" s="6">
        <v>143371448</v>
      </c>
    </row>
    <row r="25" spans="1:13" x14ac:dyDescent="0.55000000000000004">
      <c r="A25" s="1" t="s">
        <v>102</v>
      </c>
      <c r="C25" s="6">
        <v>11005307</v>
      </c>
      <c r="D25" s="6"/>
      <c r="E25" s="6">
        <v>0</v>
      </c>
      <c r="F25" s="6"/>
      <c r="G25" s="6">
        <v>11005307</v>
      </c>
      <c r="H25" s="6"/>
      <c r="I25" s="6">
        <v>11045065</v>
      </c>
      <c r="J25" s="6"/>
      <c r="K25" s="6">
        <v>0</v>
      </c>
      <c r="L25" s="6"/>
      <c r="M25" s="6">
        <v>11045065</v>
      </c>
    </row>
    <row r="26" spans="1:13" x14ac:dyDescent="0.55000000000000004">
      <c r="A26" s="1" t="s">
        <v>104</v>
      </c>
      <c r="C26" s="6">
        <v>1153464038</v>
      </c>
      <c r="D26" s="6"/>
      <c r="E26" s="6">
        <v>-24862907</v>
      </c>
      <c r="F26" s="6"/>
      <c r="G26" s="6">
        <v>1178326945</v>
      </c>
      <c r="H26" s="6"/>
      <c r="I26" s="6">
        <v>4499089433</v>
      </c>
      <c r="J26" s="6"/>
      <c r="K26" s="6">
        <v>2924689</v>
      </c>
      <c r="L26" s="6"/>
      <c r="M26" s="6">
        <v>4496164744</v>
      </c>
    </row>
    <row r="27" spans="1:13" x14ac:dyDescent="0.55000000000000004">
      <c r="A27" s="1" t="s">
        <v>104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5322625898</v>
      </c>
      <c r="J27" s="6"/>
      <c r="K27" s="6">
        <v>6040108</v>
      </c>
      <c r="L27" s="6"/>
      <c r="M27" s="6">
        <v>5316585790</v>
      </c>
    </row>
    <row r="28" spans="1:13" x14ac:dyDescent="0.55000000000000004">
      <c r="A28" s="1" t="s">
        <v>104</v>
      </c>
      <c r="C28" s="6">
        <v>4428329005</v>
      </c>
      <c r="D28" s="6"/>
      <c r="E28" s="6">
        <v>-95668141</v>
      </c>
      <c r="F28" s="6"/>
      <c r="G28" s="6">
        <v>4523997146</v>
      </c>
      <c r="H28" s="6"/>
      <c r="I28" s="6">
        <v>17301713684</v>
      </c>
      <c r="J28" s="6"/>
      <c r="K28" s="6">
        <v>11253658</v>
      </c>
      <c r="L28" s="6"/>
      <c r="M28" s="6">
        <v>17290460026</v>
      </c>
    </row>
    <row r="29" spans="1:13" x14ac:dyDescent="0.55000000000000004">
      <c r="A29" s="1" t="s">
        <v>104</v>
      </c>
      <c r="C29" s="6">
        <v>9277862883</v>
      </c>
      <c r="D29" s="6"/>
      <c r="E29" s="6">
        <v>-199984249</v>
      </c>
      <c r="F29" s="6"/>
      <c r="G29" s="6">
        <v>9477847132</v>
      </c>
      <c r="H29" s="6"/>
      <c r="I29" s="6">
        <v>36172328048</v>
      </c>
      <c r="J29" s="6"/>
      <c r="K29" s="6">
        <v>23524603</v>
      </c>
      <c r="L29" s="6"/>
      <c r="M29" s="6">
        <v>36148803445</v>
      </c>
    </row>
    <row r="30" spans="1:13" x14ac:dyDescent="0.55000000000000004">
      <c r="A30" s="1" t="s">
        <v>84</v>
      </c>
      <c r="C30" s="6">
        <v>-340989399</v>
      </c>
      <c r="D30" s="6"/>
      <c r="E30" s="6">
        <v>0</v>
      </c>
      <c r="F30" s="6"/>
      <c r="G30" s="6">
        <v>-340989399</v>
      </c>
      <c r="H30" s="6"/>
      <c r="I30" s="6">
        <v>1704744670</v>
      </c>
      <c r="J30" s="6"/>
      <c r="K30" s="6">
        <v>0</v>
      </c>
      <c r="L30" s="6"/>
      <c r="M30" s="6">
        <v>1704744670</v>
      </c>
    </row>
    <row r="31" spans="1:13" x14ac:dyDescent="0.55000000000000004">
      <c r="A31" s="1" t="s">
        <v>104</v>
      </c>
      <c r="C31" s="6">
        <v>3708989048</v>
      </c>
      <c r="D31" s="6"/>
      <c r="E31" s="6">
        <v>-81615193</v>
      </c>
      <c r="F31" s="6"/>
      <c r="G31" s="6">
        <v>3790604241</v>
      </c>
      <c r="H31" s="6"/>
      <c r="I31" s="6">
        <v>14437548940</v>
      </c>
      <c r="J31" s="6"/>
      <c r="K31" s="6">
        <v>10614860</v>
      </c>
      <c r="L31" s="6"/>
      <c r="M31" s="6">
        <v>14426934080</v>
      </c>
    </row>
    <row r="32" spans="1:13" x14ac:dyDescent="0.55000000000000004">
      <c r="A32" s="1" t="s">
        <v>104</v>
      </c>
      <c r="C32" s="6">
        <v>393005445</v>
      </c>
      <c r="D32" s="6"/>
      <c r="E32" s="6">
        <v>-8647967</v>
      </c>
      <c r="F32" s="6"/>
      <c r="G32" s="6">
        <v>401653412</v>
      </c>
      <c r="H32" s="6"/>
      <c r="I32" s="6">
        <v>1529806491</v>
      </c>
      <c r="J32" s="6"/>
      <c r="K32" s="6">
        <v>1124752</v>
      </c>
      <c r="L32" s="6"/>
      <c r="M32" s="6">
        <v>1528681739</v>
      </c>
    </row>
    <row r="33" spans="1:13" x14ac:dyDescent="0.55000000000000004">
      <c r="A33" s="1" t="s">
        <v>84</v>
      </c>
      <c r="C33" s="6">
        <v>292618039</v>
      </c>
      <c r="D33" s="6"/>
      <c r="E33" s="6">
        <v>0</v>
      </c>
      <c r="F33" s="6"/>
      <c r="G33" s="6">
        <v>292618039</v>
      </c>
      <c r="H33" s="6"/>
      <c r="I33" s="6">
        <v>1885498061</v>
      </c>
      <c r="J33" s="6"/>
      <c r="K33" s="6">
        <v>0</v>
      </c>
      <c r="L33" s="6"/>
      <c r="M33" s="6">
        <v>1885498061</v>
      </c>
    </row>
    <row r="34" spans="1:13" x14ac:dyDescent="0.55000000000000004">
      <c r="A34" s="1" t="s">
        <v>104</v>
      </c>
      <c r="C34" s="6">
        <v>65354</v>
      </c>
      <c r="D34" s="6"/>
      <c r="E34" s="6">
        <v>0</v>
      </c>
      <c r="F34" s="6"/>
      <c r="G34" s="6">
        <v>65354</v>
      </c>
      <c r="H34" s="6"/>
      <c r="I34" s="6">
        <v>65354</v>
      </c>
      <c r="J34" s="6"/>
      <c r="K34" s="6">
        <v>0</v>
      </c>
      <c r="L34" s="6"/>
      <c r="M34" s="6">
        <v>65354</v>
      </c>
    </row>
    <row r="35" spans="1:13" x14ac:dyDescent="0.55000000000000004">
      <c r="A35" s="1" t="s">
        <v>84</v>
      </c>
      <c r="C35" s="6">
        <v>3648272594</v>
      </c>
      <c r="D35" s="6"/>
      <c r="E35" s="6">
        <v>0</v>
      </c>
      <c r="F35" s="6"/>
      <c r="G35" s="6">
        <v>3648272594</v>
      </c>
      <c r="H35" s="6"/>
      <c r="I35" s="6">
        <v>3648280392</v>
      </c>
      <c r="J35" s="6"/>
      <c r="K35" s="6">
        <v>0</v>
      </c>
      <c r="L35" s="6"/>
      <c r="M35" s="6">
        <v>3648280392</v>
      </c>
    </row>
    <row r="36" spans="1:13" x14ac:dyDescent="0.55000000000000004">
      <c r="A36" s="1" t="s">
        <v>84</v>
      </c>
      <c r="C36" s="6">
        <v>332627148</v>
      </c>
      <c r="D36" s="6"/>
      <c r="E36" s="6">
        <v>0</v>
      </c>
      <c r="F36" s="6"/>
      <c r="G36" s="6">
        <v>332627148</v>
      </c>
      <c r="H36" s="6"/>
      <c r="I36" s="6">
        <v>332627148</v>
      </c>
      <c r="J36" s="6"/>
      <c r="K36" s="6">
        <v>0</v>
      </c>
      <c r="L36" s="6"/>
      <c r="M36" s="6">
        <v>332627148</v>
      </c>
    </row>
    <row r="37" spans="1:13" x14ac:dyDescent="0.55000000000000004">
      <c r="A37" s="1" t="s">
        <v>120</v>
      </c>
      <c r="C37" s="6">
        <v>20687942</v>
      </c>
      <c r="D37" s="6"/>
      <c r="E37" s="6">
        <v>0</v>
      </c>
      <c r="F37" s="6"/>
      <c r="G37" s="6">
        <v>20687942</v>
      </c>
      <c r="H37" s="6"/>
      <c r="I37" s="6">
        <v>20687942</v>
      </c>
      <c r="J37" s="6"/>
      <c r="K37" s="6">
        <v>0</v>
      </c>
      <c r="L37" s="6"/>
      <c r="M37" s="6">
        <v>20687942</v>
      </c>
    </row>
    <row r="38" spans="1:13" x14ac:dyDescent="0.55000000000000004">
      <c r="A38" s="1" t="s">
        <v>120</v>
      </c>
      <c r="C38" s="6">
        <v>4255934420</v>
      </c>
      <c r="D38" s="6"/>
      <c r="E38" s="6">
        <v>0</v>
      </c>
      <c r="F38" s="6"/>
      <c r="G38" s="6">
        <v>4255934420</v>
      </c>
      <c r="H38" s="6"/>
      <c r="I38" s="6">
        <v>7363868828</v>
      </c>
      <c r="J38" s="6"/>
      <c r="K38" s="6">
        <v>0</v>
      </c>
      <c r="L38" s="6"/>
      <c r="M38" s="6">
        <v>7363868828</v>
      </c>
    </row>
    <row r="39" spans="1:13" x14ac:dyDescent="0.55000000000000004">
      <c r="A39" s="1" t="s">
        <v>120</v>
      </c>
      <c r="C39" s="6">
        <v>4463540978</v>
      </c>
      <c r="D39" s="6"/>
      <c r="E39" s="6">
        <v>0</v>
      </c>
      <c r="F39" s="6"/>
      <c r="G39" s="6">
        <v>4463540978</v>
      </c>
      <c r="H39" s="6"/>
      <c r="I39" s="6">
        <v>7723081946</v>
      </c>
      <c r="J39" s="6"/>
      <c r="K39" s="6">
        <v>0</v>
      </c>
      <c r="L39" s="6"/>
      <c r="M39" s="6">
        <v>7723081946</v>
      </c>
    </row>
    <row r="40" spans="1:13" x14ac:dyDescent="0.55000000000000004">
      <c r="A40" s="1" t="s">
        <v>84</v>
      </c>
      <c r="C40" s="6">
        <v>1018658789</v>
      </c>
      <c r="D40" s="6"/>
      <c r="E40" s="6">
        <v>0</v>
      </c>
      <c r="F40" s="6"/>
      <c r="G40" s="6">
        <v>1018658789</v>
      </c>
      <c r="H40" s="6"/>
      <c r="I40" s="6">
        <v>1018658789</v>
      </c>
      <c r="J40" s="6"/>
      <c r="K40" s="6">
        <v>0</v>
      </c>
      <c r="L40" s="6"/>
      <c r="M40" s="6">
        <v>1018658789</v>
      </c>
    </row>
    <row r="41" spans="1:13" x14ac:dyDescent="0.55000000000000004">
      <c r="A41" s="1" t="s">
        <v>84</v>
      </c>
      <c r="C41" s="6">
        <v>66431</v>
      </c>
      <c r="D41" s="6"/>
      <c r="E41" s="6">
        <v>0</v>
      </c>
      <c r="F41" s="6"/>
      <c r="G41" s="6">
        <v>66431</v>
      </c>
      <c r="H41" s="6"/>
      <c r="I41" s="6">
        <v>66431</v>
      </c>
      <c r="J41" s="6"/>
      <c r="K41" s="6">
        <v>0</v>
      </c>
      <c r="L41" s="6"/>
      <c r="M41" s="6">
        <v>66431</v>
      </c>
    </row>
    <row r="42" spans="1:13" ht="24.75" thickBot="1" x14ac:dyDescent="0.6">
      <c r="A42" s="1" t="s">
        <v>28</v>
      </c>
      <c r="C42" s="14">
        <f>SUM(C8:C41)</f>
        <v>41198686946</v>
      </c>
      <c r="D42" s="6"/>
      <c r="E42" s="14">
        <f>SUM(E8:E41)</f>
        <v>-410778457</v>
      </c>
      <c r="F42" s="6"/>
      <c r="G42" s="14">
        <f>SUM(G8:G41)</f>
        <v>41609465403</v>
      </c>
      <c r="H42" s="6"/>
      <c r="I42" s="14">
        <f>SUM(I8:I41)</f>
        <v>155059392510</v>
      </c>
      <c r="J42" s="6"/>
      <c r="K42" s="14">
        <f>SUM(K8:K41)</f>
        <v>55482670</v>
      </c>
      <c r="L42" s="6"/>
      <c r="M42" s="14">
        <f>SUM(M8:M41)</f>
        <v>155003909840</v>
      </c>
    </row>
    <row r="43" spans="1:13" ht="24.75" thickTop="1" x14ac:dyDescent="0.55000000000000004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23"/>
  <sheetViews>
    <sheetView rightToLeft="1" topLeftCell="A6" workbookViewId="0">
      <selection activeCell="I29" sqref="I29"/>
    </sheetView>
  </sheetViews>
  <sheetFormatPr defaultRowHeight="24" x14ac:dyDescent="0.55000000000000004"/>
  <cols>
    <col min="1" max="1" width="46.710937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0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2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25" ht="24.75" x14ac:dyDescent="0.5500000000000000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25" ht="24.75" x14ac:dyDescent="0.55000000000000004">
      <c r="A7" s="21" t="s">
        <v>3</v>
      </c>
      <c r="C7" s="21" t="s">
        <v>7</v>
      </c>
      <c r="E7" s="21" t="s">
        <v>146</v>
      </c>
      <c r="G7" s="21" t="s">
        <v>147</v>
      </c>
      <c r="I7" s="21" t="s">
        <v>149</v>
      </c>
      <c r="K7" s="21" t="s">
        <v>7</v>
      </c>
      <c r="M7" s="21" t="s">
        <v>146</v>
      </c>
      <c r="O7" s="21" t="s">
        <v>147</v>
      </c>
      <c r="Q7" s="21" t="s">
        <v>149</v>
      </c>
    </row>
    <row r="8" spans="1:25" x14ac:dyDescent="0.55000000000000004">
      <c r="A8" s="1" t="s">
        <v>16</v>
      </c>
      <c r="C8" s="6">
        <v>22900112</v>
      </c>
      <c r="D8" s="6"/>
      <c r="E8" s="6">
        <v>1006321301180</v>
      </c>
      <c r="F8" s="6"/>
      <c r="G8" s="6">
        <v>978510770770</v>
      </c>
      <c r="H8" s="6"/>
      <c r="I8" s="6">
        <f>E8-G8</f>
        <v>27810530410</v>
      </c>
      <c r="J8" s="6"/>
      <c r="K8" s="6">
        <v>109980346</v>
      </c>
      <c r="L8" s="6"/>
      <c r="M8" s="6">
        <v>4750977037036</v>
      </c>
      <c r="N8" s="6"/>
      <c r="O8" s="6">
        <v>4643111239188</v>
      </c>
      <c r="P8" s="6"/>
      <c r="Q8" s="6">
        <f>M8-O8</f>
        <v>107865797848</v>
      </c>
      <c r="R8" s="6"/>
      <c r="S8" s="6"/>
      <c r="T8" s="6"/>
      <c r="U8" s="6"/>
      <c r="V8" s="6"/>
      <c r="W8" s="6"/>
      <c r="Y8" s="7"/>
    </row>
    <row r="9" spans="1:25" x14ac:dyDescent="0.55000000000000004">
      <c r="A9" s="1" t="s">
        <v>19</v>
      </c>
      <c r="C9" s="6">
        <v>4134107507</v>
      </c>
      <c r="D9" s="6"/>
      <c r="E9" s="6">
        <v>69223224475767</v>
      </c>
      <c r="F9" s="6"/>
      <c r="G9" s="6">
        <v>69209973710725</v>
      </c>
      <c r="H9" s="6"/>
      <c r="I9" s="6">
        <f t="shared" ref="I9:I19" si="0">E9-G9</f>
        <v>13250765042</v>
      </c>
      <c r="J9" s="6"/>
      <c r="K9" s="6">
        <v>9927194188</v>
      </c>
      <c r="L9" s="6"/>
      <c r="M9" s="6">
        <v>162248443447048</v>
      </c>
      <c r="N9" s="6"/>
      <c r="O9" s="6">
        <v>162185480547934</v>
      </c>
      <c r="P9" s="6"/>
      <c r="Q9" s="6">
        <f t="shared" ref="Q9:Q19" si="1">M9-O9</f>
        <v>62962899114</v>
      </c>
      <c r="R9" s="6"/>
      <c r="S9" s="6"/>
      <c r="T9" s="6"/>
      <c r="U9" s="6"/>
      <c r="V9" s="6"/>
      <c r="W9" s="6"/>
      <c r="Y9" s="7"/>
    </row>
    <row r="10" spans="1:25" x14ac:dyDescent="0.55000000000000004">
      <c r="A10" s="1" t="s">
        <v>15</v>
      </c>
      <c r="C10" s="6">
        <v>288609359</v>
      </c>
      <c r="D10" s="6"/>
      <c r="E10" s="6">
        <v>34414327978574</v>
      </c>
      <c r="F10" s="6"/>
      <c r="G10" s="6">
        <v>33802236212233</v>
      </c>
      <c r="H10" s="6"/>
      <c r="I10" s="6">
        <f t="shared" si="0"/>
        <v>612091766341</v>
      </c>
      <c r="J10" s="6"/>
      <c r="K10" s="6">
        <v>603792774</v>
      </c>
      <c r="L10" s="6"/>
      <c r="M10" s="6">
        <v>66602917700098</v>
      </c>
      <c r="N10" s="6"/>
      <c r="O10" s="6">
        <v>65703114396704</v>
      </c>
      <c r="P10" s="6"/>
      <c r="Q10" s="6">
        <f t="shared" si="1"/>
        <v>899803303394</v>
      </c>
      <c r="R10" s="6"/>
      <c r="S10" s="6"/>
      <c r="T10" s="6"/>
      <c r="U10" s="6"/>
      <c r="V10" s="6"/>
      <c r="W10" s="6"/>
      <c r="Y10" s="7"/>
    </row>
    <row r="11" spans="1:25" x14ac:dyDescent="0.55000000000000004">
      <c r="A11" s="1" t="s">
        <v>26</v>
      </c>
      <c r="C11" s="6">
        <v>79365094</v>
      </c>
      <c r="D11" s="6"/>
      <c r="E11" s="6">
        <v>796290268722</v>
      </c>
      <c r="F11" s="6"/>
      <c r="G11" s="6">
        <v>794665231894</v>
      </c>
      <c r="H11" s="6"/>
      <c r="I11" s="6">
        <f t="shared" si="0"/>
        <v>1625036828</v>
      </c>
      <c r="J11" s="6"/>
      <c r="K11" s="6">
        <v>79365094</v>
      </c>
      <c r="L11" s="6"/>
      <c r="M11" s="6">
        <v>796290268722</v>
      </c>
      <c r="N11" s="6"/>
      <c r="O11" s="6">
        <v>794665231894</v>
      </c>
      <c r="P11" s="6"/>
      <c r="Q11" s="6">
        <f t="shared" si="1"/>
        <v>1625036828</v>
      </c>
      <c r="R11" s="6"/>
      <c r="S11" s="6"/>
      <c r="T11" s="6"/>
      <c r="U11" s="6"/>
      <c r="V11" s="6"/>
      <c r="W11" s="6"/>
      <c r="Y11" s="7"/>
    </row>
    <row r="12" spans="1:25" x14ac:dyDescent="0.55000000000000004">
      <c r="A12" s="1" t="s">
        <v>21</v>
      </c>
      <c r="C12" s="6">
        <v>2228000</v>
      </c>
      <c r="D12" s="6"/>
      <c r="E12" s="6">
        <v>23374592120</v>
      </c>
      <c r="F12" s="6"/>
      <c r="G12" s="6">
        <v>46800733643</v>
      </c>
      <c r="H12" s="6"/>
      <c r="I12" s="6">
        <f t="shared" si="0"/>
        <v>-23426141523</v>
      </c>
      <c r="J12" s="6"/>
      <c r="K12" s="6">
        <v>16953202</v>
      </c>
      <c r="L12" s="6"/>
      <c r="M12" s="6">
        <v>605092969064</v>
      </c>
      <c r="N12" s="6"/>
      <c r="O12" s="6">
        <v>617893115636</v>
      </c>
      <c r="P12" s="6"/>
      <c r="Q12" s="6">
        <f t="shared" si="1"/>
        <v>-12800146572</v>
      </c>
      <c r="R12" s="6"/>
      <c r="S12" s="6"/>
      <c r="T12" s="6"/>
      <c r="U12" s="6"/>
      <c r="V12" s="6"/>
      <c r="W12" s="6"/>
      <c r="Y12" s="7"/>
    </row>
    <row r="13" spans="1:25" x14ac:dyDescent="0.55000000000000004">
      <c r="A13" s="1" t="s">
        <v>23</v>
      </c>
      <c r="C13" s="6">
        <v>59077388</v>
      </c>
      <c r="D13" s="6"/>
      <c r="E13" s="6">
        <v>518736115051</v>
      </c>
      <c r="F13" s="6"/>
      <c r="G13" s="6">
        <v>508391955871</v>
      </c>
      <c r="H13" s="6"/>
      <c r="I13" s="6">
        <f t="shared" si="0"/>
        <v>10344159180</v>
      </c>
      <c r="J13" s="6"/>
      <c r="K13" s="6">
        <v>228906700</v>
      </c>
      <c r="L13" s="6"/>
      <c r="M13" s="6">
        <v>2057377289753</v>
      </c>
      <c r="N13" s="6"/>
      <c r="O13" s="6">
        <v>2007926303543</v>
      </c>
      <c r="P13" s="6"/>
      <c r="Q13" s="6">
        <f t="shared" si="1"/>
        <v>49450986210</v>
      </c>
      <c r="R13" s="6"/>
      <c r="S13" s="6"/>
      <c r="T13" s="6"/>
      <c r="U13" s="6"/>
      <c r="V13" s="6"/>
      <c r="W13" s="6"/>
      <c r="Y13" s="7"/>
    </row>
    <row r="14" spans="1:25" x14ac:dyDescent="0.55000000000000004">
      <c r="A14" s="1" t="s">
        <v>22</v>
      </c>
      <c r="C14" s="6">
        <v>26712090</v>
      </c>
      <c r="D14" s="6"/>
      <c r="E14" s="6">
        <v>296883168704</v>
      </c>
      <c r="F14" s="6"/>
      <c r="G14" s="6">
        <v>295835315675</v>
      </c>
      <c r="H14" s="6"/>
      <c r="I14" s="6">
        <f t="shared" si="0"/>
        <v>1047853029</v>
      </c>
      <c r="J14" s="6"/>
      <c r="K14" s="6">
        <v>118121090</v>
      </c>
      <c r="L14" s="6"/>
      <c r="M14" s="6">
        <v>1350524067692</v>
      </c>
      <c r="N14" s="6"/>
      <c r="O14" s="6">
        <v>1305699125412</v>
      </c>
      <c r="P14" s="6"/>
      <c r="Q14" s="6">
        <f t="shared" si="1"/>
        <v>44824942280</v>
      </c>
      <c r="R14" s="6"/>
      <c r="S14" s="6"/>
      <c r="T14" s="6"/>
      <c r="U14" s="6"/>
      <c r="V14" s="6"/>
      <c r="W14" s="6"/>
      <c r="Y14" s="7"/>
    </row>
    <row r="15" spans="1:25" x14ac:dyDescent="0.55000000000000004">
      <c r="A15" s="1" t="s">
        <v>18</v>
      </c>
      <c r="C15" s="6">
        <v>36187618</v>
      </c>
      <c r="D15" s="6"/>
      <c r="E15" s="6">
        <v>542271399163</v>
      </c>
      <c r="F15" s="6"/>
      <c r="G15" s="6">
        <v>530536307050</v>
      </c>
      <c r="H15" s="6"/>
      <c r="I15" s="6">
        <f t="shared" si="0"/>
        <v>11735092113</v>
      </c>
      <c r="J15" s="6"/>
      <c r="K15" s="6">
        <v>147205662</v>
      </c>
      <c r="L15" s="6"/>
      <c r="M15" s="6">
        <v>2184527671294</v>
      </c>
      <c r="N15" s="6"/>
      <c r="O15" s="6">
        <v>2155951248990</v>
      </c>
      <c r="P15" s="6"/>
      <c r="Q15" s="6">
        <f t="shared" si="1"/>
        <v>28576422304</v>
      </c>
      <c r="R15" s="6"/>
      <c r="S15" s="6"/>
      <c r="T15" s="6"/>
      <c r="U15" s="6"/>
      <c r="V15" s="6"/>
      <c r="W15" s="6"/>
      <c r="Y15" s="7"/>
    </row>
    <row r="16" spans="1:25" x14ac:dyDescent="0.55000000000000004">
      <c r="A16" s="1" t="s">
        <v>25</v>
      </c>
      <c r="C16" s="6">
        <v>75180931</v>
      </c>
      <c r="D16" s="6"/>
      <c r="E16" s="6">
        <v>1181789541677</v>
      </c>
      <c r="F16" s="6"/>
      <c r="G16" s="6">
        <v>1213897368374</v>
      </c>
      <c r="H16" s="6"/>
      <c r="I16" s="6">
        <f t="shared" si="0"/>
        <v>-32107826697</v>
      </c>
      <c r="J16" s="6"/>
      <c r="K16" s="6">
        <v>132846395</v>
      </c>
      <c r="L16" s="6"/>
      <c r="M16" s="6">
        <v>2125337003161</v>
      </c>
      <c r="N16" s="6"/>
      <c r="O16" s="6">
        <v>2162889908735</v>
      </c>
      <c r="P16" s="6"/>
      <c r="Q16" s="6">
        <f t="shared" si="1"/>
        <v>-37552905574</v>
      </c>
      <c r="R16" s="6"/>
      <c r="S16" s="6"/>
      <c r="T16" s="6"/>
      <c r="U16" s="6"/>
      <c r="V16" s="6"/>
      <c r="W16" s="6"/>
      <c r="Y16" s="7"/>
    </row>
    <row r="17" spans="1:25" x14ac:dyDescent="0.55000000000000004">
      <c r="A17" s="1" t="s">
        <v>24</v>
      </c>
      <c r="C17" s="6">
        <v>45196499</v>
      </c>
      <c r="D17" s="6"/>
      <c r="E17" s="6">
        <v>495815210879</v>
      </c>
      <c r="F17" s="6"/>
      <c r="G17" s="6">
        <v>480297746166</v>
      </c>
      <c r="H17" s="6"/>
      <c r="I17" s="6">
        <f t="shared" si="0"/>
        <v>15517464713</v>
      </c>
      <c r="J17" s="6"/>
      <c r="K17" s="6">
        <v>159091190</v>
      </c>
      <c r="L17" s="6"/>
      <c r="M17" s="6">
        <v>1686919921126</v>
      </c>
      <c r="N17" s="6"/>
      <c r="O17" s="6">
        <v>1635654830730</v>
      </c>
      <c r="P17" s="6"/>
      <c r="Q17" s="6">
        <f t="shared" si="1"/>
        <v>51265090396</v>
      </c>
      <c r="R17" s="6"/>
      <c r="S17" s="6"/>
      <c r="T17" s="6"/>
      <c r="U17" s="6"/>
      <c r="V17" s="6"/>
      <c r="W17" s="6"/>
      <c r="Y17" s="7"/>
    </row>
    <row r="18" spans="1:25" x14ac:dyDescent="0.55000000000000004">
      <c r="A18" s="1" t="s">
        <v>150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2136633</v>
      </c>
      <c r="L18" s="6"/>
      <c r="M18" s="6">
        <v>79521945514</v>
      </c>
      <c r="N18" s="6"/>
      <c r="O18" s="6">
        <v>78777841525</v>
      </c>
      <c r="P18" s="6"/>
      <c r="Q18" s="6">
        <f t="shared" si="1"/>
        <v>744103989</v>
      </c>
      <c r="R18" s="6"/>
      <c r="S18" s="6"/>
      <c r="T18" s="6"/>
      <c r="U18" s="6"/>
      <c r="V18" s="6"/>
      <c r="W18" s="6"/>
      <c r="Y18" s="7"/>
    </row>
    <row r="19" spans="1:25" x14ac:dyDescent="0.55000000000000004">
      <c r="A19" s="1" t="s">
        <v>20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11478401</v>
      </c>
      <c r="L19" s="6"/>
      <c r="M19" s="6">
        <v>150280143723</v>
      </c>
      <c r="N19" s="6"/>
      <c r="O19" s="6">
        <v>146762773603</v>
      </c>
      <c r="P19" s="6"/>
      <c r="Q19" s="6">
        <f t="shared" si="1"/>
        <v>3517370120</v>
      </c>
      <c r="R19" s="6"/>
      <c r="S19" s="6"/>
      <c r="T19" s="6"/>
      <c r="U19" s="6"/>
      <c r="V19" s="6"/>
      <c r="W19" s="6"/>
      <c r="Y19" s="7"/>
    </row>
    <row r="20" spans="1:25" x14ac:dyDescent="0.55000000000000004">
      <c r="A20" s="1" t="s">
        <v>28</v>
      </c>
      <c r="C20" s="1" t="s">
        <v>28</v>
      </c>
      <c r="E20" s="4">
        <f>SUM(E8:E19)</f>
        <v>108499034051837</v>
      </c>
      <c r="G20" s="4">
        <f>SUM(G8:G19)</f>
        <v>107861145352401</v>
      </c>
      <c r="I20" s="10">
        <f>SUM(I8:I19)</f>
        <v>637888699436</v>
      </c>
      <c r="K20" s="1" t="s">
        <v>28</v>
      </c>
      <c r="M20" s="4">
        <f>SUM(M8:M19)</f>
        <v>244638209464231</v>
      </c>
      <c r="O20" s="4">
        <f>SUM(O8:O19)</f>
        <v>243437926563894</v>
      </c>
      <c r="Q20" s="4">
        <f>SUM(Q8:Q19)</f>
        <v>1200282900337</v>
      </c>
      <c r="S20" s="3"/>
    </row>
    <row r="21" spans="1:25" x14ac:dyDescent="0.55000000000000004">
      <c r="S21" s="3"/>
    </row>
    <row r="22" spans="1:25" x14ac:dyDescent="0.55000000000000004">
      <c r="S22" s="3"/>
    </row>
    <row r="23" spans="1:25" x14ac:dyDescent="0.55000000000000004">
      <c r="S2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35"/>
  <sheetViews>
    <sheetView rightToLeft="1" topLeftCell="A18" workbookViewId="0">
      <selection activeCell="O41" sqref="O41"/>
    </sheetView>
  </sheetViews>
  <sheetFormatPr defaultRowHeight="24" x14ac:dyDescent="0.55000000000000004"/>
  <cols>
    <col min="1" max="1" width="46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2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25" ht="24.75" x14ac:dyDescent="0.5500000000000000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25" ht="24.75" x14ac:dyDescent="0.55000000000000004">
      <c r="A7" s="21" t="s">
        <v>3</v>
      </c>
      <c r="C7" s="21" t="s">
        <v>7</v>
      </c>
      <c r="E7" s="21" t="s">
        <v>146</v>
      </c>
      <c r="G7" s="21" t="s">
        <v>147</v>
      </c>
      <c r="I7" s="21" t="s">
        <v>148</v>
      </c>
      <c r="K7" s="21" t="s">
        <v>7</v>
      </c>
      <c r="M7" s="21" t="s">
        <v>146</v>
      </c>
      <c r="O7" s="21" t="s">
        <v>147</v>
      </c>
      <c r="Q7" s="21" t="s">
        <v>148</v>
      </c>
    </row>
    <row r="8" spans="1:25" x14ac:dyDescent="0.55000000000000004">
      <c r="A8" s="1" t="s">
        <v>16</v>
      </c>
      <c r="C8" s="6">
        <v>43619063</v>
      </c>
      <c r="D8" s="6"/>
      <c r="E8" s="6">
        <v>1816825804072</v>
      </c>
      <c r="F8" s="6"/>
      <c r="G8" s="6">
        <v>1888080915701</v>
      </c>
      <c r="H8" s="6"/>
      <c r="I8" s="6">
        <f>E8-G8</f>
        <v>-71255111629</v>
      </c>
      <c r="J8" s="6"/>
      <c r="K8" s="6">
        <v>43619063</v>
      </c>
      <c r="L8" s="6"/>
      <c r="M8" s="6">
        <v>1816825804072</v>
      </c>
      <c r="N8" s="6"/>
      <c r="O8" s="6">
        <v>1858452373085</v>
      </c>
      <c r="P8" s="6"/>
      <c r="Q8" s="6">
        <f>M8-O8</f>
        <v>-41626569013</v>
      </c>
      <c r="R8" s="6"/>
      <c r="S8" s="6"/>
      <c r="T8" s="6"/>
      <c r="U8" s="6"/>
      <c r="V8" s="6"/>
      <c r="W8" s="6"/>
      <c r="Y8" s="7"/>
    </row>
    <row r="9" spans="1:25" x14ac:dyDescent="0.55000000000000004">
      <c r="A9" s="1" t="s">
        <v>19</v>
      </c>
      <c r="C9" s="6">
        <v>81197648</v>
      </c>
      <c r="D9" s="6"/>
      <c r="E9" s="6">
        <v>1375680160123</v>
      </c>
      <c r="F9" s="6"/>
      <c r="G9" s="6">
        <v>1376261507610</v>
      </c>
      <c r="H9" s="6"/>
      <c r="I9" s="6">
        <f t="shared" ref="I9:I28" si="0">E9-G9</f>
        <v>-581347487</v>
      </c>
      <c r="J9" s="6"/>
      <c r="K9" s="6">
        <v>81197648</v>
      </c>
      <c r="L9" s="6"/>
      <c r="M9" s="6">
        <v>1375680160123</v>
      </c>
      <c r="N9" s="6"/>
      <c r="O9" s="6">
        <v>1375104674324</v>
      </c>
      <c r="P9" s="6"/>
      <c r="Q9" s="6">
        <f t="shared" ref="Q9:Q28" si="1">M9-O9</f>
        <v>575485799</v>
      </c>
      <c r="R9" s="6"/>
      <c r="S9" s="6"/>
      <c r="T9" s="6"/>
      <c r="U9" s="6"/>
      <c r="V9" s="6"/>
      <c r="W9" s="6"/>
      <c r="Y9" s="7"/>
    </row>
    <row r="10" spans="1:25" x14ac:dyDescent="0.55000000000000004">
      <c r="A10" s="1" t="s">
        <v>26</v>
      </c>
      <c r="C10" s="6">
        <v>26467551</v>
      </c>
      <c r="D10" s="6"/>
      <c r="E10" s="6">
        <v>261437297771</v>
      </c>
      <c r="F10" s="6"/>
      <c r="G10" s="6">
        <v>264084331571</v>
      </c>
      <c r="H10" s="6"/>
      <c r="I10" s="6">
        <f t="shared" si="0"/>
        <v>-2647033800</v>
      </c>
      <c r="J10" s="6"/>
      <c r="K10" s="6">
        <v>26467551</v>
      </c>
      <c r="L10" s="6"/>
      <c r="M10" s="6">
        <v>261437297771</v>
      </c>
      <c r="N10" s="6"/>
      <c r="O10" s="6">
        <v>264162906571</v>
      </c>
      <c r="P10" s="6"/>
      <c r="Q10" s="6">
        <f t="shared" si="1"/>
        <v>-2725608800</v>
      </c>
      <c r="R10" s="6"/>
      <c r="S10" s="6"/>
      <c r="T10" s="6"/>
      <c r="U10" s="6"/>
      <c r="V10" s="6"/>
      <c r="W10" s="6"/>
      <c r="Y10" s="7"/>
    </row>
    <row r="11" spans="1:25" x14ac:dyDescent="0.55000000000000004">
      <c r="A11" s="1" t="s">
        <v>21</v>
      </c>
      <c r="C11" s="6">
        <v>82297429</v>
      </c>
      <c r="D11" s="6"/>
      <c r="E11" s="6">
        <v>914451898448</v>
      </c>
      <c r="F11" s="6"/>
      <c r="G11" s="6">
        <v>2007411421406</v>
      </c>
      <c r="H11" s="6"/>
      <c r="I11" s="6">
        <f t="shared" si="0"/>
        <v>-1092959522958</v>
      </c>
      <c r="J11" s="6"/>
      <c r="K11" s="6">
        <v>82297429</v>
      </c>
      <c r="L11" s="6"/>
      <c r="M11" s="6">
        <v>914451898448</v>
      </c>
      <c r="N11" s="6"/>
      <c r="O11" s="6">
        <v>1719518263775</v>
      </c>
      <c r="P11" s="6"/>
      <c r="Q11" s="6">
        <f t="shared" si="1"/>
        <v>-805066365327</v>
      </c>
      <c r="R11" s="6"/>
      <c r="S11" s="6"/>
      <c r="T11" s="6"/>
      <c r="U11" s="6"/>
      <c r="V11" s="6"/>
      <c r="W11" s="6"/>
      <c r="Y11" s="7"/>
    </row>
    <row r="12" spans="1:25" x14ac:dyDescent="0.55000000000000004">
      <c r="A12" s="1" t="s">
        <v>23</v>
      </c>
      <c r="C12" s="6">
        <v>51245432</v>
      </c>
      <c r="D12" s="6"/>
      <c r="E12" s="6">
        <v>387979101615</v>
      </c>
      <c r="F12" s="6"/>
      <c r="G12" s="6">
        <v>445938711566</v>
      </c>
      <c r="H12" s="6"/>
      <c r="I12" s="6">
        <f t="shared" si="0"/>
        <v>-57959609951</v>
      </c>
      <c r="J12" s="6"/>
      <c r="K12" s="6">
        <v>51245432</v>
      </c>
      <c r="L12" s="6"/>
      <c r="M12" s="6">
        <v>387979101615</v>
      </c>
      <c r="N12" s="6"/>
      <c r="O12" s="6">
        <v>433334061272</v>
      </c>
      <c r="P12" s="6"/>
      <c r="Q12" s="6">
        <f t="shared" si="1"/>
        <v>-45354959657</v>
      </c>
      <c r="R12" s="6"/>
      <c r="S12" s="6"/>
      <c r="T12" s="6"/>
      <c r="U12" s="6"/>
      <c r="V12" s="6"/>
      <c r="W12" s="6"/>
      <c r="Y12" s="7"/>
    </row>
    <row r="13" spans="1:25" x14ac:dyDescent="0.55000000000000004">
      <c r="A13" s="1" t="s">
        <v>27</v>
      </c>
      <c r="C13" s="6">
        <v>282202098</v>
      </c>
      <c r="D13" s="6"/>
      <c r="E13" s="6">
        <v>2853714758983</v>
      </c>
      <c r="F13" s="6"/>
      <c r="G13" s="6">
        <v>1498210938282</v>
      </c>
      <c r="H13" s="6"/>
      <c r="I13" s="6">
        <f t="shared" si="0"/>
        <v>1355503820701</v>
      </c>
      <c r="J13" s="6"/>
      <c r="K13" s="6">
        <v>282202098</v>
      </c>
      <c r="L13" s="6"/>
      <c r="M13" s="6">
        <v>2853714758983</v>
      </c>
      <c r="N13" s="6"/>
      <c r="O13" s="6">
        <v>1498210938282</v>
      </c>
      <c r="P13" s="6"/>
      <c r="Q13" s="6">
        <f t="shared" si="1"/>
        <v>1355503820701</v>
      </c>
      <c r="R13" s="6"/>
      <c r="S13" s="6"/>
      <c r="T13" s="6"/>
      <c r="U13" s="6"/>
      <c r="V13" s="6"/>
      <c r="W13" s="6"/>
      <c r="Y13" s="7"/>
    </row>
    <row r="14" spans="1:25" x14ac:dyDescent="0.55000000000000004">
      <c r="A14" s="1" t="s">
        <v>15</v>
      </c>
      <c r="C14" s="6">
        <v>26569223</v>
      </c>
      <c r="D14" s="6"/>
      <c r="E14" s="6">
        <v>3399938086083</v>
      </c>
      <c r="F14" s="6"/>
      <c r="G14" s="6">
        <v>3417367893215</v>
      </c>
      <c r="H14" s="6"/>
      <c r="I14" s="6">
        <f t="shared" si="0"/>
        <v>-17429807132</v>
      </c>
      <c r="J14" s="6"/>
      <c r="K14" s="6">
        <v>26569223</v>
      </c>
      <c r="L14" s="6"/>
      <c r="M14" s="6">
        <v>3399938086083</v>
      </c>
      <c r="N14" s="6"/>
      <c r="O14" s="6">
        <v>3356327232455</v>
      </c>
      <c r="P14" s="6"/>
      <c r="Q14" s="6">
        <f t="shared" si="1"/>
        <v>43610853628</v>
      </c>
      <c r="R14" s="6"/>
      <c r="S14" s="6"/>
      <c r="T14" s="6"/>
      <c r="U14" s="6"/>
      <c r="V14" s="6"/>
      <c r="W14" s="6"/>
      <c r="Y14" s="7"/>
    </row>
    <row r="15" spans="1:25" x14ac:dyDescent="0.55000000000000004">
      <c r="A15" s="1" t="s">
        <v>20</v>
      </c>
      <c r="C15" s="6">
        <v>4608516</v>
      </c>
      <c r="D15" s="6"/>
      <c r="E15" s="6">
        <v>63502658530</v>
      </c>
      <c r="F15" s="6"/>
      <c r="G15" s="6">
        <v>62399596915</v>
      </c>
      <c r="H15" s="6"/>
      <c r="I15" s="6">
        <f t="shared" si="0"/>
        <v>1103061615</v>
      </c>
      <c r="J15" s="6"/>
      <c r="K15" s="6">
        <v>4608516</v>
      </c>
      <c r="L15" s="6"/>
      <c r="M15" s="6">
        <v>63502658530</v>
      </c>
      <c r="N15" s="6"/>
      <c r="O15" s="6">
        <v>61427055439</v>
      </c>
      <c r="P15" s="6"/>
      <c r="Q15" s="6">
        <f t="shared" si="1"/>
        <v>2075603091</v>
      </c>
      <c r="R15" s="6"/>
      <c r="S15" s="6"/>
      <c r="T15" s="6"/>
      <c r="U15" s="6"/>
      <c r="V15" s="6"/>
      <c r="W15" s="6"/>
      <c r="Y15" s="7"/>
    </row>
    <row r="16" spans="1:25" x14ac:dyDescent="0.55000000000000004">
      <c r="A16" s="1" t="s">
        <v>17</v>
      </c>
      <c r="C16" s="6">
        <v>256674924</v>
      </c>
      <c r="D16" s="6"/>
      <c r="E16" s="6">
        <v>685314162026</v>
      </c>
      <c r="F16" s="6"/>
      <c r="G16" s="6">
        <v>669267352293</v>
      </c>
      <c r="H16" s="6"/>
      <c r="I16" s="6">
        <f t="shared" si="0"/>
        <v>16046809733</v>
      </c>
      <c r="J16" s="6"/>
      <c r="K16" s="6">
        <v>256674924</v>
      </c>
      <c r="L16" s="6"/>
      <c r="M16" s="6">
        <v>685314162026</v>
      </c>
      <c r="N16" s="6"/>
      <c r="O16" s="6">
        <v>599227850050</v>
      </c>
      <c r="P16" s="6"/>
      <c r="Q16" s="6">
        <f t="shared" si="1"/>
        <v>86086311976</v>
      </c>
      <c r="R16" s="6"/>
      <c r="S16" s="6"/>
      <c r="T16" s="6"/>
      <c r="U16" s="6"/>
      <c r="V16" s="6"/>
      <c r="W16" s="6"/>
      <c r="Y16" s="7"/>
    </row>
    <row r="17" spans="1:25" x14ac:dyDescent="0.55000000000000004">
      <c r="A17" s="1" t="s">
        <v>25</v>
      </c>
      <c r="C17" s="6">
        <v>64939986</v>
      </c>
      <c r="D17" s="6"/>
      <c r="E17" s="6">
        <v>945236709125</v>
      </c>
      <c r="F17" s="6"/>
      <c r="G17" s="6">
        <v>1016331105925</v>
      </c>
      <c r="H17" s="6"/>
      <c r="I17" s="6">
        <f t="shared" si="0"/>
        <v>-71094396800</v>
      </c>
      <c r="J17" s="6"/>
      <c r="K17" s="6">
        <v>64939986</v>
      </c>
      <c r="L17" s="6"/>
      <c r="M17" s="6">
        <v>945236709125</v>
      </c>
      <c r="N17" s="6"/>
      <c r="O17" s="6">
        <v>1020916812615</v>
      </c>
      <c r="P17" s="6"/>
      <c r="Q17" s="6">
        <f t="shared" si="1"/>
        <v>-75680103490</v>
      </c>
      <c r="R17" s="6"/>
      <c r="S17" s="6"/>
      <c r="T17" s="6"/>
      <c r="U17" s="6"/>
      <c r="V17" s="6"/>
      <c r="W17" s="6"/>
      <c r="Y17" s="7"/>
    </row>
    <row r="18" spans="1:25" x14ac:dyDescent="0.55000000000000004">
      <c r="A18" s="1" t="s">
        <v>24</v>
      </c>
      <c r="C18" s="6">
        <v>150345749</v>
      </c>
      <c r="D18" s="6"/>
      <c r="E18" s="6">
        <v>1578255439788</v>
      </c>
      <c r="F18" s="6"/>
      <c r="G18" s="6">
        <v>1648608384795</v>
      </c>
      <c r="H18" s="6"/>
      <c r="I18" s="6">
        <f t="shared" si="0"/>
        <v>-70352945007</v>
      </c>
      <c r="J18" s="6"/>
      <c r="K18" s="6">
        <v>150345749</v>
      </c>
      <c r="L18" s="6"/>
      <c r="M18" s="6">
        <v>1578255439788</v>
      </c>
      <c r="N18" s="6"/>
      <c r="O18" s="6">
        <v>1604792101003</v>
      </c>
      <c r="P18" s="6"/>
      <c r="Q18" s="6">
        <f t="shared" si="1"/>
        <v>-26536661215</v>
      </c>
      <c r="R18" s="6"/>
      <c r="S18" s="6"/>
      <c r="T18" s="6"/>
      <c r="U18" s="6"/>
      <c r="V18" s="6"/>
      <c r="W18" s="6"/>
      <c r="Y18" s="7"/>
    </row>
    <row r="19" spans="1:25" x14ac:dyDescent="0.55000000000000004">
      <c r="A19" s="1" t="s">
        <v>22</v>
      </c>
      <c r="C19" s="6">
        <v>217563704</v>
      </c>
      <c r="D19" s="6"/>
      <c r="E19" s="6">
        <v>2318678267732</v>
      </c>
      <c r="F19" s="6"/>
      <c r="G19" s="6">
        <v>2402855930260</v>
      </c>
      <c r="H19" s="6"/>
      <c r="I19" s="6">
        <f t="shared" si="0"/>
        <v>-84177662528</v>
      </c>
      <c r="J19" s="6"/>
      <c r="K19" s="6">
        <v>217563704</v>
      </c>
      <c r="L19" s="6"/>
      <c r="M19" s="6">
        <v>2318678267732</v>
      </c>
      <c r="N19" s="6"/>
      <c r="O19" s="6">
        <v>2407092000306</v>
      </c>
      <c r="P19" s="6"/>
      <c r="Q19" s="6">
        <f t="shared" si="1"/>
        <v>-88413732574</v>
      </c>
      <c r="R19" s="6"/>
      <c r="S19" s="6"/>
      <c r="T19" s="6"/>
      <c r="U19" s="6"/>
      <c r="V19" s="6"/>
      <c r="W19" s="6"/>
      <c r="Y19" s="7"/>
    </row>
    <row r="20" spans="1:25" x14ac:dyDescent="0.55000000000000004">
      <c r="A20" s="1" t="s">
        <v>18</v>
      </c>
      <c r="C20" s="6">
        <v>96874383</v>
      </c>
      <c r="D20" s="6"/>
      <c r="E20" s="6">
        <v>1361730337196</v>
      </c>
      <c r="F20" s="6"/>
      <c r="G20" s="6">
        <v>1453045632405</v>
      </c>
      <c r="H20" s="6"/>
      <c r="I20" s="6">
        <f t="shared" si="0"/>
        <v>-91315295209</v>
      </c>
      <c r="J20" s="6"/>
      <c r="K20" s="6">
        <v>96874383</v>
      </c>
      <c r="L20" s="6"/>
      <c r="M20" s="6">
        <v>1361730337196</v>
      </c>
      <c r="N20" s="6"/>
      <c r="O20" s="6">
        <v>1420964861415</v>
      </c>
      <c r="P20" s="6"/>
      <c r="Q20" s="6">
        <f t="shared" si="1"/>
        <v>-59234524219</v>
      </c>
      <c r="R20" s="6"/>
      <c r="S20" s="6"/>
      <c r="T20" s="6"/>
      <c r="U20" s="6"/>
      <c r="V20" s="6"/>
      <c r="W20" s="6"/>
      <c r="Y20" s="7"/>
    </row>
    <row r="21" spans="1:25" x14ac:dyDescent="0.55000000000000004">
      <c r="A21" s="1" t="s">
        <v>38</v>
      </c>
      <c r="C21" s="6">
        <v>33400</v>
      </c>
      <c r="D21" s="6"/>
      <c r="E21" s="6">
        <v>47459482589</v>
      </c>
      <c r="F21" s="6"/>
      <c r="G21" s="6">
        <v>46800628132</v>
      </c>
      <c r="H21" s="6"/>
      <c r="I21" s="16">
        <f t="shared" si="0"/>
        <v>658854457</v>
      </c>
      <c r="J21" s="6"/>
      <c r="K21" s="6">
        <v>33400</v>
      </c>
      <c r="L21" s="6"/>
      <c r="M21" s="6">
        <v>47459482589</v>
      </c>
      <c r="N21" s="6"/>
      <c r="O21" s="6">
        <v>40080312690</v>
      </c>
      <c r="P21" s="6"/>
      <c r="Q21" s="6">
        <f t="shared" si="1"/>
        <v>7379169899</v>
      </c>
      <c r="R21" s="6"/>
      <c r="S21" s="6"/>
      <c r="T21" s="6"/>
      <c r="U21" s="6"/>
      <c r="V21" s="6"/>
      <c r="W21" s="6"/>
      <c r="Y21" s="7"/>
    </row>
    <row r="22" spans="1:25" x14ac:dyDescent="0.55000000000000004">
      <c r="A22" s="1" t="s">
        <v>53</v>
      </c>
      <c r="C22" s="6">
        <v>9335</v>
      </c>
      <c r="D22" s="6"/>
      <c r="E22" s="6">
        <v>9239563269</v>
      </c>
      <c r="F22" s="6"/>
      <c r="G22" s="6">
        <v>9239563269</v>
      </c>
      <c r="H22" s="6"/>
      <c r="I22" s="16">
        <f t="shared" si="0"/>
        <v>0</v>
      </c>
      <c r="J22" s="6"/>
      <c r="K22" s="6">
        <v>9335</v>
      </c>
      <c r="L22" s="6"/>
      <c r="M22" s="6">
        <v>9239563269</v>
      </c>
      <c r="N22" s="6"/>
      <c r="O22" s="6">
        <v>9331779695</v>
      </c>
      <c r="P22" s="6"/>
      <c r="Q22" s="6">
        <f t="shared" si="1"/>
        <v>-92216426</v>
      </c>
      <c r="R22" s="6"/>
      <c r="S22" s="6"/>
      <c r="T22" s="6"/>
      <c r="U22" s="6"/>
      <c r="V22" s="6"/>
      <c r="W22" s="6"/>
      <c r="Y22" s="7"/>
    </row>
    <row r="23" spans="1:25" x14ac:dyDescent="0.55000000000000004">
      <c r="A23" s="1" t="s">
        <v>57</v>
      </c>
      <c r="C23" s="6">
        <v>20000</v>
      </c>
      <c r="D23" s="6"/>
      <c r="E23" s="6">
        <v>18397332000</v>
      </c>
      <c r="F23" s="6"/>
      <c r="G23" s="6">
        <v>18397332000</v>
      </c>
      <c r="H23" s="6"/>
      <c r="I23" s="16">
        <f t="shared" si="0"/>
        <v>0</v>
      </c>
      <c r="J23" s="6"/>
      <c r="K23" s="6">
        <v>20000</v>
      </c>
      <c r="L23" s="6"/>
      <c r="M23" s="6">
        <v>18397332000</v>
      </c>
      <c r="N23" s="6"/>
      <c r="O23" s="6">
        <v>18397332000</v>
      </c>
      <c r="P23" s="6"/>
      <c r="Q23" s="6">
        <f t="shared" si="1"/>
        <v>0</v>
      </c>
      <c r="R23" s="6"/>
      <c r="S23" s="6"/>
      <c r="T23" s="6"/>
      <c r="U23" s="6"/>
      <c r="V23" s="6"/>
      <c r="W23" s="6"/>
      <c r="Y23" s="7"/>
    </row>
    <row r="24" spans="1:25" x14ac:dyDescent="0.55000000000000004">
      <c r="A24" s="1" t="s">
        <v>47</v>
      </c>
      <c r="C24" s="6">
        <v>436</v>
      </c>
      <c r="D24" s="6"/>
      <c r="E24" s="6">
        <v>1942660524</v>
      </c>
      <c r="F24" s="6"/>
      <c r="G24" s="6">
        <v>1892773440</v>
      </c>
      <c r="H24" s="6"/>
      <c r="I24" s="16">
        <f t="shared" si="0"/>
        <v>49887084</v>
      </c>
      <c r="J24" s="6"/>
      <c r="K24" s="6">
        <v>436</v>
      </c>
      <c r="L24" s="6"/>
      <c r="M24" s="6">
        <v>1942660524</v>
      </c>
      <c r="N24" s="6"/>
      <c r="O24" s="6">
        <v>1738123481</v>
      </c>
      <c r="P24" s="6"/>
      <c r="Q24" s="6">
        <f t="shared" si="1"/>
        <v>204537043</v>
      </c>
      <c r="R24" s="6"/>
      <c r="S24" s="6"/>
      <c r="T24" s="6"/>
      <c r="U24" s="6"/>
      <c r="V24" s="6"/>
      <c r="W24" s="6"/>
      <c r="Y24" s="7"/>
    </row>
    <row r="25" spans="1:25" x14ac:dyDescent="0.55000000000000004">
      <c r="A25" s="1" t="s">
        <v>43</v>
      </c>
      <c r="C25" s="6">
        <v>3924</v>
      </c>
      <c r="D25" s="6"/>
      <c r="E25" s="6">
        <v>17483944722</v>
      </c>
      <c r="F25" s="6"/>
      <c r="G25" s="6">
        <v>17034960968</v>
      </c>
      <c r="H25" s="6"/>
      <c r="I25" s="16">
        <f t="shared" si="0"/>
        <v>448983754</v>
      </c>
      <c r="J25" s="6"/>
      <c r="K25" s="6">
        <v>3924</v>
      </c>
      <c r="L25" s="6"/>
      <c r="M25" s="6">
        <v>17483944722</v>
      </c>
      <c r="N25" s="6"/>
      <c r="O25" s="6">
        <v>15643111331</v>
      </c>
      <c r="P25" s="6"/>
      <c r="Q25" s="6">
        <f t="shared" si="1"/>
        <v>1840833391</v>
      </c>
      <c r="R25" s="6"/>
      <c r="S25" s="6"/>
      <c r="T25" s="6"/>
      <c r="U25" s="6"/>
      <c r="V25" s="6"/>
      <c r="W25" s="6"/>
      <c r="Y25" s="7"/>
    </row>
    <row r="26" spans="1:25" x14ac:dyDescent="0.55000000000000004">
      <c r="A26" s="1" t="s">
        <v>61</v>
      </c>
      <c r="C26" s="6">
        <v>5000</v>
      </c>
      <c r="D26" s="6"/>
      <c r="E26" s="6">
        <v>4996375000</v>
      </c>
      <c r="F26" s="6"/>
      <c r="G26" s="6">
        <v>4996375000</v>
      </c>
      <c r="H26" s="6"/>
      <c r="I26" s="16">
        <f t="shared" si="0"/>
        <v>0</v>
      </c>
      <c r="J26" s="6"/>
      <c r="K26" s="6">
        <v>5000</v>
      </c>
      <c r="L26" s="6"/>
      <c r="M26" s="6">
        <v>4996375000</v>
      </c>
      <c r="N26" s="6"/>
      <c r="O26" s="6">
        <v>4996375000</v>
      </c>
      <c r="P26" s="6"/>
      <c r="Q26" s="6">
        <f t="shared" si="1"/>
        <v>0</v>
      </c>
      <c r="R26" s="6"/>
      <c r="S26" s="6"/>
      <c r="T26" s="6"/>
      <c r="U26" s="6"/>
      <c r="V26" s="6"/>
      <c r="W26" s="6"/>
      <c r="Y26" s="7"/>
    </row>
    <row r="27" spans="1:25" x14ac:dyDescent="0.55000000000000004">
      <c r="A27" s="1" t="s">
        <v>49</v>
      </c>
      <c r="C27" s="6">
        <v>134150</v>
      </c>
      <c r="D27" s="6"/>
      <c r="E27" s="6">
        <v>573994375732</v>
      </c>
      <c r="F27" s="6"/>
      <c r="G27" s="6">
        <v>564252578931</v>
      </c>
      <c r="H27" s="6"/>
      <c r="I27" s="16">
        <f t="shared" si="0"/>
        <v>9741796801</v>
      </c>
      <c r="J27" s="6"/>
      <c r="K27" s="6">
        <v>134150</v>
      </c>
      <c r="L27" s="6"/>
      <c r="M27" s="6">
        <v>573994375732</v>
      </c>
      <c r="N27" s="6"/>
      <c r="O27" s="6">
        <v>578812303829</v>
      </c>
      <c r="P27" s="6"/>
      <c r="Q27" s="6">
        <f t="shared" si="1"/>
        <v>-4817928097</v>
      </c>
      <c r="R27" s="6"/>
      <c r="S27" s="6"/>
      <c r="T27" s="6"/>
      <c r="U27" s="6"/>
      <c r="V27" s="6"/>
      <c r="W27" s="6"/>
      <c r="Y27" s="7"/>
    </row>
    <row r="28" spans="1:25" x14ac:dyDescent="0.55000000000000004">
      <c r="A28" s="1" t="s">
        <v>65</v>
      </c>
      <c r="C28" s="6">
        <v>200000</v>
      </c>
      <c r="D28" s="6"/>
      <c r="E28" s="6">
        <v>199855000000</v>
      </c>
      <c r="F28" s="6"/>
      <c r="G28" s="6">
        <v>199855000000</v>
      </c>
      <c r="H28" s="6"/>
      <c r="I28" s="16">
        <f t="shared" si="0"/>
        <v>0</v>
      </c>
      <c r="J28" s="6"/>
      <c r="K28" s="6">
        <v>200000</v>
      </c>
      <c r="L28" s="6"/>
      <c r="M28" s="6">
        <v>199855000000</v>
      </c>
      <c r="N28" s="6"/>
      <c r="O28" s="6">
        <v>200000000000</v>
      </c>
      <c r="P28" s="6"/>
      <c r="Q28" s="6">
        <f t="shared" si="1"/>
        <v>-145000000</v>
      </c>
      <c r="R28" s="6"/>
      <c r="S28" s="6"/>
      <c r="T28" s="6"/>
      <c r="U28" s="6"/>
      <c r="V28" s="6"/>
      <c r="W28" s="6"/>
      <c r="Y28" s="7"/>
    </row>
    <row r="29" spans="1:25" ht="24.75" thickBot="1" x14ac:dyDescent="0.6">
      <c r="A29" s="1" t="s">
        <v>28</v>
      </c>
      <c r="C29" s="6" t="s">
        <v>28</v>
      </c>
      <c r="D29" s="6"/>
      <c r="E29" s="14">
        <f>SUM(E8:E28)</f>
        <v>18836113415328</v>
      </c>
      <c r="F29" s="6"/>
      <c r="G29" s="14">
        <f>SUM(G8:G28)</f>
        <v>19012332933684</v>
      </c>
      <c r="H29" s="6"/>
      <c r="I29" s="17">
        <f>SUM(I8:I28)</f>
        <v>-176219518356</v>
      </c>
      <c r="J29" s="6"/>
      <c r="K29" s="6" t="s">
        <v>28</v>
      </c>
      <c r="L29" s="6"/>
      <c r="M29" s="14">
        <f>SUM(M8:M28)</f>
        <v>18836113415328</v>
      </c>
      <c r="N29" s="6"/>
      <c r="O29" s="14">
        <f>SUM(O8:O28)</f>
        <v>18488530468618</v>
      </c>
      <c r="P29" s="6"/>
      <c r="Q29" s="14">
        <f>SUM(Q8:Q28)</f>
        <v>347582946710</v>
      </c>
      <c r="R29" s="6"/>
      <c r="S29" s="6"/>
      <c r="T29" s="6"/>
      <c r="U29" s="6"/>
      <c r="V29" s="6"/>
      <c r="W29" s="6"/>
      <c r="Y29" s="7"/>
    </row>
    <row r="30" spans="1:25" ht="24.75" thickTop="1" x14ac:dyDescent="0.55000000000000004">
      <c r="I30" s="15"/>
      <c r="J30" s="15"/>
      <c r="K30" s="15"/>
      <c r="L30" s="15"/>
      <c r="M30" s="15"/>
      <c r="N30" s="15"/>
      <c r="O30" s="15"/>
      <c r="P30" s="15"/>
      <c r="Q30" s="15"/>
    </row>
    <row r="35" spans="9:17" x14ac:dyDescent="0.55000000000000004">
      <c r="I35" s="15"/>
      <c r="J35" s="15"/>
      <c r="K35" s="15"/>
      <c r="L35" s="15"/>
      <c r="M35" s="15"/>
      <c r="N35" s="15"/>
      <c r="O35" s="15"/>
      <c r="P35" s="15"/>
      <c r="Q35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A20"/>
  <sheetViews>
    <sheetView rightToLeft="1" topLeftCell="L1" workbookViewId="0">
      <selection activeCell="AK14" sqref="AK14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  <c r="Z2" s="22" t="s">
        <v>0</v>
      </c>
      <c r="AA2" s="22" t="s">
        <v>0</v>
      </c>
      <c r="AB2" s="22" t="s">
        <v>0</v>
      </c>
      <c r="AC2" s="22" t="s">
        <v>0</v>
      </c>
      <c r="AD2" s="22" t="s">
        <v>0</v>
      </c>
      <c r="AE2" s="22" t="s">
        <v>0</v>
      </c>
      <c r="AF2" s="22" t="s">
        <v>0</v>
      </c>
      <c r="AG2" s="22" t="s">
        <v>0</v>
      </c>
      <c r="AH2" s="22" t="s">
        <v>0</v>
      </c>
      <c r="AI2" s="22" t="s">
        <v>0</v>
      </c>
      <c r="AJ2" s="22" t="s">
        <v>0</v>
      </c>
      <c r="AK2" s="22" t="s">
        <v>0</v>
      </c>
    </row>
    <row r="3" spans="1:37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</row>
    <row r="4" spans="1:37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  <c r="Z4" s="22" t="s">
        <v>2</v>
      </c>
      <c r="AA4" s="22" t="s">
        <v>2</v>
      </c>
      <c r="AB4" s="22" t="s">
        <v>2</v>
      </c>
      <c r="AC4" s="22" t="s">
        <v>2</v>
      </c>
      <c r="AD4" s="22" t="s">
        <v>2</v>
      </c>
      <c r="AE4" s="22" t="s">
        <v>2</v>
      </c>
      <c r="AF4" s="22" t="s">
        <v>2</v>
      </c>
      <c r="AG4" s="22" t="s">
        <v>2</v>
      </c>
      <c r="AH4" s="22" t="s">
        <v>2</v>
      </c>
      <c r="AI4" s="22" t="s">
        <v>2</v>
      </c>
      <c r="AJ4" s="22" t="s">
        <v>2</v>
      </c>
      <c r="AK4" s="22" t="s">
        <v>2</v>
      </c>
    </row>
    <row r="6" spans="1:37" ht="24.75" x14ac:dyDescent="0.55000000000000004">
      <c r="A6" s="21" t="s">
        <v>30</v>
      </c>
      <c r="B6" s="21" t="s">
        <v>30</v>
      </c>
      <c r="C6" s="21" t="s">
        <v>30</v>
      </c>
      <c r="D6" s="21" t="s">
        <v>30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30</v>
      </c>
      <c r="L6" s="21" t="s">
        <v>30</v>
      </c>
      <c r="M6" s="21" t="s">
        <v>30</v>
      </c>
      <c r="O6" s="21" t="s">
        <v>128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 x14ac:dyDescent="0.55000000000000004">
      <c r="A7" s="21" t="s">
        <v>31</v>
      </c>
      <c r="C7" s="21" t="s">
        <v>32</v>
      </c>
      <c r="E7" s="21" t="s">
        <v>33</v>
      </c>
      <c r="G7" s="21" t="s">
        <v>34</v>
      </c>
      <c r="I7" s="21" t="s">
        <v>35</v>
      </c>
      <c r="K7" s="21" t="s">
        <v>36</v>
      </c>
      <c r="M7" s="21" t="s">
        <v>29</v>
      </c>
      <c r="O7" s="21" t="s">
        <v>7</v>
      </c>
      <c r="Q7" s="21" t="s">
        <v>8</v>
      </c>
      <c r="S7" s="21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1" t="s">
        <v>7</v>
      </c>
      <c r="AE7" s="21" t="s">
        <v>37</v>
      </c>
      <c r="AG7" s="21" t="s">
        <v>8</v>
      </c>
      <c r="AI7" s="21" t="s">
        <v>9</v>
      </c>
      <c r="AK7" s="21" t="s">
        <v>13</v>
      </c>
    </row>
    <row r="8" spans="1:37" ht="24.75" x14ac:dyDescent="0.55000000000000004">
      <c r="A8" s="21" t="s">
        <v>31</v>
      </c>
      <c r="C8" s="21" t="s">
        <v>32</v>
      </c>
      <c r="E8" s="21" t="s">
        <v>33</v>
      </c>
      <c r="G8" s="21" t="s">
        <v>34</v>
      </c>
      <c r="I8" s="21" t="s">
        <v>35</v>
      </c>
      <c r="K8" s="21" t="s">
        <v>36</v>
      </c>
      <c r="M8" s="21" t="s">
        <v>29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37</v>
      </c>
      <c r="AG8" s="21" t="s">
        <v>8</v>
      </c>
      <c r="AI8" s="21" t="s">
        <v>9</v>
      </c>
      <c r="AK8" s="21" t="s">
        <v>13</v>
      </c>
    </row>
    <row r="9" spans="1:37" x14ac:dyDescent="0.55000000000000004">
      <c r="A9" s="1" t="s">
        <v>38</v>
      </c>
      <c r="C9" s="6" t="s">
        <v>39</v>
      </c>
      <c r="D9" s="6"/>
      <c r="E9" s="6" t="s">
        <v>39</v>
      </c>
      <c r="F9" s="6"/>
      <c r="G9" s="6" t="s">
        <v>40</v>
      </c>
      <c r="H9" s="9"/>
      <c r="I9" s="9" t="s">
        <v>41</v>
      </c>
      <c r="J9" s="9"/>
      <c r="K9" s="6">
        <v>0</v>
      </c>
      <c r="L9" s="6"/>
      <c r="M9" s="6">
        <v>0</v>
      </c>
      <c r="N9" s="6"/>
      <c r="O9" s="6">
        <v>33400</v>
      </c>
      <c r="P9" s="6"/>
      <c r="Q9" s="6">
        <v>40109392000</v>
      </c>
      <c r="R9" s="6"/>
      <c r="S9" s="6">
        <v>46800628132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6">
        <v>33400</v>
      </c>
      <c r="AD9" s="6"/>
      <c r="AE9" s="6">
        <v>1421973</v>
      </c>
      <c r="AF9" s="6"/>
      <c r="AG9" s="6">
        <v>40109392000</v>
      </c>
      <c r="AH9" s="6"/>
      <c r="AI9" s="6">
        <v>47459482589</v>
      </c>
      <c r="AJ9" s="6"/>
      <c r="AK9" s="6" t="s">
        <v>42</v>
      </c>
    </row>
    <row r="10" spans="1:37" x14ac:dyDescent="0.55000000000000004">
      <c r="A10" s="1" t="s">
        <v>43</v>
      </c>
      <c r="C10" s="6" t="s">
        <v>39</v>
      </c>
      <c r="D10" s="6"/>
      <c r="E10" s="6" t="s">
        <v>39</v>
      </c>
      <c r="F10" s="6"/>
      <c r="G10" s="6" t="s">
        <v>44</v>
      </c>
      <c r="H10" s="9"/>
      <c r="I10" s="9" t="s">
        <v>45</v>
      </c>
      <c r="J10" s="9"/>
      <c r="K10" s="6">
        <v>40.5</v>
      </c>
      <c r="L10" s="6"/>
      <c r="M10" s="6">
        <v>40.5</v>
      </c>
      <c r="N10" s="6"/>
      <c r="O10" s="6">
        <v>3924</v>
      </c>
      <c r="P10" s="6"/>
      <c r="Q10" s="6">
        <v>13497775200</v>
      </c>
      <c r="R10" s="6"/>
      <c r="S10" s="6">
        <v>17034960968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6">
        <v>3924</v>
      </c>
      <c r="AD10" s="6"/>
      <c r="AE10" s="6">
        <v>4458876</v>
      </c>
      <c r="AF10" s="6"/>
      <c r="AG10" s="6">
        <v>13497775200</v>
      </c>
      <c r="AH10" s="6"/>
      <c r="AI10" s="6">
        <v>17483944722</v>
      </c>
      <c r="AJ10" s="6"/>
      <c r="AK10" s="6" t="s">
        <v>46</v>
      </c>
    </row>
    <row r="11" spans="1:37" x14ac:dyDescent="0.55000000000000004">
      <c r="A11" s="1" t="s">
        <v>47</v>
      </c>
      <c r="C11" s="6" t="s">
        <v>39</v>
      </c>
      <c r="D11" s="6"/>
      <c r="E11" s="6" t="s">
        <v>39</v>
      </c>
      <c r="F11" s="6"/>
      <c r="G11" s="6" t="s">
        <v>44</v>
      </c>
      <c r="H11" s="9"/>
      <c r="I11" s="9" t="s">
        <v>45</v>
      </c>
      <c r="J11" s="9"/>
      <c r="K11" s="6">
        <v>40.5</v>
      </c>
      <c r="L11" s="6"/>
      <c r="M11" s="6">
        <v>40.5</v>
      </c>
      <c r="N11" s="6"/>
      <c r="O11" s="6">
        <v>436</v>
      </c>
      <c r="P11" s="6"/>
      <c r="Q11" s="6">
        <v>1536363284</v>
      </c>
      <c r="R11" s="6"/>
      <c r="S11" s="6">
        <v>1892773440</v>
      </c>
      <c r="T11" s="6"/>
      <c r="U11" s="6">
        <v>0</v>
      </c>
      <c r="V11" s="6"/>
      <c r="W11" s="6">
        <v>0</v>
      </c>
      <c r="X11" s="6"/>
      <c r="Y11" s="6">
        <v>0</v>
      </c>
      <c r="Z11" s="6"/>
      <c r="AA11" s="6">
        <v>0</v>
      </c>
      <c r="AB11" s="6"/>
      <c r="AC11" s="6">
        <v>436</v>
      </c>
      <c r="AD11" s="6"/>
      <c r="AE11" s="6">
        <v>4458876</v>
      </c>
      <c r="AF11" s="6"/>
      <c r="AG11" s="6">
        <v>1536363284</v>
      </c>
      <c r="AH11" s="6"/>
      <c r="AI11" s="6">
        <v>1942660524</v>
      </c>
      <c r="AJ11" s="6"/>
      <c r="AK11" s="6" t="s">
        <v>48</v>
      </c>
    </row>
    <row r="12" spans="1:37" x14ac:dyDescent="0.55000000000000004">
      <c r="A12" s="1" t="s">
        <v>49</v>
      </c>
      <c r="C12" s="6" t="s">
        <v>39</v>
      </c>
      <c r="D12" s="6"/>
      <c r="E12" s="6" t="s">
        <v>39</v>
      </c>
      <c r="F12" s="6"/>
      <c r="G12" s="6" t="s">
        <v>50</v>
      </c>
      <c r="H12" s="9"/>
      <c r="I12" s="9" t="s">
        <v>51</v>
      </c>
      <c r="J12" s="9"/>
      <c r="K12" s="6">
        <v>54.06</v>
      </c>
      <c r="L12" s="6"/>
      <c r="M12" s="6">
        <v>54.06</v>
      </c>
      <c r="N12" s="6"/>
      <c r="O12" s="6">
        <v>134150</v>
      </c>
      <c r="P12" s="6"/>
      <c r="Q12" s="6">
        <v>499994489500</v>
      </c>
      <c r="R12" s="6"/>
      <c r="S12" s="6">
        <v>564252578931</v>
      </c>
      <c r="T12" s="6"/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B12" s="6"/>
      <c r="AC12" s="6">
        <v>134150</v>
      </c>
      <c r="AD12" s="6"/>
      <c r="AE12" s="6">
        <v>4281854</v>
      </c>
      <c r="AF12" s="6"/>
      <c r="AG12" s="6">
        <v>499994489500</v>
      </c>
      <c r="AH12" s="6"/>
      <c r="AI12" s="6">
        <v>573994375732</v>
      </c>
      <c r="AJ12" s="6"/>
      <c r="AK12" s="6" t="s">
        <v>52</v>
      </c>
    </row>
    <row r="13" spans="1:37" x14ac:dyDescent="0.55000000000000004">
      <c r="A13" s="1" t="s">
        <v>53</v>
      </c>
      <c r="C13" s="6" t="s">
        <v>39</v>
      </c>
      <c r="D13" s="6"/>
      <c r="E13" s="6" t="s">
        <v>39</v>
      </c>
      <c r="F13" s="6"/>
      <c r="G13" s="6" t="s">
        <v>54</v>
      </c>
      <c r="H13" s="9"/>
      <c r="I13" s="9" t="s">
        <v>55</v>
      </c>
      <c r="J13" s="9"/>
      <c r="K13" s="6">
        <v>23</v>
      </c>
      <c r="L13" s="6"/>
      <c r="M13" s="6">
        <v>23</v>
      </c>
      <c r="N13" s="6"/>
      <c r="O13" s="6">
        <v>9335</v>
      </c>
      <c r="P13" s="6"/>
      <c r="Q13" s="6">
        <v>9313846842</v>
      </c>
      <c r="R13" s="6"/>
      <c r="S13" s="6">
        <v>9239563269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6">
        <v>9335</v>
      </c>
      <c r="AD13" s="6"/>
      <c r="AE13" s="6">
        <v>989920</v>
      </c>
      <c r="AF13" s="6"/>
      <c r="AG13" s="6">
        <v>9313846842</v>
      </c>
      <c r="AH13" s="6"/>
      <c r="AI13" s="6">
        <v>9239563269</v>
      </c>
      <c r="AJ13" s="6"/>
      <c r="AK13" s="6" t="s">
        <v>56</v>
      </c>
    </row>
    <row r="14" spans="1:37" x14ac:dyDescent="0.55000000000000004">
      <c r="A14" s="1" t="s">
        <v>57</v>
      </c>
      <c r="C14" s="6" t="s">
        <v>39</v>
      </c>
      <c r="D14" s="6"/>
      <c r="E14" s="6" t="s">
        <v>39</v>
      </c>
      <c r="F14" s="6"/>
      <c r="G14" s="6" t="s">
        <v>58</v>
      </c>
      <c r="H14" s="9"/>
      <c r="I14" s="9" t="s">
        <v>59</v>
      </c>
      <c r="J14" s="9"/>
      <c r="K14" s="6">
        <v>23</v>
      </c>
      <c r="L14" s="6"/>
      <c r="M14" s="6">
        <v>23</v>
      </c>
      <c r="N14" s="6"/>
      <c r="O14" s="6">
        <v>20000</v>
      </c>
      <c r="P14" s="6"/>
      <c r="Q14" s="6">
        <v>20000000000</v>
      </c>
      <c r="R14" s="6"/>
      <c r="S14" s="6">
        <v>18397332000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6">
        <v>20000</v>
      </c>
      <c r="AD14" s="6"/>
      <c r="AE14" s="6">
        <v>920000</v>
      </c>
      <c r="AF14" s="6"/>
      <c r="AG14" s="6">
        <v>20000000000</v>
      </c>
      <c r="AH14" s="6"/>
      <c r="AI14" s="6">
        <v>18397332000</v>
      </c>
      <c r="AJ14" s="6"/>
      <c r="AK14" s="6" t="s">
        <v>60</v>
      </c>
    </row>
    <row r="15" spans="1:37" x14ac:dyDescent="0.55000000000000004">
      <c r="A15" s="1" t="s">
        <v>61</v>
      </c>
      <c r="C15" s="6" t="s">
        <v>39</v>
      </c>
      <c r="D15" s="6"/>
      <c r="E15" s="6" t="s">
        <v>39</v>
      </c>
      <c r="F15" s="6"/>
      <c r="G15" s="6" t="s">
        <v>62</v>
      </c>
      <c r="H15" s="9"/>
      <c r="I15" s="9" t="s">
        <v>63</v>
      </c>
      <c r="J15" s="9"/>
      <c r="K15" s="6">
        <v>23</v>
      </c>
      <c r="L15" s="6"/>
      <c r="M15" s="6">
        <v>23</v>
      </c>
      <c r="N15" s="6"/>
      <c r="O15" s="6">
        <v>5000</v>
      </c>
      <c r="P15" s="6"/>
      <c r="Q15" s="6">
        <v>5000000000</v>
      </c>
      <c r="R15" s="6"/>
      <c r="S15" s="6">
        <v>4996375000</v>
      </c>
      <c r="T15" s="6"/>
      <c r="U15" s="6">
        <v>0</v>
      </c>
      <c r="V15" s="6"/>
      <c r="W15" s="6">
        <v>0</v>
      </c>
      <c r="X15" s="6"/>
      <c r="Y15" s="6">
        <v>0</v>
      </c>
      <c r="Z15" s="6"/>
      <c r="AA15" s="6">
        <v>0</v>
      </c>
      <c r="AB15" s="6"/>
      <c r="AC15" s="6">
        <v>5000</v>
      </c>
      <c r="AD15" s="6"/>
      <c r="AE15" s="6">
        <v>1000000</v>
      </c>
      <c r="AF15" s="6"/>
      <c r="AG15" s="6">
        <v>5000000000</v>
      </c>
      <c r="AH15" s="6"/>
      <c r="AI15" s="6">
        <v>4996375000</v>
      </c>
      <c r="AJ15" s="6"/>
      <c r="AK15" s="6" t="s">
        <v>64</v>
      </c>
    </row>
    <row r="16" spans="1:37" x14ac:dyDescent="0.55000000000000004">
      <c r="A16" s="1" t="s">
        <v>65</v>
      </c>
      <c r="C16" s="6" t="s">
        <v>39</v>
      </c>
      <c r="D16" s="6"/>
      <c r="E16" s="6" t="s">
        <v>39</v>
      </c>
      <c r="F16" s="6"/>
      <c r="G16" s="6" t="s">
        <v>66</v>
      </c>
      <c r="H16" s="9"/>
      <c r="I16" s="9" t="s">
        <v>67</v>
      </c>
      <c r="J16" s="9"/>
      <c r="K16" s="6">
        <v>23</v>
      </c>
      <c r="L16" s="6"/>
      <c r="M16" s="6">
        <v>23</v>
      </c>
      <c r="N16" s="6"/>
      <c r="O16" s="6">
        <v>200000</v>
      </c>
      <c r="P16" s="6"/>
      <c r="Q16" s="6">
        <v>200000000000</v>
      </c>
      <c r="R16" s="6"/>
      <c r="S16" s="6">
        <v>199855000000</v>
      </c>
      <c r="T16" s="6"/>
      <c r="U16" s="6">
        <v>0</v>
      </c>
      <c r="V16" s="6"/>
      <c r="W16" s="6">
        <v>0</v>
      </c>
      <c r="X16" s="6"/>
      <c r="Y16" s="6">
        <v>0</v>
      </c>
      <c r="Z16" s="6"/>
      <c r="AA16" s="6">
        <v>0</v>
      </c>
      <c r="AB16" s="6"/>
      <c r="AC16" s="6">
        <v>200000</v>
      </c>
      <c r="AD16" s="6"/>
      <c r="AE16" s="6">
        <v>1000000</v>
      </c>
      <c r="AF16" s="6"/>
      <c r="AG16" s="6">
        <v>200000000000</v>
      </c>
      <c r="AH16" s="6"/>
      <c r="AI16" s="6">
        <v>199855000000</v>
      </c>
      <c r="AJ16" s="6"/>
      <c r="AK16" s="6" t="s">
        <v>68</v>
      </c>
    </row>
    <row r="17" spans="1:53" x14ac:dyDescent="0.55000000000000004">
      <c r="A17" s="1" t="s">
        <v>28</v>
      </c>
      <c r="C17" s="9" t="s">
        <v>28</v>
      </c>
      <c r="D17" s="9"/>
      <c r="E17" s="9" t="s">
        <v>28</v>
      </c>
      <c r="F17" s="9"/>
      <c r="G17" s="9" t="s">
        <v>28</v>
      </c>
      <c r="H17" s="9"/>
      <c r="I17" s="9" t="s">
        <v>28</v>
      </c>
      <c r="J17" s="9"/>
      <c r="K17" s="9" t="s">
        <v>28</v>
      </c>
      <c r="L17" s="9"/>
      <c r="M17" s="9" t="s">
        <v>28</v>
      </c>
      <c r="O17" s="1" t="s">
        <v>28</v>
      </c>
      <c r="Q17" s="10">
        <f>SUM(Q9:Q16)</f>
        <v>789451866826</v>
      </c>
      <c r="R17" s="9"/>
      <c r="S17" s="10">
        <f>SUM(S9:S16)</f>
        <v>862469211740</v>
      </c>
      <c r="T17" s="9"/>
      <c r="U17" s="9" t="s">
        <v>28</v>
      </c>
      <c r="V17" s="9"/>
      <c r="W17" s="10">
        <f>SUM(W9:W16)</f>
        <v>0</v>
      </c>
      <c r="X17" s="9"/>
      <c r="Y17" s="9" t="s">
        <v>28</v>
      </c>
      <c r="Z17" s="9"/>
      <c r="AA17" s="10">
        <f>SUM(AA9:AA16)</f>
        <v>0</v>
      </c>
      <c r="AB17" s="9"/>
      <c r="AC17" s="9" t="s">
        <v>28</v>
      </c>
      <c r="AD17" s="9"/>
      <c r="AE17" s="9" t="s">
        <v>28</v>
      </c>
      <c r="AF17" s="9"/>
      <c r="AG17" s="10">
        <f>SUM(AG9:AG16)</f>
        <v>789451866826</v>
      </c>
      <c r="AH17" s="9"/>
      <c r="AI17" s="10">
        <f>SUM(AI9:AI16)</f>
        <v>873368733836</v>
      </c>
      <c r="AJ17" s="9"/>
      <c r="AK17" s="11" t="s">
        <v>69</v>
      </c>
      <c r="AL17" s="9"/>
      <c r="AM17" s="9"/>
    </row>
    <row r="18" spans="1:53" x14ac:dyDescent="0.55000000000000004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53" x14ac:dyDescent="0.5500000000000000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53" x14ac:dyDescent="0.55000000000000004">
      <c r="S20" s="6"/>
      <c r="T20" s="6"/>
      <c r="U20" s="6"/>
      <c r="V20" s="6"/>
      <c r="W20" s="6"/>
      <c r="X20" s="9"/>
      <c r="Y20" s="9"/>
      <c r="Z20" s="9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45"/>
  <sheetViews>
    <sheetView rightToLeft="1" topLeftCell="A37" workbookViewId="0">
      <selection activeCell="A14" sqref="A14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</row>
    <row r="4" spans="1:1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5.5" thickBot="1" x14ac:dyDescent="0.6">
      <c r="A6" s="21" t="s">
        <v>71</v>
      </c>
      <c r="C6" s="21" t="s">
        <v>128</v>
      </c>
      <c r="E6" s="21" t="s">
        <v>5</v>
      </c>
      <c r="F6" s="21" t="s">
        <v>5</v>
      </c>
      <c r="G6" s="21" t="s">
        <v>5</v>
      </c>
      <c r="I6" s="21" t="s">
        <v>6</v>
      </c>
      <c r="J6" s="21" t="s">
        <v>6</v>
      </c>
      <c r="K6" s="21" t="s">
        <v>6</v>
      </c>
    </row>
    <row r="7" spans="1:11" ht="25.5" thickBot="1" x14ac:dyDescent="0.6">
      <c r="A7" s="21" t="s">
        <v>71</v>
      </c>
      <c r="C7" s="21" t="s">
        <v>73</v>
      </c>
      <c r="E7" s="21" t="s">
        <v>74</v>
      </c>
      <c r="G7" s="21" t="s">
        <v>75</v>
      </c>
      <c r="I7" s="21" t="s">
        <v>73</v>
      </c>
      <c r="K7" s="21" t="s">
        <v>70</v>
      </c>
    </row>
    <row r="8" spans="1:11" x14ac:dyDescent="0.55000000000000004">
      <c r="A8" s="1" t="s">
        <v>76</v>
      </c>
      <c r="C8" s="6">
        <v>156428</v>
      </c>
      <c r="D8" s="6"/>
      <c r="E8" s="6">
        <v>0</v>
      </c>
      <c r="F8" s="6"/>
      <c r="G8" s="6">
        <v>0</v>
      </c>
      <c r="H8" s="6"/>
      <c r="I8" s="6">
        <v>156428</v>
      </c>
      <c r="K8" s="9" t="s">
        <v>77</v>
      </c>
    </row>
    <row r="9" spans="1:11" x14ac:dyDescent="0.55000000000000004">
      <c r="A9" s="1" t="s">
        <v>78</v>
      </c>
      <c r="C9" s="6">
        <v>7619020</v>
      </c>
      <c r="D9" s="6"/>
      <c r="E9" s="6">
        <v>32354</v>
      </c>
      <c r="F9" s="6"/>
      <c r="G9" s="6">
        <v>504000</v>
      </c>
      <c r="H9" s="6"/>
      <c r="I9" s="6">
        <v>7147374</v>
      </c>
      <c r="K9" s="9" t="s">
        <v>77</v>
      </c>
    </row>
    <row r="10" spans="1:11" x14ac:dyDescent="0.55000000000000004">
      <c r="A10" s="1" t="s">
        <v>80</v>
      </c>
      <c r="C10" s="6">
        <v>116961535652</v>
      </c>
      <c r="D10" s="6"/>
      <c r="E10" s="6">
        <v>0</v>
      </c>
      <c r="F10" s="6"/>
      <c r="G10" s="6">
        <v>68146363687</v>
      </c>
      <c r="H10" s="6"/>
      <c r="I10" s="6">
        <v>48815171965</v>
      </c>
      <c r="K10" s="9" t="s">
        <v>42</v>
      </c>
    </row>
    <row r="11" spans="1:11" x14ac:dyDescent="0.55000000000000004">
      <c r="A11" s="1" t="s">
        <v>78</v>
      </c>
      <c r="C11" s="6">
        <v>10414837</v>
      </c>
      <c r="D11" s="6"/>
      <c r="E11" s="6">
        <v>44041</v>
      </c>
      <c r="F11" s="6"/>
      <c r="G11" s="6">
        <v>0</v>
      </c>
      <c r="H11" s="6"/>
      <c r="I11" s="6">
        <v>10458878</v>
      </c>
      <c r="K11" s="9" t="s">
        <v>77</v>
      </c>
    </row>
    <row r="12" spans="1:11" x14ac:dyDescent="0.55000000000000004">
      <c r="A12" s="1" t="s">
        <v>78</v>
      </c>
      <c r="C12" s="6">
        <v>11525837</v>
      </c>
      <c r="D12" s="6"/>
      <c r="E12" s="6">
        <v>48739</v>
      </c>
      <c r="F12" s="6"/>
      <c r="G12" s="6">
        <v>0</v>
      </c>
      <c r="H12" s="6"/>
      <c r="I12" s="6">
        <v>11574576</v>
      </c>
      <c r="K12" s="9" t="s">
        <v>77</v>
      </c>
    </row>
    <row r="13" spans="1:11" x14ac:dyDescent="0.55000000000000004">
      <c r="A13" s="1" t="s">
        <v>78</v>
      </c>
      <c r="C13" s="6">
        <v>11225596</v>
      </c>
      <c r="D13" s="6"/>
      <c r="E13" s="6">
        <v>47469</v>
      </c>
      <c r="F13" s="6"/>
      <c r="G13" s="6">
        <v>0</v>
      </c>
      <c r="H13" s="6"/>
      <c r="I13" s="6">
        <v>11273065</v>
      </c>
      <c r="K13" s="9" t="s">
        <v>77</v>
      </c>
    </row>
    <row r="14" spans="1:11" x14ac:dyDescent="0.55000000000000004">
      <c r="A14" s="1" t="s">
        <v>84</v>
      </c>
      <c r="C14" s="6">
        <v>17897697057</v>
      </c>
      <c r="D14" s="6"/>
      <c r="E14" s="6">
        <v>545433487412</v>
      </c>
      <c r="F14" s="6"/>
      <c r="G14" s="6">
        <v>541842657588</v>
      </c>
      <c r="H14" s="6"/>
      <c r="I14" s="6">
        <v>21488526881</v>
      </c>
      <c r="K14" s="9" t="s">
        <v>86</v>
      </c>
    </row>
    <row r="15" spans="1:11" x14ac:dyDescent="0.55000000000000004">
      <c r="A15" s="1" t="s">
        <v>84</v>
      </c>
      <c r="C15" s="6">
        <v>7542275578</v>
      </c>
      <c r="D15" s="6"/>
      <c r="E15" s="6">
        <v>33596085416813</v>
      </c>
      <c r="F15" s="6"/>
      <c r="G15" s="6">
        <v>33603270256443</v>
      </c>
      <c r="H15" s="6"/>
      <c r="I15" s="6">
        <v>357435948</v>
      </c>
      <c r="K15" s="9" t="s">
        <v>77</v>
      </c>
    </row>
    <row r="16" spans="1:11" x14ac:dyDescent="0.55000000000000004">
      <c r="A16" s="1" t="s">
        <v>84</v>
      </c>
      <c r="C16" s="6">
        <v>2575618887</v>
      </c>
      <c r="D16" s="6"/>
      <c r="E16" s="6">
        <v>1382803152684</v>
      </c>
      <c r="F16" s="6"/>
      <c r="G16" s="6">
        <v>1329648660811</v>
      </c>
      <c r="H16" s="6"/>
      <c r="I16" s="6">
        <v>55730110760</v>
      </c>
      <c r="K16" s="9" t="s">
        <v>89</v>
      </c>
    </row>
    <row r="17" spans="1:11" x14ac:dyDescent="0.55000000000000004">
      <c r="A17" s="1" t="s">
        <v>84</v>
      </c>
      <c r="C17" s="6">
        <v>6946232200</v>
      </c>
      <c r="D17" s="6"/>
      <c r="E17" s="6">
        <v>42854291765469</v>
      </c>
      <c r="F17" s="6"/>
      <c r="G17" s="6">
        <v>42839514182711</v>
      </c>
      <c r="H17" s="6"/>
      <c r="I17" s="6">
        <v>21723814958</v>
      </c>
      <c r="K17" s="9" t="s">
        <v>86</v>
      </c>
    </row>
    <row r="18" spans="1:11" x14ac:dyDescent="0.55000000000000004">
      <c r="A18" s="1" t="s">
        <v>84</v>
      </c>
      <c r="C18" s="6">
        <v>89768270</v>
      </c>
      <c r="D18" s="6"/>
      <c r="E18" s="6">
        <v>23540559387</v>
      </c>
      <c r="F18" s="6"/>
      <c r="G18" s="6">
        <v>23596818163</v>
      </c>
      <c r="H18" s="6"/>
      <c r="I18" s="6">
        <v>33509494</v>
      </c>
      <c r="K18" s="9" t="s">
        <v>77</v>
      </c>
    </row>
    <row r="19" spans="1:11" x14ac:dyDescent="0.55000000000000004">
      <c r="A19" s="1" t="s">
        <v>84</v>
      </c>
      <c r="C19" s="6">
        <v>237068754359</v>
      </c>
      <c r="D19" s="6"/>
      <c r="E19" s="6">
        <v>270113118162</v>
      </c>
      <c r="F19" s="6"/>
      <c r="G19" s="6">
        <v>394221584010</v>
      </c>
      <c r="H19" s="6"/>
      <c r="I19" s="6">
        <v>112960288511</v>
      </c>
      <c r="K19" s="9" t="s">
        <v>93</v>
      </c>
    </row>
    <row r="20" spans="1:11" x14ac:dyDescent="0.55000000000000004">
      <c r="A20" s="1" t="s">
        <v>78</v>
      </c>
      <c r="C20" s="6">
        <v>270000</v>
      </c>
      <c r="D20" s="6"/>
      <c r="E20" s="6">
        <v>0</v>
      </c>
      <c r="F20" s="6"/>
      <c r="G20" s="6">
        <v>0</v>
      </c>
      <c r="H20" s="6"/>
      <c r="I20" s="6">
        <v>270000</v>
      </c>
      <c r="K20" s="9" t="s">
        <v>77</v>
      </c>
    </row>
    <row r="21" spans="1:11" x14ac:dyDescent="0.55000000000000004">
      <c r="A21" s="1" t="s">
        <v>84</v>
      </c>
      <c r="C21" s="6">
        <v>10442503380</v>
      </c>
      <c r="D21" s="6"/>
      <c r="E21" s="6">
        <v>17761583277</v>
      </c>
      <c r="F21" s="6"/>
      <c r="G21" s="6">
        <v>19169010487</v>
      </c>
      <c r="H21" s="6"/>
      <c r="I21" s="6">
        <v>9035076170</v>
      </c>
      <c r="K21" s="9" t="s">
        <v>56</v>
      </c>
    </row>
    <row r="22" spans="1:11" x14ac:dyDescent="0.55000000000000004">
      <c r="A22" s="1" t="s">
        <v>84</v>
      </c>
      <c r="C22" s="6">
        <v>5803700983</v>
      </c>
      <c r="D22" s="6"/>
      <c r="E22" s="6">
        <v>8491656478</v>
      </c>
      <c r="F22" s="6"/>
      <c r="G22" s="6">
        <v>10174192485</v>
      </c>
      <c r="H22" s="6"/>
      <c r="I22" s="6">
        <v>4121164976</v>
      </c>
      <c r="K22" s="9" t="s">
        <v>64</v>
      </c>
    </row>
    <row r="23" spans="1:11" x14ac:dyDescent="0.55000000000000004">
      <c r="A23" s="1" t="s">
        <v>84</v>
      </c>
      <c r="C23" s="6">
        <v>2955016766</v>
      </c>
      <c r="D23" s="6"/>
      <c r="E23" s="6">
        <v>2224052593</v>
      </c>
      <c r="F23" s="6"/>
      <c r="G23" s="6">
        <v>3645460894</v>
      </c>
      <c r="H23" s="6"/>
      <c r="I23" s="6">
        <v>1533608465</v>
      </c>
      <c r="K23" s="9" t="s">
        <v>48</v>
      </c>
    </row>
    <row r="24" spans="1:11" x14ac:dyDescent="0.55000000000000004">
      <c r="A24" s="1" t="s">
        <v>84</v>
      </c>
      <c r="C24" s="6">
        <v>170357599060</v>
      </c>
      <c r="D24" s="6"/>
      <c r="E24" s="6">
        <v>472766390657</v>
      </c>
      <c r="F24" s="6"/>
      <c r="G24" s="6">
        <v>638853297906</v>
      </c>
      <c r="H24" s="6"/>
      <c r="I24" s="6">
        <v>4270691811</v>
      </c>
      <c r="K24" s="9" t="s">
        <v>64</v>
      </c>
    </row>
    <row r="25" spans="1:11" x14ac:dyDescent="0.55000000000000004">
      <c r="A25" s="1" t="s">
        <v>84</v>
      </c>
      <c r="C25" s="6">
        <v>4394145552</v>
      </c>
      <c r="D25" s="6"/>
      <c r="E25" s="6">
        <v>7122285876</v>
      </c>
      <c r="F25" s="6"/>
      <c r="G25" s="6">
        <v>7645369906</v>
      </c>
      <c r="H25" s="6"/>
      <c r="I25" s="6">
        <v>3871061522</v>
      </c>
      <c r="K25" s="9" t="s">
        <v>64</v>
      </c>
    </row>
    <row r="26" spans="1:11" x14ac:dyDescent="0.55000000000000004">
      <c r="A26" s="1" t="s">
        <v>84</v>
      </c>
      <c r="C26" s="6">
        <v>587776770</v>
      </c>
      <c r="D26" s="6"/>
      <c r="E26" s="6">
        <v>73948835667</v>
      </c>
      <c r="F26" s="6"/>
      <c r="G26" s="6">
        <v>129297906</v>
      </c>
      <c r="H26" s="6"/>
      <c r="I26" s="6">
        <v>74407314531</v>
      </c>
      <c r="K26" s="9" t="s">
        <v>100</v>
      </c>
    </row>
    <row r="27" spans="1:11" x14ac:dyDescent="0.55000000000000004">
      <c r="A27" s="1" t="s">
        <v>84</v>
      </c>
      <c r="C27" s="6">
        <v>937306101</v>
      </c>
      <c r="D27" s="6"/>
      <c r="E27" s="6">
        <v>758488479</v>
      </c>
      <c r="F27" s="6"/>
      <c r="G27" s="6">
        <v>1134684936</v>
      </c>
      <c r="H27" s="6"/>
      <c r="I27" s="6">
        <v>561109644</v>
      </c>
      <c r="K27" s="9" t="s">
        <v>77</v>
      </c>
    </row>
    <row r="28" spans="1:11" x14ac:dyDescent="0.55000000000000004">
      <c r="A28" s="1" t="s">
        <v>102</v>
      </c>
      <c r="C28" s="6">
        <v>16783720864</v>
      </c>
      <c r="D28" s="6"/>
      <c r="E28" s="6">
        <v>16782471060</v>
      </c>
      <c r="F28" s="6"/>
      <c r="G28" s="6">
        <v>33556277818</v>
      </c>
      <c r="H28" s="6"/>
      <c r="I28" s="6">
        <v>9914106</v>
      </c>
      <c r="K28" s="9" t="s">
        <v>77</v>
      </c>
    </row>
    <row r="29" spans="1:11" x14ac:dyDescent="0.55000000000000004">
      <c r="A29" s="1" t="s">
        <v>104</v>
      </c>
      <c r="C29" s="6">
        <v>46000000000</v>
      </c>
      <c r="D29" s="6"/>
      <c r="E29" s="6">
        <v>0</v>
      </c>
      <c r="F29" s="6"/>
      <c r="G29" s="6">
        <v>0</v>
      </c>
      <c r="H29" s="6"/>
      <c r="I29" s="6">
        <v>46000000000</v>
      </c>
      <c r="K29" s="9" t="s">
        <v>106</v>
      </c>
    </row>
    <row r="30" spans="1:11" x14ac:dyDescent="0.55000000000000004">
      <c r="A30" s="1" t="s">
        <v>104</v>
      </c>
      <c r="C30" s="6">
        <v>177000000000</v>
      </c>
      <c r="D30" s="6"/>
      <c r="E30" s="6">
        <v>0</v>
      </c>
      <c r="F30" s="6"/>
      <c r="G30" s="6">
        <v>0</v>
      </c>
      <c r="H30" s="6"/>
      <c r="I30" s="6">
        <v>177000000000</v>
      </c>
      <c r="K30" s="9" t="s">
        <v>108</v>
      </c>
    </row>
    <row r="31" spans="1:11" x14ac:dyDescent="0.55000000000000004">
      <c r="A31" s="1" t="s">
        <v>104</v>
      </c>
      <c r="C31" s="6">
        <v>370000000000</v>
      </c>
      <c r="D31" s="6"/>
      <c r="E31" s="6">
        <v>0</v>
      </c>
      <c r="F31" s="6"/>
      <c r="G31" s="6">
        <v>0</v>
      </c>
      <c r="H31" s="6"/>
      <c r="I31" s="6">
        <v>370000000000</v>
      </c>
      <c r="K31" s="9" t="s">
        <v>110</v>
      </c>
    </row>
    <row r="32" spans="1:11" x14ac:dyDescent="0.55000000000000004">
      <c r="A32" s="1" t="s">
        <v>84</v>
      </c>
      <c r="C32" s="6">
        <v>706993709</v>
      </c>
      <c r="D32" s="6"/>
      <c r="E32" s="6">
        <v>3785213445</v>
      </c>
      <c r="F32" s="6"/>
      <c r="G32" s="6">
        <v>4279462221</v>
      </c>
      <c r="H32" s="6"/>
      <c r="I32" s="6">
        <v>212744933</v>
      </c>
      <c r="K32" s="9" t="s">
        <v>77</v>
      </c>
    </row>
    <row r="33" spans="1:11" x14ac:dyDescent="0.55000000000000004">
      <c r="A33" s="1" t="s">
        <v>104</v>
      </c>
      <c r="C33" s="6">
        <v>151000000000</v>
      </c>
      <c r="D33" s="6"/>
      <c r="E33" s="6">
        <v>0</v>
      </c>
      <c r="F33" s="6"/>
      <c r="G33" s="6">
        <v>0</v>
      </c>
      <c r="H33" s="6"/>
      <c r="I33" s="6">
        <v>151000000000</v>
      </c>
      <c r="K33" s="9" t="s">
        <v>113</v>
      </c>
    </row>
    <row r="34" spans="1:11" x14ac:dyDescent="0.55000000000000004">
      <c r="A34" s="1" t="s">
        <v>104</v>
      </c>
      <c r="C34" s="6">
        <v>16000000000</v>
      </c>
      <c r="D34" s="6"/>
      <c r="E34" s="6">
        <v>0</v>
      </c>
      <c r="F34" s="6"/>
      <c r="G34" s="6">
        <v>0</v>
      </c>
      <c r="H34" s="6"/>
      <c r="I34" s="6">
        <v>16000000000</v>
      </c>
      <c r="K34" s="9" t="s">
        <v>46</v>
      </c>
    </row>
    <row r="35" spans="1:11" x14ac:dyDescent="0.55000000000000004">
      <c r="A35" s="1" t="s">
        <v>84</v>
      </c>
      <c r="C35" s="6">
        <v>26081117582</v>
      </c>
      <c r="D35" s="6"/>
      <c r="E35" s="6">
        <v>465790518039</v>
      </c>
      <c r="F35" s="6"/>
      <c r="G35" s="6">
        <v>491249256883</v>
      </c>
      <c r="H35" s="6"/>
      <c r="I35" s="6">
        <v>622378738</v>
      </c>
      <c r="K35" s="9" t="s">
        <v>77</v>
      </c>
    </row>
    <row r="36" spans="1:11" x14ac:dyDescent="0.55000000000000004">
      <c r="A36" s="1" t="s">
        <v>104</v>
      </c>
      <c r="C36" s="6">
        <v>15389833</v>
      </c>
      <c r="D36" s="6"/>
      <c r="E36" s="6">
        <v>2440147545</v>
      </c>
      <c r="F36" s="6"/>
      <c r="G36" s="6">
        <v>2441107554</v>
      </c>
      <c r="H36" s="6"/>
      <c r="I36" s="6">
        <v>14429824</v>
      </c>
      <c r="K36" s="9" t="s">
        <v>77</v>
      </c>
    </row>
    <row r="37" spans="1:11" x14ac:dyDescent="0.55000000000000004">
      <c r="A37" s="1" t="s">
        <v>84</v>
      </c>
      <c r="C37" s="6">
        <v>152041919398</v>
      </c>
      <c r="D37" s="6"/>
      <c r="E37" s="6">
        <v>3648272594</v>
      </c>
      <c r="F37" s="6"/>
      <c r="G37" s="6">
        <v>60296720000</v>
      </c>
      <c r="H37" s="6"/>
      <c r="I37" s="6">
        <v>95393471992</v>
      </c>
      <c r="K37" s="9" t="s">
        <v>118</v>
      </c>
    </row>
    <row r="38" spans="1:11" x14ac:dyDescent="0.55000000000000004">
      <c r="A38" s="1" t="s">
        <v>84</v>
      </c>
      <c r="C38" s="6">
        <v>16439930000</v>
      </c>
      <c r="D38" s="6"/>
      <c r="E38" s="6">
        <v>203351627148</v>
      </c>
      <c r="F38" s="6"/>
      <c r="G38" s="6">
        <v>219099504000</v>
      </c>
      <c r="H38" s="6"/>
      <c r="I38" s="6">
        <v>692053148</v>
      </c>
      <c r="K38" s="9" t="s">
        <v>77</v>
      </c>
    </row>
    <row r="39" spans="1:11" x14ac:dyDescent="0.55000000000000004">
      <c r="A39" s="1" t="s">
        <v>120</v>
      </c>
      <c r="C39" s="6">
        <v>6527511348</v>
      </c>
      <c r="D39" s="6"/>
      <c r="E39" s="6">
        <v>8187507612</v>
      </c>
      <c r="F39" s="6"/>
      <c r="G39" s="6">
        <v>6863399080</v>
      </c>
      <c r="H39" s="6"/>
      <c r="I39" s="6">
        <v>7851619880</v>
      </c>
      <c r="K39" s="9" t="s">
        <v>56</v>
      </c>
    </row>
    <row r="40" spans="1:11" x14ac:dyDescent="0.55000000000000004">
      <c r="A40" s="1" t="s">
        <v>120</v>
      </c>
      <c r="C40" s="6">
        <v>164000000000</v>
      </c>
      <c r="D40" s="6"/>
      <c r="E40" s="6">
        <v>0</v>
      </c>
      <c r="F40" s="6"/>
      <c r="G40" s="6">
        <v>0</v>
      </c>
      <c r="H40" s="6"/>
      <c r="I40" s="6">
        <v>164000000000</v>
      </c>
      <c r="K40" s="9" t="s">
        <v>123</v>
      </c>
    </row>
    <row r="41" spans="1:11" x14ac:dyDescent="0.55000000000000004">
      <c r="A41" s="1" t="s">
        <v>120</v>
      </c>
      <c r="C41" s="6">
        <v>172000000000</v>
      </c>
      <c r="D41" s="6"/>
      <c r="E41" s="6">
        <v>0</v>
      </c>
      <c r="F41" s="6"/>
      <c r="G41" s="6">
        <v>0</v>
      </c>
      <c r="H41" s="6"/>
      <c r="I41" s="6">
        <v>172000000000</v>
      </c>
      <c r="K41" s="9" t="s">
        <v>125</v>
      </c>
    </row>
    <row r="42" spans="1:11" x14ac:dyDescent="0.55000000000000004">
      <c r="A42" s="1" t="s">
        <v>84</v>
      </c>
      <c r="C42" s="6">
        <v>49981000000</v>
      </c>
      <c r="D42" s="6"/>
      <c r="E42" s="6">
        <v>897327927511</v>
      </c>
      <c r="F42" s="6"/>
      <c r="G42" s="6">
        <v>945643504000</v>
      </c>
      <c r="H42" s="6"/>
      <c r="I42" s="6">
        <v>1665423511</v>
      </c>
      <c r="K42" s="9" t="s">
        <v>48</v>
      </c>
    </row>
    <row r="43" spans="1:11" ht="24.75" thickBot="1" x14ac:dyDescent="0.6">
      <c r="A43" s="1" t="s">
        <v>84</v>
      </c>
      <c r="C43" s="6">
        <v>0</v>
      </c>
      <c r="D43" s="6"/>
      <c r="E43" s="6">
        <v>571000066431</v>
      </c>
      <c r="F43" s="6"/>
      <c r="G43" s="6">
        <v>570995874000</v>
      </c>
      <c r="H43" s="6"/>
      <c r="I43" s="6">
        <v>4192431</v>
      </c>
      <c r="K43" s="9" t="s">
        <v>77</v>
      </c>
    </row>
    <row r="44" spans="1:11" ht="24.75" thickBot="1" x14ac:dyDescent="0.6">
      <c r="A44" s="1" t="s">
        <v>28</v>
      </c>
      <c r="C44" s="10">
        <f>SUM(C8:C43)</f>
        <v>1949178725067</v>
      </c>
      <c r="D44" s="9"/>
      <c r="E44" s="10">
        <f>SUM(E8:E43)</f>
        <v>81427654716942</v>
      </c>
      <c r="F44" s="9"/>
      <c r="G44" s="10">
        <f>SUM(G8:G43)</f>
        <v>81815417447489</v>
      </c>
      <c r="H44" s="9"/>
      <c r="I44" s="10">
        <f>SUM(I8:I43)</f>
        <v>1561415994520</v>
      </c>
      <c r="K44" s="11" t="s">
        <v>129</v>
      </c>
    </row>
    <row r="45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tabSelected="1" workbookViewId="0">
      <selection activeCell="C12" sqref="C1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9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</row>
    <row r="4" spans="1: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9" ht="24.75" x14ac:dyDescent="0.55000000000000004">
      <c r="A6" s="21" t="s">
        <v>134</v>
      </c>
      <c r="C6" s="21" t="s">
        <v>73</v>
      </c>
      <c r="E6" s="21" t="s">
        <v>154</v>
      </c>
      <c r="G6" s="21" t="s">
        <v>13</v>
      </c>
    </row>
    <row r="7" spans="1:9" x14ac:dyDescent="0.55000000000000004">
      <c r="A7" s="1" t="s">
        <v>192</v>
      </c>
      <c r="C7" s="6">
        <v>450769658994</v>
      </c>
      <c r="E7" s="7">
        <f>C7/$C$11</f>
        <v>0.88858410743895322</v>
      </c>
      <c r="G7" s="7">
        <v>2.139237152664784E-2</v>
      </c>
      <c r="I7" s="3"/>
    </row>
    <row r="8" spans="1:9" x14ac:dyDescent="0.55000000000000004">
      <c r="A8" s="1" t="s">
        <v>193</v>
      </c>
      <c r="C8" s="6">
        <v>15314035266</v>
      </c>
      <c r="E8" s="7">
        <f t="shared" ref="E8:E9" si="0">C8/$C$11</f>
        <v>3.0187942082207424E-2</v>
      </c>
      <c r="G8" s="7">
        <v>7.2676482421994574E-4</v>
      </c>
      <c r="I8" s="3"/>
    </row>
    <row r="9" spans="1:9" x14ac:dyDescent="0.55000000000000004">
      <c r="A9" s="1" t="s">
        <v>194</v>
      </c>
      <c r="C9" s="6">
        <v>41198686946</v>
      </c>
      <c r="E9" s="7">
        <f t="shared" si="0"/>
        <v>8.1213315353275681E-2</v>
      </c>
      <c r="G9" s="7">
        <v>1.9551839836021872E-3</v>
      </c>
      <c r="I9" s="3"/>
    </row>
    <row r="10" spans="1:9" x14ac:dyDescent="0.55000000000000004">
      <c r="A10" s="1" t="s">
        <v>190</v>
      </c>
      <c r="C10" s="6">
        <v>7424250</v>
      </c>
      <c r="E10" s="7">
        <f>C10/$C$11</f>
        <v>1.4635125563633953E-5</v>
      </c>
      <c r="G10" s="7">
        <v>3.523358574336283E-7</v>
      </c>
      <c r="I10" s="3"/>
    </row>
    <row r="11" spans="1:9" x14ac:dyDescent="0.55000000000000004">
      <c r="A11" s="1" t="s">
        <v>28</v>
      </c>
      <c r="C11" s="4">
        <f>SUM(C7:C10)</f>
        <v>507289805456</v>
      </c>
      <c r="E11" s="13">
        <f>SUM(E7:E10)</f>
        <v>1</v>
      </c>
      <c r="G11" s="13">
        <f>SUM(G7:G10)</f>
        <v>2.407467267032741E-2</v>
      </c>
    </row>
    <row r="12" spans="1:9" x14ac:dyDescent="0.55000000000000004">
      <c r="G12" s="9"/>
    </row>
    <row r="13" spans="1:9" x14ac:dyDescent="0.55000000000000004">
      <c r="G13" s="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23"/>
  <sheetViews>
    <sheetView rightToLeft="1" topLeftCell="D2" workbookViewId="0">
      <selection activeCell="U22" sqref="U22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2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  <c r="R3" s="22" t="s">
        <v>130</v>
      </c>
      <c r="S3" s="22" t="s">
        <v>130</v>
      </c>
      <c r="T3" s="22" t="s">
        <v>130</v>
      </c>
      <c r="U3" s="22" t="s">
        <v>130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5" ht="24.75" x14ac:dyDescent="0.5500000000000000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J6" s="21" t="s">
        <v>132</v>
      </c>
      <c r="K6" s="21" t="s">
        <v>132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  <c r="R6" s="21" t="s">
        <v>133</v>
      </c>
      <c r="S6" s="21" t="s">
        <v>133</v>
      </c>
      <c r="T6" s="21" t="s">
        <v>133</v>
      </c>
      <c r="U6" s="21" t="s">
        <v>133</v>
      </c>
    </row>
    <row r="7" spans="1:25" ht="24.75" x14ac:dyDescent="0.55000000000000004">
      <c r="A7" s="21" t="s">
        <v>3</v>
      </c>
      <c r="C7" s="21" t="s">
        <v>151</v>
      </c>
      <c r="E7" s="21" t="s">
        <v>152</v>
      </c>
      <c r="G7" s="21" t="s">
        <v>153</v>
      </c>
      <c r="I7" s="21" t="s">
        <v>73</v>
      </c>
      <c r="K7" s="21" t="s">
        <v>154</v>
      </c>
      <c r="M7" s="21" t="s">
        <v>151</v>
      </c>
      <c r="O7" s="21" t="s">
        <v>152</v>
      </c>
      <c r="Q7" s="21" t="s">
        <v>153</v>
      </c>
      <c r="S7" s="21" t="s">
        <v>73</v>
      </c>
      <c r="U7" s="21" t="s">
        <v>154</v>
      </c>
    </row>
    <row r="8" spans="1:25" x14ac:dyDescent="0.55000000000000004">
      <c r="A8" s="1" t="s">
        <v>16</v>
      </c>
      <c r="C8" s="6">
        <v>0</v>
      </c>
      <c r="D8" s="6"/>
      <c r="E8" s="6">
        <v>-71255111628</v>
      </c>
      <c r="F8" s="6"/>
      <c r="G8" s="6">
        <v>27810530410</v>
      </c>
      <c r="H8" s="6"/>
      <c r="I8" s="6">
        <f>C8+E8+G8</f>
        <v>-43444581218</v>
      </c>
      <c r="J8" s="6"/>
      <c r="K8" s="6" t="s">
        <v>155</v>
      </c>
      <c r="L8" s="6"/>
      <c r="M8" s="6">
        <v>0</v>
      </c>
      <c r="N8" s="6"/>
      <c r="O8" s="6">
        <v>-41626569012</v>
      </c>
      <c r="P8" s="6"/>
      <c r="Q8" s="6">
        <v>107865797848</v>
      </c>
      <c r="R8" s="6"/>
      <c r="S8" s="6">
        <f>M8+O8+Q8</f>
        <v>66239228836</v>
      </c>
      <c r="T8" s="6"/>
      <c r="U8" s="6" t="s">
        <v>156</v>
      </c>
      <c r="V8" s="6"/>
      <c r="W8" s="6"/>
      <c r="Y8" s="7"/>
    </row>
    <row r="9" spans="1:25" x14ac:dyDescent="0.55000000000000004">
      <c r="A9" s="1" t="s">
        <v>19</v>
      </c>
      <c r="C9" s="6">
        <v>0</v>
      </c>
      <c r="D9" s="6"/>
      <c r="E9" s="6">
        <v>-581347486</v>
      </c>
      <c r="F9" s="6"/>
      <c r="G9" s="6">
        <v>13250765042</v>
      </c>
      <c r="H9" s="6"/>
      <c r="I9" s="6">
        <f t="shared" ref="I9:I21" si="0">C9+E9+G9</f>
        <v>12669417556</v>
      </c>
      <c r="J9" s="6"/>
      <c r="K9" s="6" t="s">
        <v>157</v>
      </c>
      <c r="L9" s="6"/>
      <c r="M9" s="6">
        <v>0</v>
      </c>
      <c r="N9" s="6"/>
      <c r="O9" s="6">
        <v>575485799</v>
      </c>
      <c r="P9" s="6"/>
      <c r="Q9" s="6">
        <v>62962899114</v>
      </c>
      <c r="R9" s="6"/>
      <c r="S9" s="6">
        <f t="shared" ref="S9:S20" si="1">M9+O9+Q9</f>
        <v>63538384913</v>
      </c>
      <c r="T9" s="6"/>
      <c r="U9" s="6" t="s">
        <v>158</v>
      </c>
      <c r="V9" s="6"/>
      <c r="W9" s="6"/>
      <c r="Y9" s="7"/>
    </row>
    <row r="10" spans="1:25" x14ac:dyDescent="0.55000000000000004">
      <c r="A10" s="1" t="s">
        <v>15</v>
      </c>
      <c r="C10" s="6">
        <v>0</v>
      </c>
      <c r="D10" s="6"/>
      <c r="E10" s="6">
        <v>-17429807131</v>
      </c>
      <c r="F10" s="6"/>
      <c r="G10" s="6">
        <v>612091766341</v>
      </c>
      <c r="H10" s="6"/>
      <c r="I10" s="6">
        <f t="shared" si="0"/>
        <v>594661959210</v>
      </c>
      <c r="J10" s="6"/>
      <c r="K10" s="6" t="s">
        <v>159</v>
      </c>
      <c r="L10" s="6"/>
      <c r="M10" s="6">
        <v>0</v>
      </c>
      <c r="N10" s="6"/>
      <c r="O10" s="6">
        <v>43610853628</v>
      </c>
      <c r="P10" s="6"/>
      <c r="Q10" s="6">
        <v>899803303394</v>
      </c>
      <c r="R10" s="6"/>
      <c r="S10" s="6">
        <f t="shared" si="1"/>
        <v>943414157022</v>
      </c>
      <c r="T10" s="6"/>
      <c r="U10" s="6" t="s">
        <v>160</v>
      </c>
      <c r="V10" s="6"/>
      <c r="W10" s="6"/>
      <c r="Y10" s="7"/>
    </row>
    <row r="11" spans="1:25" x14ac:dyDescent="0.55000000000000004">
      <c r="A11" s="1" t="s">
        <v>26</v>
      </c>
      <c r="C11" s="6">
        <v>0</v>
      </c>
      <c r="D11" s="6"/>
      <c r="E11" s="6">
        <v>-2647033799</v>
      </c>
      <c r="F11" s="6"/>
      <c r="G11" s="6">
        <v>1625036828</v>
      </c>
      <c r="H11" s="6"/>
      <c r="I11" s="6">
        <f t="shared" si="0"/>
        <v>-1021996971</v>
      </c>
      <c r="J11" s="6"/>
      <c r="K11" s="6" t="s">
        <v>161</v>
      </c>
      <c r="L11" s="6"/>
      <c r="M11" s="6">
        <v>0</v>
      </c>
      <c r="N11" s="6"/>
      <c r="O11" s="6">
        <v>-2725608799</v>
      </c>
      <c r="P11" s="6"/>
      <c r="Q11" s="6">
        <v>1625036828</v>
      </c>
      <c r="R11" s="6"/>
      <c r="S11" s="6">
        <f t="shared" si="1"/>
        <v>-1100571971</v>
      </c>
      <c r="T11" s="6"/>
      <c r="U11" s="6" t="s">
        <v>162</v>
      </c>
      <c r="V11" s="6"/>
      <c r="W11" s="6"/>
      <c r="Y11" s="7"/>
    </row>
    <row r="12" spans="1:25" x14ac:dyDescent="0.55000000000000004">
      <c r="A12" s="1" t="s">
        <v>21</v>
      </c>
      <c r="C12" s="6">
        <v>0</v>
      </c>
      <c r="D12" s="6"/>
      <c r="E12" s="6">
        <v>-1092959522957</v>
      </c>
      <c r="F12" s="6"/>
      <c r="G12" s="6">
        <v>-23426141523</v>
      </c>
      <c r="H12" s="6"/>
      <c r="I12" s="6">
        <f t="shared" si="0"/>
        <v>-1116385664480</v>
      </c>
      <c r="J12" s="6"/>
      <c r="K12" s="6" t="s">
        <v>163</v>
      </c>
      <c r="L12" s="6"/>
      <c r="M12" s="6">
        <v>349821674745</v>
      </c>
      <c r="N12" s="6"/>
      <c r="O12" s="6">
        <v>-805066365326</v>
      </c>
      <c r="P12" s="6"/>
      <c r="Q12" s="6">
        <v>-12800146572</v>
      </c>
      <c r="R12" s="6"/>
      <c r="S12" s="6">
        <f>M12+O12+Q12</f>
        <v>-468044837153</v>
      </c>
      <c r="T12" s="6"/>
      <c r="U12" s="6" t="s">
        <v>164</v>
      </c>
      <c r="V12" s="6"/>
      <c r="W12" s="6"/>
      <c r="Y12" s="7"/>
    </row>
    <row r="13" spans="1:25" x14ac:dyDescent="0.55000000000000004">
      <c r="A13" s="1" t="s">
        <v>23</v>
      </c>
      <c r="C13" s="6">
        <v>0</v>
      </c>
      <c r="D13" s="6"/>
      <c r="E13" s="6">
        <v>-57959609950</v>
      </c>
      <c r="F13" s="6"/>
      <c r="G13" s="6">
        <v>10344159180</v>
      </c>
      <c r="H13" s="6"/>
      <c r="I13" s="6">
        <f t="shared" si="0"/>
        <v>-47615450770</v>
      </c>
      <c r="J13" s="6"/>
      <c r="K13" s="6" t="s">
        <v>165</v>
      </c>
      <c r="L13" s="6"/>
      <c r="M13" s="6">
        <v>0</v>
      </c>
      <c r="N13" s="6"/>
      <c r="O13" s="6">
        <v>-45354959656</v>
      </c>
      <c r="P13" s="6"/>
      <c r="Q13" s="6">
        <v>49450986210</v>
      </c>
      <c r="R13" s="6"/>
      <c r="S13" s="6">
        <f t="shared" si="1"/>
        <v>4096026554</v>
      </c>
      <c r="T13" s="6"/>
      <c r="U13" s="6" t="s">
        <v>166</v>
      </c>
      <c r="V13" s="6"/>
      <c r="W13" s="6"/>
      <c r="Y13" s="7"/>
    </row>
    <row r="14" spans="1:25" x14ac:dyDescent="0.55000000000000004">
      <c r="A14" s="1" t="s">
        <v>22</v>
      </c>
      <c r="C14" s="6">
        <v>0</v>
      </c>
      <c r="D14" s="6"/>
      <c r="E14" s="6">
        <v>-84177662527</v>
      </c>
      <c r="F14" s="6"/>
      <c r="G14" s="6">
        <v>1047853029</v>
      </c>
      <c r="H14" s="6"/>
      <c r="I14" s="6">
        <f t="shared" si="0"/>
        <v>-83129809498</v>
      </c>
      <c r="J14" s="6"/>
      <c r="K14" s="6" t="s">
        <v>167</v>
      </c>
      <c r="L14" s="6"/>
      <c r="M14" s="6">
        <v>0</v>
      </c>
      <c r="N14" s="6"/>
      <c r="O14" s="6">
        <v>-88413732573</v>
      </c>
      <c r="P14" s="6"/>
      <c r="Q14" s="6">
        <v>44824942280</v>
      </c>
      <c r="R14" s="6"/>
      <c r="S14" s="6">
        <f t="shared" si="1"/>
        <v>-43588790293</v>
      </c>
      <c r="T14" s="6"/>
      <c r="U14" s="6" t="s">
        <v>168</v>
      </c>
      <c r="V14" s="6"/>
      <c r="W14" s="6"/>
      <c r="Y14" s="7"/>
    </row>
    <row r="15" spans="1:25" x14ac:dyDescent="0.55000000000000004">
      <c r="A15" s="1" t="s">
        <v>18</v>
      </c>
      <c r="C15" s="6">
        <v>0</v>
      </c>
      <c r="D15" s="6"/>
      <c r="E15" s="6">
        <v>-91315295208</v>
      </c>
      <c r="F15" s="6"/>
      <c r="G15" s="6">
        <v>11735092113</v>
      </c>
      <c r="H15" s="6"/>
      <c r="I15" s="6">
        <f t="shared" si="0"/>
        <v>-79580203095</v>
      </c>
      <c r="J15" s="6"/>
      <c r="K15" s="6" t="s">
        <v>169</v>
      </c>
      <c r="L15" s="6"/>
      <c r="M15" s="6">
        <v>0</v>
      </c>
      <c r="N15" s="6"/>
      <c r="O15" s="6">
        <v>-59234524218</v>
      </c>
      <c r="P15" s="6"/>
      <c r="Q15" s="6">
        <v>28576422304</v>
      </c>
      <c r="R15" s="6"/>
      <c r="S15" s="6">
        <f t="shared" si="1"/>
        <v>-30658101914</v>
      </c>
      <c r="T15" s="6"/>
      <c r="U15" s="6" t="s">
        <v>170</v>
      </c>
      <c r="V15" s="6"/>
      <c r="W15" s="6"/>
      <c r="Y15" s="7"/>
    </row>
    <row r="16" spans="1:25" x14ac:dyDescent="0.55000000000000004">
      <c r="A16" s="1" t="s">
        <v>25</v>
      </c>
      <c r="C16" s="6">
        <v>0</v>
      </c>
      <c r="D16" s="6"/>
      <c r="E16" s="6">
        <v>-71094396799</v>
      </c>
      <c r="F16" s="6"/>
      <c r="G16" s="6">
        <v>-32107826697</v>
      </c>
      <c r="H16" s="6"/>
      <c r="I16" s="6">
        <f t="shared" si="0"/>
        <v>-103202223496</v>
      </c>
      <c r="J16" s="6"/>
      <c r="K16" s="6" t="s">
        <v>171</v>
      </c>
      <c r="L16" s="6"/>
      <c r="M16" s="6">
        <v>0</v>
      </c>
      <c r="N16" s="6"/>
      <c r="O16" s="6">
        <v>-75680103489</v>
      </c>
      <c r="P16" s="6"/>
      <c r="Q16" s="6">
        <v>-37552905574</v>
      </c>
      <c r="R16" s="6"/>
      <c r="S16" s="6">
        <f t="shared" si="1"/>
        <v>-113233009063</v>
      </c>
      <c r="T16" s="6"/>
      <c r="U16" s="6" t="s">
        <v>172</v>
      </c>
      <c r="V16" s="6"/>
      <c r="W16" s="6"/>
      <c r="Y16" s="7"/>
    </row>
    <row r="17" spans="1:25" x14ac:dyDescent="0.55000000000000004">
      <c r="A17" s="1" t="s">
        <v>24</v>
      </c>
      <c r="C17" s="6">
        <v>0</v>
      </c>
      <c r="D17" s="6"/>
      <c r="E17" s="6">
        <v>-70352945006</v>
      </c>
      <c r="F17" s="6"/>
      <c r="G17" s="6">
        <v>15517464713</v>
      </c>
      <c r="H17" s="6"/>
      <c r="I17" s="6">
        <f t="shared" si="0"/>
        <v>-54835480293</v>
      </c>
      <c r="J17" s="6"/>
      <c r="K17" s="6" t="s">
        <v>173</v>
      </c>
      <c r="L17" s="6"/>
      <c r="M17" s="6">
        <v>0</v>
      </c>
      <c r="N17" s="6"/>
      <c r="O17" s="6">
        <v>-26536661214</v>
      </c>
      <c r="P17" s="6"/>
      <c r="Q17" s="6">
        <v>51265090396</v>
      </c>
      <c r="R17" s="6"/>
      <c r="S17" s="6">
        <f t="shared" si="1"/>
        <v>24728429182</v>
      </c>
      <c r="T17" s="6"/>
      <c r="U17" s="6" t="s">
        <v>174</v>
      </c>
      <c r="V17" s="6"/>
      <c r="W17" s="6"/>
      <c r="Y17" s="7"/>
    </row>
    <row r="18" spans="1:25" x14ac:dyDescent="0.55000000000000004">
      <c r="A18" s="1" t="s">
        <v>150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 t="s">
        <v>77</v>
      </c>
      <c r="L18" s="6"/>
      <c r="M18" s="6">
        <v>0</v>
      </c>
      <c r="N18" s="6"/>
      <c r="O18" s="6">
        <v>0</v>
      </c>
      <c r="P18" s="6"/>
      <c r="Q18" s="6">
        <v>744103989</v>
      </c>
      <c r="R18" s="6"/>
      <c r="S18" s="6">
        <f t="shared" si="1"/>
        <v>744103989</v>
      </c>
      <c r="T18" s="6"/>
      <c r="U18" s="6" t="s">
        <v>175</v>
      </c>
      <c r="V18" s="6"/>
      <c r="W18" s="6"/>
      <c r="Y18" s="7"/>
    </row>
    <row r="19" spans="1:25" x14ac:dyDescent="0.55000000000000004">
      <c r="A19" s="1" t="s">
        <v>20</v>
      </c>
      <c r="C19" s="6">
        <v>0</v>
      </c>
      <c r="D19" s="6"/>
      <c r="E19" s="6">
        <v>1103061615</v>
      </c>
      <c r="F19" s="6"/>
      <c r="G19" s="6">
        <v>0</v>
      </c>
      <c r="H19" s="6"/>
      <c r="I19" s="6">
        <f t="shared" si="0"/>
        <v>1103061615</v>
      </c>
      <c r="J19" s="6"/>
      <c r="K19" s="6" t="s">
        <v>176</v>
      </c>
      <c r="L19" s="6"/>
      <c r="M19" s="6">
        <v>0</v>
      </c>
      <c r="N19" s="6"/>
      <c r="O19" s="6">
        <v>2075603091</v>
      </c>
      <c r="P19" s="6"/>
      <c r="Q19" s="6">
        <v>3517370120</v>
      </c>
      <c r="R19" s="6"/>
      <c r="S19" s="6">
        <f t="shared" si="1"/>
        <v>5592973211</v>
      </c>
      <c r="T19" s="6"/>
      <c r="U19" s="6" t="s">
        <v>89</v>
      </c>
      <c r="V19" s="6"/>
      <c r="W19" s="6"/>
      <c r="Y19" s="7"/>
    </row>
    <row r="20" spans="1:25" x14ac:dyDescent="0.55000000000000004">
      <c r="A20" s="1" t="s">
        <v>17</v>
      </c>
      <c r="C20" s="6">
        <v>0</v>
      </c>
      <c r="D20" s="6"/>
      <c r="E20" s="6">
        <v>16046809733</v>
      </c>
      <c r="F20" s="6"/>
      <c r="G20" s="6">
        <v>0</v>
      </c>
      <c r="H20" s="6"/>
      <c r="I20" s="6">
        <f>C20+E20+G20</f>
        <v>16046809733</v>
      </c>
      <c r="J20" s="6"/>
      <c r="K20" s="6" t="s">
        <v>177</v>
      </c>
      <c r="L20" s="6"/>
      <c r="M20" s="6">
        <v>46215015000</v>
      </c>
      <c r="N20" s="6"/>
      <c r="O20" s="6">
        <v>86086311976</v>
      </c>
      <c r="P20" s="6"/>
      <c r="Q20" s="6">
        <v>0</v>
      </c>
      <c r="R20" s="6"/>
      <c r="S20" s="6">
        <f t="shared" si="1"/>
        <v>132301326976</v>
      </c>
      <c r="T20" s="6"/>
      <c r="U20" s="6" t="s">
        <v>178</v>
      </c>
      <c r="V20" s="6"/>
      <c r="W20" s="6"/>
      <c r="Y20" s="7"/>
    </row>
    <row r="21" spans="1:25" ht="24.75" thickBot="1" x14ac:dyDescent="0.6">
      <c r="A21" s="1" t="s">
        <v>27</v>
      </c>
      <c r="C21" s="6">
        <v>0</v>
      </c>
      <c r="D21" s="6"/>
      <c r="E21" s="6">
        <v>1355503820701</v>
      </c>
      <c r="F21" s="6"/>
      <c r="G21" s="6">
        <v>0</v>
      </c>
      <c r="H21" s="6"/>
      <c r="I21" s="6">
        <f t="shared" si="0"/>
        <v>1355503820701</v>
      </c>
      <c r="J21" s="6"/>
      <c r="K21" s="6" t="s">
        <v>179</v>
      </c>
      <c r="L21" s="6"/>
      <c r="M21" s="6">
        <v>0</v>
      </c>
      <c r="N21" s="6"/>
      <c r="O21" s="6">
        <v>1355503820701</v>
      </c>
      <c r="P21" s="6"/>
      <c r="Q21" s="6">
        <v>0</v>
      </c>
      <c r="R21" s="6"/>
      <c r="S21" s="6">
        <f>M21+O21+Q21</f>
        <v>1355503820701</v>
      </c>
      <c r="T21" s="6"/>
      <c r="U21" s="6" t="s">
        <v>180</v>
      </c>
      <c r="V21" s="6"/>
      <c r="W21" s="6"/>
      <c r="Y21" s="7"/>
    </row>
    <row r="22" spans="1:25" ht="24.75" thickBot="1" x14ac:dyDescent="0.6">
      <c r="A22" s="1" t="s">
        <v>28</v>
      </c>
      <c r="C22" s="14">
        <f>SUM(C8:C21)</f>
        <v>0</v>
      </c>
      <c r="D22" s="6"/>
      <c r="E22" s="14">
        <f>SUM(E8:E21)</f>
        <v>-187119040442</v>
      </c>
      <c r="F22" s="6"/>
      <c r="G22" s="14">
        <f>SUM(G8:G21)</f>
        <v>637888699436</v>
      </c>
      <c r="H22" s="6"/>
      <c r="I22" s="14">
        <f>SUM(I8:I21)</f>
        <v>450769658994</v>
      </c>
      <c r="K22" s="5" t="s">
        <v>181</v>
      </c>
      <c r="M22" s="14">
        <f>SUM(M8:M21)</f>
        <v>396036689745</v>
      </c>
      <c r="N22" s="6"/>
      <c r="O22" s="14">
        <f>SUM(O8:O21)</f>
        <v>343213550908</v>
      </c>
      <c r="P22" s="6"/>
      <c r="Q22" s="14">
        <f>SUM(Q8:Q21)</f>
        <v>1200282900337</v>
      </c>
      <c r="R22" s="6"/>
      <c r="S22" s="14">
        <f>SUM(S8:S21)</f>
        <v>1939533140990</v>
      </c>
      <c r="U22" s="11" t="s">
        <v>182</v>
      </c>
    </row>
    <row r="23" spans="1:25" ht="24.75" thickTop="1" x14ac:dyDescent="0.55000000000000004">
      <c r="C23" s="15"/>
      <c r="E23" s="15"/>
      <c r="G23" s="15"/>
      <c r="M23" s="15"/>
      <c r="O23" s="15"/>
      <c r="Q23" s="15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17"/>
  <sheetViews>
    <sheetView rightToLeft="1" workbookViewId="0">
      <selection activeCell="M17" sqref="C17:M18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2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25" ht="24.75" x14ac:dyDescent="0.55000000000000004">
      <c r="A6" s="21" t="s">
        <v>134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25" ht="24.75" x14ac:dyDescent="0.55000000000000004">
      <c r="A7" s="21" t="s">
        <v>134</v>
      </c>
      <c r="C7" s="21" t="s">
        <v>183</v>
      </c>
      <c r="E7" s="21" t="s">
        <v>152</v>
      </c>
      <c r="G7" s="21" t="s">
        <v>153</v>
      </c>
      <c r="I7" s="21" t="s">
        <v>184</v>
      </c>
      <c r="K7" s="21" t="s">
        <v>183</v>
      </c>
      <c r="M7" s="21" t="s">
        <v>152</v>
      </c>
      <c r="O7" s="21" t="s">
        <v>153</v>
      </c>
      <c r="Q7" s="21" t="s">
        <v>184</v>
      </c>
    </row>
    <row r="8" spans="1:25" x14ac:dyDescent="0.55000000000000004">
      <c r="A8" s="1" t="s">
        <v>65</v>
      </c>
      <c r="C8" s="6">
        <v>3775257062</v>
      </c>
      <c r="D8" s="6"/>
      <c r="E8" s="6">
        <v>0</v>
      </c>
      <c r="F8" s="6"/>
      <c r="G8" s="6">
        <v>0</v>
      </c>
      <c r="H8" s="6"/>
      <c r="I8" s="6">
        <f>C8+E8+G8</f>
        <v>3775257062</v>
      </c>
      <c r="J8" s="6"/>
      <c r="K8" s="6">
        <v>7644638071</v>
      </c>
      <c r="L8" s="6"/>
      <c r="M8" s="6">
        <v>-145000000</v>
      </c>
      <c r="N8" s="6"/>
      <c r="O8" s="6">
        <v>0</v>
      </c>
      <c r="P8" s="6"/>
      <c r="Q8" s="6">
        <f>K8+M8+O8</f>
        <v>7499638071</v>
      </c>
      <c r="R8" s="6"/>
      <c r="S8" s="6"/>
      <c r="T8" s="6"/>
      <c r="U8" s="6"/>
      <c r="V8" s="6"/>
      <c r="W8" s="6"/>
      <c r="Y8" s="7"/>
    </row>
    <row r="9" spans="1:25" x14ac:dyDescent="0.55000000000000004">
      <c r="A9" s="1" t="s">
        <v>61</v>
      </c>
      <c r="C9" s="6">
        <v>96073385</v>
      </c>
      <c r="D9" s="6"/>
      <c r="E9" s="6">
        <v>0</v>
      </c>
      <c r="F9" s="6"/>
      <c r="G9" s="6">
        <v>0</v>
      </c>
      <c r="H9" s="6"/>
      <c r="I9" s="6">
        <f t="shared" ref="I9:I14" si="0">C9+E9+G9</f>
        <v>96073385</v>
      </c>
      <c r="J9" s="6"/>
      <c r="K9" s="6">
        <v>389128024</v>
      </c>
      <c r="L9" s="6"/>
      <c r="M9" s="6">
        <v>0</v>
      </c>
      <c r="N9" s="6"/>
      <c r="O9" s="6">
        <v>0</v>
      </c>
      <c r="P9" s="6"/>
      <c r="Q9" s="6">
        <f t="shared" ref="Q9:Q15" si="1">K9+M9+O9</f>
        <v>389128024</v>
      </c>
      <c r="R9" s="6"/>
      <c r="S9" s="6"/>
      <c r="T9" s="6"/>
      <c r="U9" s="6"/>
      <c r="V9" s="6"/>
      <c r="W9" s="6"/>
      <c r="Y9" s="7"/>
    </row>
    <row r="10" spans="1:25" x14ac:dyDescent="0.55000000000000004">
      <c r="A10" s="1" t="s">
        <v>57</v>
      </c>
      <c r="C10" s="6">
        <v>368178540</v>
      </c>
      <c r="D10" s="6"/>
      <c r="E10" s="6">
        <v>0</v>
      </c>
      <c r="F10" s="6"/>
      <c r="G10" s="6">
        <v>0</v>
      </c>
      <c r="H10" s="6"/>
      <c r="I10" s="6">
        <f t="shared" si="0"/>
        <v>368178540</v>
      </c>
      <c r="J10" s="6"/>
      <c r="K10" s="6">
        <v>1540249088</v>
      </c>
      <c r="L10" s="6"/>
      <c r="M10" s="6">
        <v>0</v>
      </c>
      <c r="N10" s="6"/>
      <c r="O10" s="6">
        <v>0</v>
      </c>
      <c r="P10" s="6"/>
      <c r="Q10" s="6">
        <f t="shared" si="1"/>
        <v>1540249088</v>
      </c>
      <c r="R10" s="6"/>
      <c r="S10" s="6"/>
      <c r="T10" s="6"/>
      <c r="U10" s="6"/>
      <c r="V10" s="6"/>
      <c r="W10" s="6"/>
      <c r="Y10" s="7"/>
    </row>
    <row r="11" spans="1:25" x14ac:dyDescent="0.55000000000000004">
      <c r="A11" s="1" t="s">
        <v>53</v>
      </c>
      <c r="C11" s="6">
        <v>175004183</v>
      </c>
      <c r="D11" s="6"/>
      <c r="E11" s="6">
        <v>0</v>
      </c>
      <c r="F11" s="6"/>
      <c r="G11" s="6">
        <v>0</v>
      </c>
      <c r="H11" s="6"/>
      <c r="I11" s="6">
        <f t="shared" si="0"/>
        <v>175004183</v>
      </c>
      <c r="J11" s="6"/>
      <c r="K11" s="6">
        <v>722105854</v>
      </c>
      <c r="L11" s="6"/>
      <c r="M11" s="6">
        <v>-92216425</v>
      </c>
      <c r="N11" s="6"/>
      <c r="O11" s="6">
        <v>0</v>
      </c>
      <c r="P11" s="6"/>
      <c r="Q11" s="6">
        <f t="shared" si="1"/>
        <v>629889429</v>
      </c>
      <c r="R11" s="6"/>
      <c r="S11" s="6"/>
      <c r="T11" s="6"/>
      <c r="U11" s="6"/>
      <c r="V11" s="6"/>
      <c r="W11" s="6"/>
      <c r="Y11" s="7"/>
    </row>
    <row r="12" spans="1:25" x14ac:dyDescent="0.55000000000000004">
      <c r="A12" s="1" t="s">
        <v>38</v>
      </c>
      <c r="C12" s="6">
        <v>0</v>
      </c>
      <c r="D12" s="6"/>
      <c r="E12" s="6">
        <v>658854457</v>
      </c>
      <c r="F12" s="6"/>
      <c r="G12" s="6">
        <v>0</v>
      </c>
      <c r="H12" s="6"/>
      <c r="I12" s="6">
        <f t="shared" si="0"/>
        <v>658854457</v>
      </c>
      <c r="J12" s="6"/>
      <c r="K12" s="6">
        <v>0</v>
      </c>
      <c r="L12" s="6"/>
      <c r="M12" s="6">
        <v>7379169899</v>
      </c>
      <c r="N12" s="6"/>
      <c r="O12" s="6">
        <v>0</v>
      </c>
      <c r="P12" s="6"/>
      <c r="Q12" s="6">
        <f t="shared" si="1"/>
        <v>7379169899</v>
      </c>
      <c r="R12" s="6"/>
      <c r="S12" s="6"/>
      <c r="T12" s="6"/>
      <c r="U12" s="6"/>
      <c r="V12" s="6"/>
      <c r="W12" s="6"/>
      <c r="Y12" s="7"/>
    </row>
    <row r="13" spans="1:25" x14ac:dyDescent="0.55000000000000004">
      <c r="A13" s="1" t="s">
        <v>47</v>
      </c>
      <c r="C13" s="6">
        <v>0</v>
      </c>
      <c r="D13" s="6"/>
      <c r="E13" s="6">
        <v>49887084</v>
      </c>
      <c r="F13" s="6"/>
      <c r="G13" s="6">
        <v>0</v>
      </c>
      <c r="H13" s="6"/>
      <c r="I13" s="6">
        <f t="shared" si="0"/>
        <v>49887084</v>
      </c>
      <c r="J13" s="6"/>
      <c r="K13" s="6">
        <v>0</v>
      </c>
      <c r="L13" s="6"/>
      <c r="M13" s="6">
        <v>204537043</v>
      </c>
      <c r="N13" s="6"/>
      <c r="O13" s="6">
        <v>0</v>
      </c>
      <c r="P13" s="6"/>
      <c r="Q13" s="6">
        <f t="shared" si="1"/>
        <v>204537043</v>
      </c>
      <c r="R13" s="6"/>
      <c r="S13" s="6"/>
      <c r="T13" s="6"/>
      <c r="U13" s="6"/>
      <c r="V13" s="6"/>
      <c r="W13" s="6"/>
      <c r="Y13" s="7"/>
    </row>
    <row r="14" spans="1:25" x14ac:dyDescent="0.55000000000000004">
      <c r="A14" s="1" t="s">
        <v>43</v>
      </c>
      <c r="C14" s="6">
        <v>0</v>
      </c>
      <c r="D14" s="6"/>
      <c r="E14" s="6">
        <v>448983754</v>
      </c>
      <c r="F14" s="6"/>
      <c r="G14" s="6">
        <v>0</v>
      </c>
      <c r="H14" s="6"/>
      <c r="I14" s="6">
        <f t="shared" si="0"/>
        <v>448983754</v>
      </c>
      <c r="J14" s="6"/>
      <c r="K14" s="6">
        <v>0</v>
      </c>
      <c r="L14" s="6"/>
      <c r="M14" s="6">
        <v>1840833391</v>
      </c>
      <c r="N14" s="6"/>
      <c r="O14" s="6">
        <v>0</v>
      </c>
      <c r="P14" s="6"/>
      <c r="Q14" s="6">
        <f t="shared" si="1"/>
        <v>1840833391</v>
      </c>
      <c r="R14" s="6"/>
      <c r="S14" s="6"/>
      <c r="T14" s="6"/>
      <c r="U14" s="6"/>
      <c r="V14" s="6"/>
      <c r="W14" s="6"/>
      <c r="Y14" s="7"/>
    </row>
    <row r="15" spans="1:25" x14ac:dyDescent="0.55000000000000004">
      <c r="A15" s="1" t="s">
        <v>49</v>
      </c>
      <c r="C15" s="6">
        <v>0</v>
      </c>
      <c r="D15" s="6"/>
      <c r="E15" s="6">
        <v>9741796801</v>
      </c>
      <c r="F15" s="6"/>
      <c r="G15" s="6">
        <v>0</v>
      </c>
      <c r="H15" s="6"/>
      <c r="I15" s="6">
        <f>C15+E15+G15</f>
        <v>9741796801</v>
      </c>
      <c r="J15" s="6"/>
      <c r="K15" s="6">
        <v>0</v>
      </c>
      <c r="L15" s="6"/>
      <c r="M15" s="6">
        <v>-4817928096</v>
      </c>
      <c r="N15" s="6"/>
      <c r="O15" s="6">
        <v>0</v>
      </c>
      <c r="P15" s="6"/>
      <c r="Q15" s="6">
        <f t="shared" si="1"/>
        <v>-4817928096</v>
      </c>
      <c r="R15" s="6"/>
      <c r="S15" s="6"/>
      <c r="T15" s="6"/>
      <c r="U15" s="6"/>
      <c r="V15" s="6"/>
      <c r="W15" s="6"/>
      <c r="Y15" s="7"/>
    </row>
    <row r="16" spans="1:25" x14ac:dyDescent="0.55000000000000004">
      <c r="A16" s="1" t="s">
        <v>28</v>
      </c>
      <c r="C16" s="10">
        <f>SUM(C8:C15)</f>
        <v>4414513170</v>
      </c>
      <c r="D16" s="9"/>
      <c r="E16" s="10">
        <f>SUM(E8:E15)</f>
        <v>10899522096</v>
      </c>
      <c r="F16" s="9"/>
      <c r="G16" s="10">
        <f>SUM(G8:G15)</f>
        <v>0</v>
      </c>
      <c r="H16" s="9"/>
      <c r="I16" s="10">
        <f>SUM(I8:I15)</f>
        <v>15314035266</v>
      </c>
      <c r="J16" s="9"/>
      <c r="K16" s="10">
        <f>SUM(K8:K15)</f>
        <v>10296121037</v>
      </c>
      <c r="L16" s="9"/>
      <c r="M16" s="10">
        <f>SUM(M8:M15)</f>
        <v>4369395812</v>
      </c>
      <c r="N16" s="9"/>
      <c r="O16" s="10">
        <f>SUM(O8:O15)</f>
        <v>0</v>
      </c>
      <c r="P16" s="9"/>
      <c r="Q16" s="10">
        <f>SUM(Q8:Q15)</f>
        <v>14665516849</v>
      </c>
    </row>
    <row r="17" spans="3:13" x14ac:dyDescent="0.55000000000000004">
      <c r="C17" s="3"/>
      <c r="E17" s="3"/>
      <c r="K17" s="3"/>
      <c r="M1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3"/>
  <sheetViews>
    <sheetView rightToLeft="1" topLeftCell="A31" workbookViewId="0">
      <selection activeCell="E43" sqref="E43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</row>
    <row r="4" spans="1:1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x14ac:dyDescent="0.55000000000000004">
      <c r="A6" s="21" t="s">
        <v>185</v>
      </c>
      <c r="B6" s="21" t="s">
        <v>185</v>
      </c>
      <c r="C6" s="21" t="s">
        <v>185</v>
      </c>
      <c r="E6" s="21" t="s">
        <v>132</v>
      </c>
      <c r="F6" s="21" t="s">
        <v>132</v>
      </c>
      <c r="G6" s="21" t="s">
        <v>132</v>
      </c>
      <c r="I6" s="21" t="s">
        <v>133</v>
      </c>
      <c r="J6" s="21" t="s">
        <v>133</v>
      </c>
      <c r="K6" s="21" t="s">
        <v>133</v>
      </c>
    </row>
    <row r="7" spans="1:11" ht="24.75" x14ac:dyDescent="0.55000000000000004">
      <c r="A7" s="21" t="s">
        <v>186</v>
      </c>
      <c r="C7" s="21" t="s">
        <v>72</v>
      </c>
      <c r="E7" s="21" t="s">
        <v>187</v>
      </c>
      <c r="G7" s="21" t="s">
        <v>188</v>
      </c>
      <c r="I7" s="21" t="s">
        <v>187</v>
      </c>
      <c r="K7" s="21" t="s">
        <v>188</v>
      </c>
    </row>
    <row r="8" spans="1:11" x14ac:dyDescent="0.55000000000000004">
      <c r="A8" s="1" t="s">
        <v>78</v>
      </c>
      <c r="C8" s="9" t="s">
        <v>79</v>
      </c>
      <c r="D8" s="9"/>
      <c r="E8" s="6">
        <v>32354</v>
      </c>
      <c r="F8" s="6"/>
      <c r="G8" s="19">
        <f>E8/$E$42</f>
        <v>7.8531629035670679E-7</v>
      </c>
      <c r="H8" s="6"/>
      <c r="I8" s="6">
        <v>138525</v>
      </c>
      <c r="J8" s="9"/>
      <c r="K8" s="7">
        <f>I8/$I$42</f>
        <v>8.9336735916249847E-7</v>
      </c>
    </row>
    <row r="9" spans="1:11" x14ac:dyDescent="0.55000000000000004">
      <c r="A9" s="1" t="s">
        <v>78</v>
      </c>
      <c r="C9" s="9" t="s">
        <v>81</v>
      </c>
      <c r="D9" s="9"/>
      <c r="E9" s="6">
        <v>44041</v>
      </c>
      <c r="F9" s="6"/>
      <c r="G9" s="19">
        <f t="shared" ref="G9:G41" si="0">E9/$E$42</f>
        <v>1.0689903796624753E-6</v>
      </c>
      <c r="H9" s="6"/>
      <c r="I9" s="6">
        <v>175053</v>
      </c>
      <c r="J9" s="9"/>
      <c r="K9" s="7">
        <f t="shared" ref="K9:K41" si="1">I9/$I$42</f>
        <v>1.1289416085433882E-6</v>
      </c>
    </row>
    <row r="10" spans="1:11" x14ac:dyDescent="0.55000000000000004">
      <c r="A10" s="1" t="s">
        <v>78</v>
      </c>
      <c r="C10" s="9" t="s">
        <v>82</v>
      </c>
      <c r="D10" s="9"/>
      <c r="E10" s="6">
        <v>48739</v>
      </c>
      <c r="F10" s="6"/>
      <c r="G10" s="19">
        <f t="shared" si="0"/>
        <v>1.1830231401278213E-6</v>
      </c>
      <c r="H10" s="6"/>
      <c r="I10" s="6">
        <v>193726</v>
      </c>
      <c r="J10" s="9"/>
      <c r="K10" s="7">
        <f t="shared" si="1"/>
        <v>1.2493664322043976E-6</v>
      </c>
    </row>
    <row r="11" spans="1:11" x14ac:dyDescent="0.55000000000000004">
      <c r="A11" s="1" t="s">
        <v>78</v>
      </c>
      <c r="C11" s="9" t="s">
        <v>83</v>
      </c>
      <c r="D11" s="9"/>
      <c r="E11" s="6">
        <v>47469</v>
      </c>
      <c r="F11" s="6"/>
      <c r="G11" s="19">
        <f t="shared" si="0"/>
        <v>1.1521969149700969E-6</v>
      </c>
      <c r="H11" s="6"/>
      <c r="I11" s="6">
        <v>188680</v>
      </c>
      <c r="J11" s="9"/>
      <c r="K11" s="7">
        <f t="shared" si="1"/>
        <v>1.2168240629978719E-6</v>
      </c>
    </row>
    <row r="12" spans="1:11" x14ac:dyDescent="0.55000000000000004">
      <c r="A12" s="1" t="s">
        <v>84</v>
      </c>
      <c r="C12" s="9" t="s">
        <v>85</v>
      </c>
      <c r="D12" s="9"/>
      <c r="E12" s="6">
        <v>458593122</v>
      </c>
      <c r="F12" s="6"/>
      <c r="G12" s="19">
        <f t="shared" si="0"/>
        <v>1.1131255775240793E-2</v>
      </c>
      <c r="H12" s="6"/>
      <c r="I12" s="6">
        <v>2894622562</v>
      </c>
      <c r="J12" s="9"/>
      <c r="K12" s="7">
        <f t="shared" si="1"/>
        <v>1.8667831178387478E-2</v>
      </c>
    </row>
    <row r="13" spans="1:11" x14ac:dyDescent="0.55000000000000004">
      <c r="A13" s="1" t="s">
        <v>84</v>
      </c>
      <c r="C13" s="9" t="s">
        <v>87</v>
      </c>
      <c r="D13" s="9"/>
      <c r="E13" s="6">
        <v>85416813</v>
      </c>
      <c r="F13" s="6"/>
      <c r="G13" s="19">
        <f t="shared" si="0"/>
        <v>2.0732896927505881E-3</v>
      </c>
      <c r="H13" s="6"/>
      <c r="I13" s="6">
        <v>3144339080</v>
      </c>
      <c r="J13" s="9"/>
      <c r="K13" s="7">
        <f t="shared" si="1"/>
        <v>2.0278288397119943E-2</v>
      </c>
    </row>
    <row r="14" spans="1:11" x14ac:dyDescent="0.55000000000000004">
      <c r="A14" s="1" t="s">
        <v>84</v>
      </c>
      <c r="C14" s="9" t="s">
        <v>88</v>
      </c>
      <c r="D14" s="9"/>
      <c r="E14" s="6">
        <v>3006792684</v>
      </c>
      <c r="F14" s="6"/>
      <c r="G14" s="19">
        <f t="shared" si="0"/>
        <v>7.2982730928805264E-2</v>
      </c>
      <c r="H14" s="6"/>
      <c r="I14" s="6">
        <v>10000318501</v>
      </c>
      <c r="J14" s="9"/>
      <c r="K14" s="7">
        <f t="shared" si="1"/>
        <v>6.4493471431310206E-2</v>
      </c>
    </row>
    <row r="15" spans="1:11" x14ac:dyDescent="0.55000000000000004">
      <c r="A15" s="1" t="s">
        <v>84</v>
      </c>
      <c r="C15" s="9" t="s">
        <v>90</v>
      </c>
      <c r="D15" s="9"/>
      <c r="E15" s="6">
        <v>490790910</v>
      </c>
      <c r="F15" s="6"/>
      <c r="G15" s="19">
        <f t="shared" si="0"/>
        <v>1.1912780391357864E-2</v>
      </c>
      <c r="H15" s="6"/>
      <c r="I15" s="6">
        <v>7471307871</v>
      </c>
      <c r="J15" s="9"/>
      <c r="K15" s="7">
        <f t="shared" si="1"/>
        <v>4.818352342324677E-2</v>
      </c>
    </row>
    <row r="16" spans="1:11" x14ac:dyDescent="0.55000000000000004">
      <c r="A16" s="1" t="s">
        <v>84</v>
      </c>
      <c r="C16" s="9" t="s">
        <v>91</v>
      </c>
      <c r="D16" s="9"/>
      <c r="E16" s="6">
        <v>36559387</v>
      </c>
      <c r="F16" s="6"/>
      <c r="G16" s="19">
        <f t="shared" si="0"/>
        <v>8.8739204353573619E-4</v>
      </c>
      <c r="H16" s="6"/>
      <c r="I16" s="6">
        <v>194726425</v>
      </c>
      <c r="J16" s="9"/>
      <c r="K16" s="7">
        <f t="shared" si="1"/>
        <v>1.2558183148269578E-3</v>
      </c>
    </row>
    <row r="17" spans="1:11" x14ac:dyDescent="0.55000000000000004">
      <c r="A17" s="1" t="s">
        <v>84</v>
      </c>
      <c r="C17" s="9" t="s">
        <v>92</v>
      </c>
      <c r="D17" s="9"/>
      <c r="E17" s="6">
        <v>2703928162</v>
      </c>
      <c r="F17" s="6"/>
      <c r="G17" s="19">
        <f t="shared" si="0"/>
        <v>6.5631416009546528E-2</v>
      </c>
      <c r="H17" s="6"/>
      <c r="I17" s="6">
        <v>13297376824</v>
      </c>
      <c r="J17" s="9"/>
      <c r="K17" s="7">
        <f t="shared" si="1"/>
        <v>8.5756667872553635E-2</v>
      </c>
    </row>
    <row r="18" spans="1:11" x14ac:dyDescent="0.55000000000000004">
      <c r="A18" s="1" t="s">
        <v>84</v>
      </c>
      <c r="C18" s="9" t="s">
        <v>94</v>
      </c>
      <c r="D18" s="9"/>
      <c r="E18" s="6">
        <v>163775058</v>
      </c>
      <c r="F18" s="6"/>
      <c r="G18" s="19">
        <f t="shared" si="0"/>
        <v>3.9752494591554213E-3</v>
      </c>
      <c r="H18" s="6"/>
      <c r="I18" s="6">
        <v>1881046976</v>
      </c>
      <c r="J18" s="9"/>
      <c r="K18" s="7">
        <f t="shared" si="1"/>
        <v>1.2131138562784506E-2</v>
      </c>
    </row>
    <row r="19" spans="1:11" x14ac:dyDescent="0.55000000000000004">
      <c r="A19" s="1" t="s">
        <v>84</v>
      </c>
      <c r="C19" s="9" t="s">
        <v>95</v>
      </c>
      <c r="D19" s="9"/>
      <c r="E19" s="6">
        <v>83245520</v>
      </c>
      <c r="F19" s="6"/>
      <c r="G19" s="19">
        <f t="shared" si="0"/>
        <v>2.0205867266865005E-3</v>
      </c>
      <c r="H19" s="6"/>
      <c r="I19" s="6">
        <v>772822697</v>
      </c>
      <c r="J19" s="9"/>
      <c r="K19" s="7">
        <f t="shared" si="1"/>
        <v>4.9840431107722773E-3</v>
      </c>
    </row>
    <row r="20" spans="1:11" x14ac:dyDescent="0.55000000000000004">
      <c r="A20" s="1" t="s">
        <v>84</v>
      </c>
      <c r="C20" s="9" t="s">
        <v>96</v>
      </c>
      <c r="D20" s="9"/>
      <c r="E20" s="6">
        <v>36216976</v>
      </c>
      <c r="F20" s="6"/>
      <c r="G20" s="19">
        <f t="shared" si="0"/>
        <v>8.7908083205346722E-4</v>
      </c>
      <c r="H20" s="6"/>
      <c r="I20" s="6">
        <v>368319062</v>
      </c>
      <c r="J20" s="9"/>
      <c r="K20" s="7">
        <f t="shared" si="1"/>
        <v>2.3753418353954056E-3</v>
      </c>
    </row>
    <row r="21" spans="1:11" x14ac:dyDescent="0.55000000000000004">
      <c r="A21" s="1" t="s">
        <v>84</v>
      </c>
      <c r="C21" s="9" t="s">
        <v>97</v>
      </c>
      <c r="D21" s="9"/>
      <c r="E21" s="6">
        <v>788860121</v>
      </c>
      <c r="F21" s="6"/>
      <c r="G21" s="19">
        <f t="shared" si="0"/>
        <v>1.9147700557398246E-2</v>
      </c>
      <c r="H21" s="6"/>
      <c r="I21" s="6">
        <v>9115101631</v>
      </c>
      <c r="J21" s="9"/>
      <c r="K21" s="7">
        <f t="shared" si="1"/>
        <v>5.8784582368411858E-2</v>
      </c>
    </row>
    <row r="22" spans="1:11" x14ac:dyDescent="0.55000000000000004">
      <c r="A22" s="1" t="s">
        <v>84</v>
      </c>
      <c r="C22" s="9" t="s">
        <v>98</v>
      </c>
      <c r="D22" s="9"/>
      <c r="E22" s="6">
        <v>68724232</v>
      </c>
      <c r="F22" s="6"/>
      <c r="G22" s="19">
        <f t="shared" si="0"/>
        <v>1.6681170467903097E-3</v>
      </c>
      <c r="H22" s="6"/>
      <c r="I22" s="6">
        <v>598802969</v>
      </c>
      <c r="J22" s="9"/>
      <c r="K22" s="7">
        <f t="shared" si="1"/>
        <v>3.8617652198100955E-3</v>
      </c>
    </row>
    <row r="23" spans="1:11" x14ac:dyDescent="0.55000000000000004">
      <c r="A23" s="1" t="s">
        <v>84</v>
      </c>
      <c r="C23" s="9" t="s">
        <v>99</v>
      </c>
      <c r="D23" s="9"/>
      <c r="E23" s="6">
        <v>599382116</v>
      </c>
      <c r="F23" s="6"/>
      <c r="G23" s="19">
        <f t="shared" si="0"/>
        <v>1.4548573278212068E-2</v>
      </c>
      <c r="H23" s="6"/>
      <c r="I23" s="6">
        <v>2204803360</v>
      </c>
      <c r="J23" s="9"/>
      <c r="K23" s="7">
        <f t="shared" si="1"/>
        <v>1.4219089371563281E-2</v>
      </c>
    </row>
    <row r="24" spans="1:11" x14ac:dyDescent="0.55000000000000004">
      <c r="A24" s="1" t="s">
        <v>84</v>
      </c>
      <c r="C24" s="9" t="s">
        <v>101</v>
      </c>
      <c r="D24" s="9"/>
      <c r="E24" s="6">
        <v>12091220</v>
      </c>
      <c r="F24" s="6"/>
      <c r="G24" s="19">
        <f t="shared" si="0"/>
        <v>2.9348556704848923E-4</v>
      </c>
      <c r="H24" s="6"/>
      <c r="I24" s="6">
        <v>143371448</v>
      </c>
      <c r="J24" s="9"/>
      <c r="K24" s="7">
        <f t="shared" si="1"/>
        <v>9.2462278923705814E-4</v>
      </c>
    </row>
    <row r="25" spans="1:11" x14ac:dyDescent="0.55000000000000004">
      <c r="A25" s="1" t="s">
        <v>102</v>
      </c>
      <c r="C25" s="9" t="s">
        <v>103</v>
      </c>
      <c r="D25" s="9"/>
      <c r="E25" s="6">
        <v>11005307</v>
      </c>
      <c r="F25" s="6"/>
      <c r="G25" s="19">
        <f t="shared" si="0"/>
        <v>2.6712761536368604E-4</v>
      </c>
      <c r="H25" s="6"/>
      <c r="I25" s="6">
        <v>11045065</v>
      </c>
      <c r="J25" s="9"/>
      <c r="K25" s="7">
        <f t="shared" si="1"/>
        <v>7.1231189682931901E-5</v>
      </c>
    </row>
    <row r="26" spans="1:11" x14ac:dyDescent="0.55000000000000004">
      <c r="A26" s="1" t="s">
        <v>104</v>
      </c>
      <c r="C26" s="9" t="s">
        <v>105</v>
      </c>
      <c r="D26" s="9"/>
      <c r="E26" s="6">
        <v>1153464038</v>
      </c>
      <c r="F26" s="6"/>
      <c r="G26" s="19">
        <f t="shared" si="0"/>
        <v>2.7997592241516579E-2</v>
      </c>
      <c r="H26" s="6"/>
      <c r="I26" s="6">
        <v>4499089433</v>
      </c>
      <c r="J26" s="9"/>
      <c r="K26" s="7">
        <f t="shared" si="1"/>
        <v>2.9015265442303647E-2</v>
      </c>
    </row>
    <row r="27" spans="1:11" x14ac:dyDescent="0.55000000000000004">
      <c r="A27" s="1" t="s">
        <v>104</v>
      </c>
      <c r="C27" s="9" t="s">
        <v>189</v>
      </c>
      <c r="D27" s="9"/>
      <c r="E27" s="6">
        <v>0</v>
      </c>
      <c r="F27" s="6"/>
      <c r="G27" s="19">
        <f t="shared" si="0"/>
        <v>0</v>
      </c>
      <c r="H27" s="6"/>
      <c r="I27" s="6">
        <v>5322625898</v>
      </c>
      <c r="J27" s="9"/>
      <c r="K27" s="7">
        <f t="shared" si="1"/>
        <v>3.4326368830941575E-2</v>
      </c>
    </row>
    <row r="28" spans="1:11" x14ac:dyDescent="0.55000000000000004">
      <c r="A28" s="1" t="s">
        <v>104</v>
      </c>
      <c r="C28" s="9" t="s">
        <v>107</v>
      </c>
      <c r="D28" s="9"/>
      <c r="E28" s="6">
        <v>4428329005</v>
      </c>
      <c r="F28" s="6"/>
      <c r="G28" s="19">
        <f t="shared" si="0"/>
        <v>0.10748713935481258</v>
      </c>
      <c r="H28" s="6"/>
      <c r="I28" s="6">
        <v>17301713684</v>
      </c>
      <c r="J28" s="9"/>
      <c r="K28" s="7">
        <f t="shared" si="1"/>
        <v>0.11158120384667564</v>
      </c>
    </row>
    <row r="29" spans="1:11" x14ac:dyDescent="0.55000000000000004">
      <c r="A29" s="1" t="s">
        <v>104</v>
      </c>
      <c r="C29" s="9" t="s">
        <v>109</v>
      </c>
      <c r="D29" s="9"/>
      <c r="E29" s="6">
        <v>9277862883</v>
      </c>
      <c r="F29" s="6"/>
      <c r="G29" s="19">
        <f t="shared" si="0"/>
        <v>0.22519802379043519</v>
      </c>
      <c r="H29" s="6"/>
      <c r="I29" s="6">
        <v>36172328048</v>
      </c>
      <c r="J29" s="9"/>
      <c r="K29" s="7">
        <f t="shared" si="1"/>
        <v>0.23328047055045179</v>
      </c>
    </row>
    <row r="30" spans="1:11" x14ac:dyDescent="0.55000000000000004">
      <c r="A30" s="1" t="s">
        <v>84</v>
      </c>
      <c r="C30" s="9" t="s">
        <v>111</v>
      </c>
      <c r="D30" s="9"/>
      <c r="E30" s="6">
        <v>-340989399</v>
      </c>
      <c r="F30" s="6"/>
      <c r="G30" s="19">
        <f t="shared" si="0"/>
        <v>-8.2767055039142893E-3</v>
      </c>
      <c r="H30" s="6"/>
      <c r="I30" s="6">
        <v>1704744670</v>
      </c>
      <c r="J30" s="9"/>
      <c r="K30" s="7">
        <f t="shared" si="1"/>
        <v>1.0994140002773831E-2</v>
      </c>
    </row>
    <row r="31" spans="1:11" x14ac:dyDescent="0.55000000000000004">
      <c r="A31" s="1" t="s">
        <v>104</v>
      </c>
      <c r="C31" s="9" t="s">
        <v>112</v>
      </c>
      <c r="D31" s="9"/>
      <c r="E31" s="6">
        <v>3708989048</v>
      </c>
      <c r="F31" s="6"/>
      <c r="G31" s="19">
        <f t="shared" si="0"/>
        <v>9.0026875197781214E-2</v>
      </c>
      <c r="H31" s="6"/>
      <c r="I31" s="6">
        <v>14437548940</v>
      </c>
      <c r="J31" s="9"/>
      <c r="K31" s="7">
        <f t="shared" si="1"/>
        <v>9.3109799453579709E-2</v>
      </c>
    </row>
    <row r="32" spans="1:11" x14ac:dyDescent="0.55000000000000004">
      <c r="A32" s="1" t="s">
        <v>104</v>
      </c>
      <c r="C32" s="9" t="s">
        <v>114</v>
      </c>
      <c r="D32" s="9"/>
      <c r="E32" s="6">
        <v>393005445</v>
      </c>
      <c r="F32" s="6"/>
      <c r="G32" s="19">
        <f t="shared" si="0"/>
        <v>9.5392711305367726E-3</v>
      </c>
      <c r="H32" s="6"/>
      <c r="I32" s="6">
        <v>1529806491</v>
      </c>
      <c r="J32" s="9"/>
      <c r="K32" s="7">
        <f t="shared" si="1"/>
        <v>9.8659388911338641E-3</v>
      </c>
    </row>
    <row r="33" spans="1:11" x14ac:dyDescent="0.55000000000000004">
      <c r="A33" s="1" t="s">
        <v>84</v>
      </c>
      <c r="C33" s="9" t="s">
        <v>115</v>
      </c>
      <c r="D33" s="9"/>
      <c r="E33" s="6">
        <v>292618039</v>
      </c>
      <c r="F33" s="6"/>
      <c r="G33" s="19">
        <f t="shared" si="0"/>
        <v>7.1026059491541742E-3</v>
      </c>
      <c r="H33" s="6"/>
      <c r="I33" s="6">
        <v>1885498061</v>
      </c>
      <c r="J33" s="9"/>
      <c r="K33" s="7">
        <f t="shared" si="1"/>
        <v>1.2159844240834373E-2</v>
      </c>
    </row>
    <row r="34" spans="1:11" x14ac:dyDescent="0.55000000000000004">
      <c r="A34" s="1" t="s">
        <v>104</v>
      </c>
      <c r="C34" s="9" t="s">
        <v>116</v>
      </c>
      <c r="D34" s="9"/>
      <c r="E34" s="6">
        <v>65354</v>
      </c>
      <c r="F34" s="6"/>
      <c r="G34" s="19">
        <f t="shared" si="0"/>
        <v>1.5863126920928546E-6</v>
      </c>
      <c r="H34" s="6"/>
      <c r="I34" s="6">
        <v>65354</v>
      </c>
      <c r="J34" s="9"/>
      <c r="K34" s="7">
        <f t="shared" si="1"/>
        <v>4.2147720910092713E-7</v>
      </c>
    </row>
    <row r="35" spans="1:11" x14ac:dyDescent="0.55000000000000004">
      <c r="A35" s="1" t="s">
        <v>84</v>
      </c>
      <c r="C35" s="9" t="s">
        <v>117</v>
      </c>
      <c r="D35" s="9"/>
      <c r="E35" s="6">
        <v>3648272594</v>
      </c>
      <c r="F35" s="6"/>
      <c r="G35" s="19">
        <f t="shared" si="0"/>
        <v>8.8553127889290956E-2</v>
      </c>
      <c r="H35" s="6"/>
      <c r="I35" s="6">
        <v>3648280392</v>
      </c>
      <c r="J35" s="9"/>
      <c r="K35" s="7">
        <f t="shared" si="1"/>
        <v>2.3528277345499837E-2</v>
      </c>
    </row>
    <row r="36" spans="1:11" x14ac:dyDescent="0.55000000000000004">
      <c r="A36" s="1" t="s">
        <v>84</v>
      </c>
      <c r="C36" s="9" t="s">
        <v>119</v>
      </c>
      <c r="D36" s="9"/>
      <c r="E36" s="6">
        <v>332627148</v>
      </c>
      <c r="F36" s="6"/>
      <c r="G36" s="19">
        <f t="shared" si="0"/>
        <v>8.0737317778108199E-3</v>
      </c>
      <c r="H36" s="6"/>
      <c r="I36" s="6">
        <v>332627148</v>
      </c>
      <c r="J36" s="9"/>
      <c r="K36" s="7">
        <f t="shared" si="1"/>
        <v>2.1451596231331061E-3</v>
      </c>
    </row>
    <row r="37" spans="1:11" x14ac:dyDescent="0.55000000000000004">
      <c r="A37" s="1" t="s">
        <v>120</v>
      </c>
      <c r="C37" s="9" t="s">
        <v>121</v>
      </c>
      <c r="D37" s="9"/>
      <c r="E37" s="6">
        <v>20687942</v>
      </c>
      <c r="F37" s="6"/>
      <c r="G37" s="19">
        <f t="shared" si="0"/>
        <v>5.0215051822200376E-4</v>
      </c>
      <c r="H37" s="6"/>
      <c r="I37" s="6">
        <v>20687942</v>
      </c>
      <c r="J37" s="9"/>
      <c r="K37" s="7">
        <f t="shared" si="1"/>
        <v>1.3341947021149205E-4</v>
      </c>
    </row>
    <row r="38" spans="1:11" x14ac:dyDescent="0.55000000000000004">
      <c r="A38" s="1" t="s">
        <v>120</v>
      </c>
      <c r="C38" s="9" t="s">
        <v>122</v>
      </c>
      <c r="D38" s="9"/>
      <c r="E38" s="6">
        <v>4255934420</v>
      </c>
      <c r="F38" s="6"/>
      <c r="G38" s="19">
        <f t="shared" si="0"/>
        <v>0.10330267140742481</v>
      </c>
      <c r="H38" s="6"/>
      <c r="I38" s="6">
        <v>7363868828</v>
      </c>
      <c r="J38" s="9"/>
      <c r="K38" s="7">
        <f t="shared" si="1"/>
        <v>4.7490633806817562E-2</v>
      </c>
    </row>
    <row r="39" spans="1:11" x14ac:dyDescent="0.55000000000000004">
      <c r="A39" s="1" t="s">
        <v>120</v>
      </c>
      <c r="C39" s="9" t="s">
        <v>124</v>
      </c>
      <c r="D39" s="9"/>
      <c r="E39" s="6">
        <v>4463540978</v>
      </c>
      <c r="F39" s="6"/>
      <c r="G39" s="19">
        <f t="shared" si="0"/>
        <v>0.1083418261327226</v>
      </c>
      <c r="H39" s="6"/>
      <c r="I39" s="6">
        <v>7723081946</v>
      </c>
      <c r="J39" s="9"/>
      <c r="K39" s="7">
        <f t="shared" si="1"/>
        <v>4.9807250118704856E-2</v>
      </c>
    </row>
    <row r="40" spans="1:11" x14ac:dyDescent="0.55000000000000004">
      <c r="A40" s="1" t="s">
        <v>84</v>
      </c>
      <c r="C40" s="9" t="s">
        <v>126</v>
      </c>
      <c r="D40" s="9"/>
      <c r="E40" s="6">
        <v>1018658789</v>
      </c>
      <c r="F40" s="6"/>
      <c r="G40" s="19">
        <f t="shared" si="0"/>
        <v>2.4725515896542476E-2</v>
      </c>
      <c r="H40" s="6"/>
      <c r="I40" s="6">
        <v>1018658789</v>
      </c>
      <c r="J40" s="9"/>
      <c r="K40" s="7">
        <f t="shared" si="1"/>
        <v>6.5694749122295528E-3</v>
      </c>
    </row>
    <row r="41" spans="1:11" ht="24.75" thickBot="1" x14ac:dyDescent="0.6">
      <c r="A41" s="1" t="s">
        <v>84</v>
      </c>
      <c r="C41" s="9" t="s">
        <v>127</v>
      </c>
      <c r="D41" s="9"/>
      <c r="E41" s="6">
        <v>66431</v>
      </c>
      <c r="F41" s="6"/>
      <c r="G41" s="19">
        <f t="shared" si="0"/>
        <v>1.6124543019313343E-6</v>
      </c>
      <c r="H41" s="6"/>
      <c r="I41" s="6">
        <v>66431</v>
      </c>
      <c r="J41" s="9"/>
      <c r="K41" s="7">
        <f t="shared" si="1"/>
        <v>4.2842293475202266E-7</v>
      </c>
    </row>
    <row r="42" spans="1:11" ht="24.75" thickBot="1" x14ac:dyDescent="0.6">
      <c r="A42" s="1" t="s">
        <v>28</v>
      </c>
      <c r="C42" s="9" t="s">
        <v>28</v>
      </c>
      <c r="D42" s="9"/>
      <c r="E42" s="10">
        <f>SUM(E8:E41)</f>
        <v>41198686946</v>
      </c>
      <c r="F42" s="9"/>
      <c r="G42" s="20">
        <f>SUM(G8:G41)</f>
        <v>0.99999999999999989</v>
      </c>
      <c r="H42" s="9"/>
      <c r="I42" s="10">
        <f>SUM(I8:I41)</f>
        <v>155059392510</v>
      </c>
      <c r="J42" s="9"/>
      <c r="K42" s="20">
        <f>SUM(K8:K41)</f>
        <v>1.0000000000000002</v>
      </c>
    </row>
    <row r="43" spans="1:11" ht="24.75" thickTop="1" x14ac:dyDescent="0.55000000000000004">
      <c r="E43" s="3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12:C4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0" sqref="C10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7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</row>
    <row r="4" spans="1: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5" spans="1:5" ht="24.75" x14ac:dyDescent="0.6">
      <c r="C5" s="23" t="s">
        <v>132</v>
      </c>
      <c r="E5" s="2" t="s">
        <v>196</v>
      </c>
    </row>
    <row r="6" spans="1:5" ht="25.5" thickBot="1" x14ac:dyDescent="0.6">
      <c r="A6" s="21" t="s">
        <v>190</v>
      </c>
      <c r="C6" s="21"/>
      <c r="E6" s="12" t="s">
        <v>197</v>
      </c>
    </row>
    <row r="7" spans="1:5" ht="25.5" thickBot="1" x14ac:dyDescent="0.6">
      <c r="A7" s="21" t="s">
        <v>190</v>
      </c>
      <c r="C7" s="21" t="s">
        <v>73</v>
      </c>
      <c r="E7" s="21" t="s">
        <v>73</v>
      </c>
    </row>
    <row r="8" spans="1:5" x14ac:dyDescent="0.55000000000000004">
      <c r="A8" s="1" t="s">
        <v>191</v>
      </c>
      <c r="C8" s="18">
        <v>7424250</v>
      </c>
      <c r="D8" s="9"/>
      <c r="E8" s="18">
        <v>49554250</v>
      </c>
    </row>
    <row r="9" spans="1:5" x14ac:dyDescent="0.55000000000000004">
      <c r="A9" s="1" t="s">
        <v>195</v>
      </c>
      <c r="C9" s="18">
        <v>0</v>
      </c>
      <c r="D9" s="9"/>
      <c r="E9" s="18">
        <v>603505877</v>
      </c>
    </row>
    <row r="10" spans="1:5" x14ac:dyDescent="0.55000000000000004">
      <c r="A10" s="1" t="s">
        <v>28</v>
      </c>
      <c r="C10" s="10">
        <f>SUM(C8:C9)</f>
        <v>7424250</v>
      </c>
      <c r="D10" s="9"/>
      <c r="E10" s="10">
        <f>SUM(E8:E9)</f>
        <v>653060127</v>
      </c>
    </row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11"/>
  <sheetViews>
    <sheetView rightToLeft="1" topLeftCell="E1" zoomScale="130" zoomScaleNormal="130" workbookViewId="0">
      <selection activeCell="E15" sqref="E15"/>
    </sheetView>
  </sheetViews>
  <sheetFormatPr defaultRowHeight="24" x14ac:dyDescent="0.55000000000000004"/>
  <cols>
    <col min="1" max="1" width="13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.57031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26.28515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25" ht="24.75" x14ac:dyDescent="0.55000000000000004">
      <c r="A3" s="22" t="s">
        <v>130</v>
      </c>
      <c r="B3" s="22" t="s">
        <v>130</v>
      </c>
      <c r="C3" s="22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  <c r="R3" s="22" t="s">
        <v>130</v>
      </c>
      <c r="S3" s="22" t="s">
        <v>130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25" ht="24.75" x14ac:dyDescent="0.55000000000000004">
      <c r="A6" s="21" t="s">
        <v>3</v>
      </c>
      <c r="C6" s="21" t="s">
        <v>138</v>
      </c>
      <c r="D6" s="21" t="s">
        <v>138</v>
      </c>
      <c r="E6" s="21" t="s">
        <v>138</v>
      </c>
      <c r="F6" s="21" t="s">
        <v>138</v>
      </c>
      <c r="G6" s="21" t="s">
        <v>138</v>
      </c>
      <c r="I6" s="21" t="s">
        <v>132</v>
      </c>
      <c r="J6" s="21" t="s">
        <v>132</v>
      </c>
      <c r="K6" s="21" t="s">
        <v>132</v>
      </c>
      <c r="L6" s="21" t="s">
        <v>132</v>
      </c>
      <c r="M6" s="21" t="s">
        <v>132</v>
      </c>
      <c r="O6" s="21" t="s">
        <v>133</v>
      </c>
      <c r="P6" s="21" t="s">
        <v>133</v>
      </c>
      <c r="Q6" s="21" t="s">
        <v>133</v>
      </c>
      <c r="R6" s="21" t="s">
        <v>133</v>
      </c>
      <c r="S6" s="21" t="s">
        <v>133</v>
      </c>
    </row>
    <row r="7" spans="1:25" ht="24.75" x14ac:dyDescent="0.55000000000000004">
      <c r="A7" s="21" t="s">
        <v>3</v>
      </c>
      <c r="C7" s="21" t="s">
        <v>139</v>
      </c>
      <c r="E7" s="21" t="s">
        <v>140</v>
      </c>
      <c r="G7" s="21" t="s">
        <v>141</v>
      </c>
      <c r="I7" s="21" t="s">
        <v>142</v>
      </c>
      <c r="K7" s="21" t="s">
        <v>136</v>
      </c>
      <c r="M7" s="21" t="s">
        <v>143</v>
      </c>
      <c r="O7" s="21" t="s">
        <v>142</v>
      </c>
      <c r="P7" s="9"/>
      <c r="Q7" s="21" t="s">
        <v>136</v>
      </c>
      <c r="R7" s="9"/>
      <c r="S7" s="21" t="s">
        <v>143</v>
      </c>
    </row>
    <row r="8" spans="1:25" x14ac:dyDescent="0.55000000000000004">
      <c r="A8" s="1" t="s">
        <v>17</v>
      </c>
      <c r="C8" s="6" t="s">
        <v>144</v>
      </c>
      <c r="D8" s="6"/>
      <c r="E8" s="6">
        <v>154050050</v>
      </c>
      <c r="F8" s="6"/>
      <c r="G8" s="6">
        <v>300</v>
      </c>
      <c r="H8" s="6"/>
      <c r="I8" s="6">
        <v>0</v>
      </c>
      <c r="J8" s="6"/>
      <c r="K8" s="6">
        <v>0</v>
      </c>
      <c r="L8" s="6"/>
      <c r="M8" s="6">
        <v>0</v>
      </c>
      <c r="N8" s="6"/>
      <c r="O8" s="6">
        <v>46215015000</v>
      </c>
      <c r="P8" s="6"/>
      <c r="Q8" s="6">
        <v>0</v>
      </c>
      <c r="R8" s="6"/>
      <c r="S8" s="6">
        <v>46215015000</v>
      </c>
      <c r="T8" s="6"/>
      <c r="U8" s="6"/>
      <c r="V8" s="6"/>
      <c r="W8" s="6"/>
      <c r="Y8" s="7"/>
    </row>
    <row r="9" spans="1:25" x14ac:dyDescent="0.55000000000000004">
      <c r="A9" s="1" t="s">
        <v>21</v>
      </c>
      <c r="C9" s="6" t="s">
        <v>145</v>
      </c>
      <c r="D9" s="6"/>
      <c r="E9" s="6">
        <v>93988618</v>
      </c>
      <c r="F9" s="6"/>
      <c r="G9" s="6">
        <v>3750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352457317500</v>
      </c>
      <c r="P9" s="6"/>
      <c r="Q9" s="6">
        <v>2635642755</v>
      </c>
      <c r="R9" s="6"/>
      <c r="S9" s="6">
        <v>349821674745</v>
      </c>
      <c r="T9" s="6"/>
      <c r="U9" s="6"/>
      <c r="V9" s="6"/>
      <c r="W9" s="6"/>
      <c r="Y9" s="7"/>
    </row>
    <row r="10" spans="1:25" x14ac:dyDescent="0.55000000000000004">
      <c r="A10" s="1" t="s">
        <v>28</v>
      </c>
      <c r="C10" s="1" t="s">
        <v>28</v>
      </c>
      <c r="E10" s="1" t="s">
        <v>28</v>
      </c>
      <c r="G10" s="1" t="s">
        <v>28</v>
      </c>
      <c r="I10" s="10">
        <f>SUM(I8:I9)</f>
        <v>0</v>
      </c>
      <c r="J10" s="9"/>
      <c r="K10" s="10">
        <f>SUM(K8:K9)</f>
        <v>0</v>
      </c>
      <c r="L10" s="9"/>
      <c r="M10" s="10">
        <f>SUM(M8:M9)</f>
        <v>0</v>
      </c>
      <c r="N10" s="9"/>
      <c r="O10" s="10">
        <f>SUM(O8:O9)</f>
        <v>398672332500</v>
      </c>
      <c r="P10" s="9"/>
      <c r="Q10" s="10">
        <f>SUM(Q8:Q9)</f>
        <v>2635642755</v>
      </c>
      <c r="R10" s="9"/>
      <c r="S10" s="10">
        <f>SUM(S8:S9)</f>
        <v>396036689745</v>
      </c>
    </row>
    <row r="11" spans="1:25" x14ac:dyDescent="0.55000000000000004">
      <c r="I11" s="9"/>
      <c r="J11" s="9"/>
      <c r="K11" s="9"/>
      <c r="L11" s="9"/>
      <c r="M11" s="9"/>
      <c r="N11" s="9"/>
      <c r="O11" s="9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</vt:lpstr>
      <vt:lpstr>سپرده</vt:lpstr>
      <vt:lpstr>درآمدها</vt:lpstr>
      <vt:lpstr>درآمد سرمایه‌گذاری در سهام</vt:lpstr>
      <vt:lpstr>درآسرمایه‌گذاری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2024-10-30T09:05:58Z</dcterms:modified>
</cp:coreProperties>
</file>