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57241C85-891F-4F6E-97D6-1DAFCC742D37}" xr6:coauthVersionLast="47" xr6:coauthVersionMax="47" xr10:uidLastSave="{00000000-0000-0000-0000-000000000000}"/>
  <bookViews>
    <workbookView xWindow="-120" yWindow="-120" windowWidth="29040" windowHeight="15720" tabRatio="958" firstSheet="1" activeTab="9" xr2:uid="{00000000-000D-0000-FFFF-FFFF00000000}"/>
  </bookViews>
  <sheets>
    <sheet name="سهام" sheetId="20" r:id="rId1"/>
    <sheet name="واحدهای صندوق" sheetId="1" r:id="rId2"/>
    <sheet name="اوراق " sheetId="3" r:id="rId3"/>
    <sheet name="سپرده" sheetId="6" r:id="rId4"/>
    <sheet name=" درآمدها" sheetId="15" r:id="rId5"/>
    <sheet name="درآمد سرمایه‌گذاری در سهام" sheetId="11" r:id="rId6"/>
    <sheet name="درآمد ناشی از فروش" sheetId="10" r:id="rId7"/>
    <sheet name="درآمدسرمایه‌گذاری در اوراق بها " sheetId="12" r:id="rId8"/>
    <sheet name="درآمد سپرده بانکی" sheetId="13" r:id="rId9"/>
    <sheet name="مبالغ تخصیصی اوراق" sheetId="19" r:id="rId10"/>
    <sheet name="درآمد سود سهام" sheetId="8" r:id="rId11"/>
    <sheet name="سایر درآمدها" sheetId="14" r:id="rId12"/>
    <sheet name="سود اوراق بهادار " sheetId="16" r:id="rId13"/>
    <sheet name=" سپرده بانکی" sheetId="7" r:id="rId14"/>
    <sheet name="درآمد ناشی از تغییر قیمت اوراق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20" l="1"/>
  <c r="U13" i="20"/>
  <c r="O13" i="20"/>
  <c r="K13" i="20"/>
  <c r="G13" i="20"/>
  <c r="E13" i="20"/>
  <c r="C9" i="15" l="1"/>
  <c r="C8" i="15"/>
  <c r="C7" i="15"/>
  <c r="G88" i="13"/>
  <c r="K8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" i="13"/>
  <c r="I10" i="12"/>
  <c r="Q10" i="12"/>
  <c r="I24" i="12"/>
  <c r="Q9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5" i="12"/>
  <c r="I8" i="12"/>
  <c r="I27" i="11"/>
  <c r="S28" i="11"/>
  <c r="K3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8" i="11"/>
  <c r="M30" i="11"/>
  <c r="O30" i="11"/>
  <c r="Q30" i="11"/>
  <c r="S9" i="11"/>
  <c r="S30" i="11" s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8" i="11"/>
  <c r="I29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8" i="9"/>
  <c r="K14" i="16"/>
  <c r="M14" i="16"/>
  <c r="I14" i="16"/>
  <c r="G14" i="16"/>
  <c r="E14" i="16"/>
  <c r="C14" i="16"/>
  <c r="U16" i="11" l="1"/>
  <c r="U24" i="11"/>
  <c r="U11" i="11"/>
  <c r="U20" i="11"/>
  <c r="U17" i="11"/>
  <c r="U25" i="11"/>
  <c r="U26" i="11"/>
  <c r="U27" i="11"/>
  <c r="U10" i="11"/>
  <c r="U18" i="11"/>
  <c r="U28" i="11"/>
  <c r="U19" i="11"/>
  <c r="U12" i="11"/>
  <c r="U13" i="11"/>
  <c r="U21" i="11"/>
  <c r="U29" i="11"/>
  <c r="U15" i="11"/>
  <c r="U23" i="11"/>
  <c r="U14" i="11"/>
  <c r="U22" i="11"/>
  <c r="U8" i="11"/>
  <c r="U9" i="11"/>
  <c r="Q34" i="10"/>
  <c r="U30" i="11" l="1"/>
  <c r="C10" i="15" l="1"/>
  <c r="E10" i="14"/>
  <c r="C10" i="14"/>
  <c r="I88" i="13"/>
  <c r="E88" i="13"/>
  <c r="Q26" i="12"/>
  <c r="O26" i="12"/>
  <c r="M26" i="12"/>
  <c r="K26" i="12"/>
  <c r="I26" i="12"/>
  <c r="G26" i="12"/>
  <c r="E26" i="12"/>
  <c r="C26" i="12"/>
  <c r="I30" i="11"/>
  <c r="G30" i="11"/>
  <c r="E30" i="11"/>
  <c r="C30" i="11"/>
  <c r="O34" i="10"/>
  <c r="M34" i="10"/>
  <c r="I34" i="10"/>
  <c r="G34" i="10"/>
  <c r="E34" i="10"/>
  <c r="Q42" i="9"/>
  <c r="O42" i="9"/>
  <c r="M42" i="9"/>
  <c r="I42" i="9"/>
  <c r="G42" i="9"/>
  <c r="E42" i="9"/>
  <c r="S10" i="8"/>
  <c r="Q10" i="8"/>
  <c r="O10" i="8"/>
  <c r="M10" i="8"/>
  <c r="K10" i="8"/>
  <c r="I10" i="8"/>
  <c r="M88" i="7"/>
  <c r="K88" i="7"/>
  <c r="I88" i="7"/>
  <c r="G88" i="7"/>
  <c r="E88" i="7"/>
  <c r="C88" i="7"/>
  <c r="I68" i="6"/>
  <c r="G68" i="6"/>
  <c r="E68" i="6"/>
  <c r="C68" i="6"/>
  <c r="U26" i="3"/>
  <c r="S26" i="3"/>
  <c r="M26" i="3"/>
  <c r="I26" i="3"/>
  <c r="E26" i="3"/>
  <c r="C26" i="3"/>
  <c r="W24" i="1"/>
  <c r="U24" i="1"/>
  <c r="O24" i="1"/>
  <c r="K24" i="1"/>
  <c r="G24" i="1"/>
  <c r="E24" i="1"/>
</calcChain>
</file>

<file path=xl/sharedStrings.xml><?xml version="1.0" encoding="utf-8"?>
<sst xmlns="http://schemas.openxmlformats.org/spreadsheetml/2006/main" count="1685" uniqueCount="268">
  <si>
    <t>صندوق سرمایه‌گذاری اختصاصی بازارگردانی مفید</t>
  </si>
  <si>
    <t>صورت وضعیت پورتفوی</t>
  </si>
  <si>
    <t>برای ماه منتهی به 1404/01/31</t>
  </si>
  <si>
    <t>نام شرکت</t>
  </si>
  <si>
    <t>1403/12/30</t>
  </si>
  <si>
    <t>تغییرات طی دوره</t>
  </si>
  <si>
    <t>1404/01/31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</si>
  <si>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</si>
  <si>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</si>
  <si>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</si>
  <si>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</si>
  <si>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</si>
  <si>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</si>
  <si>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</si>
  <si>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</si>
  <si>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</si>
  <si>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11.27%</t>
  </si>
  <si>
    <t>صندوق س.توسعه اندوخته آینده-س</t>
  </si>
  <si>
    <t>2.60%</t>
  </si>
  <si>
    <t>بانک خاورمیانه</t>
  </si>
  <si>
    <t>1.69%</t>
  </si>
  <si>
    <t>صندوق س شاخصی آرام مفید</t>
  </si>
  <si>
    <t>1.98%</t>
  </si>
  <si>
    <t>صندوق س. آوند مفید-د</t>
  </si>
  <si>
    <t>4.25%</t>
  </si>
  <si>
    <t>صندوق س سپر سرمایه بیدار- ثابت</t>
  </si>
  <si>
    <t>0.05%</t>
  </si>
  <si>
    <t>نیان الکترونیک</t>
  </si>
  <si>
    <t>2.79%</t>
  </si>
  <si>
    <t>صندوق س صنایع مفید1- بخشی</t>
  </si>
  <si>
    <t>6.25%</t>
  </si>
  <si>
    <t>صندوق س صنایع مفید2-بخشی</t>
  </si>
  <si>
    <t>0.38%</t>
  </si>
  <si>
    <t>صندوق س صنایع مفید3- بخشی</t>
  </si>
  <si>
    <t>4.58%</t>
  </si>
  <si>
    <t>صندوق س. اهرمی مفید-س</t>
  </si>
  <si>
    <t>2.81%</t>
  </si>
  <si>
    <t>صندوق س صنایع مفید4-بخشی</t>
  </si>
  <si>
    <t>2.27%</t>
  </si>
  <si>
    <t>صندوق س صنایع مفید5-بخشی</t>
  </si>
  <si>
    <t>0.58%</t>
  </si>
  <si>
    <t>بهار رز عالیس چناران</t>
  </si>
  <si>
    <t>4.59%</t>
  </si>
  <si>
    <t>صندوق ارمغان فیروزه آسیا-ثابت</t>
  </si>
  <si>
    <t>0.19%</t>
  </si>
  <si>
    <t>صندوق س صنایع مفید6- بخشی</t>
  </si>
  <si>
    <t>0.77%</t>
  </si>
  <si>
    <t>معدنکاران نسوز</t>
  </si>
  <si>
    <t>25.69%</t>
  </si>
  <si>
    <t>صندوق س.اعتماد آفرین پارسیان-د</t>
  </si>
  <si>
    <t>0.00%</t>
  </si>
  <si>
    <t>ص.س.درآمد ثابت کیمیا-د</t>
  </si>
  <si>
    <t/>
  </si>
  <si>
    <t>72.75%</t>
  </si>
  <si>
    <t>اطلاعات اوراق بهادار با درآمد ثابت</t>
  </si>
  <si>
    <t>نام اوراق</t>
  </si>
  <si>
    <t>قیمت بازار هر ورقه</t>
  </si>
  <si>
    <t>سلف شیرفرادما سولیکو کاله</t>
  </si>
  <si>
    <t>0.04%</t>
  </si>
  <si>
    <t>سلف شیر فرادما کاله</t>
  </si>
  <si>
    <t>سلف موازی پلی اتیلن سبک فیلم</t>
  </si>
  <si>
    <t>1.36%</t>
  </si>
  <si>
    <t>سلف میلگرد درپاد تبریز</t>
  </si>
  <si>
    <t>0.02%</t>
  </si>
  <si>
    <t>سلف موازی گروه صنعتی پاکشو</t>
  </si>
  <si>
    <t>0.12%</t>
  </si>
  <si>
    <t>سلف موازی پدیده شیمی قرن</t>
  </si>
  <si>
    <t>0.07%</t>
  </si>
  <si>
    <t>سلف موازی آریان کیمیاتک</t>
  </si>
  <si>
    <t>سلف موازی میلگرد تبریز</t>
  </si>
  <si>
    <t>سلف استاندارد خودروی کرمان</t>
  </si>
  <si>
    <t>0.23%</t>
  </si>
  <si>
    <t>سلف شیرفرادما سولیکو</t>
  </si>
  <si>
    <t>سلف موازی هیدروکربن آفتاب054</t>
  </si>
  <si>
    <t>0.13%</t>
  </si>
  <si>
    <t>صکوک مرابحه دعبید69-3ماهه23%</t>
  </si>
  <si>
    <t>مرابحه شهر فرش-مفید060921</t>
  </si>
  <si>
    <t>مرابحه اورند پیشرو-مفید051118</t>
  </si>
  <si>
    <t>0.01%</t>
  </si>
  <si>
    <t>اجاره اهداف مفید 14070531</t>
  </si>
  <si>
    <t>0.43%</t>
  </si>
  <si>
    <t>مرابحه طبیعت سبز-مفید060920</t>
  </si>
  <si>
    <t>مشارکت ش قم0612-3 ماهه 20.5%</t>
  </si>
  <si>
    <t>2.67%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</si>
  <si>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</si>
  <si>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</si>
  <si>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</si>
  <si>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</si>
  <si>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</si>
  <si>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</si>
  <si>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</si>
  <si>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</si>
  <si>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</si>
  <si>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</si>
  <si>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0.47%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</si>
  <si>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</si>
  <si>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</si>
  <si>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</si>
  <si>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</si>
  <si>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</si>
  <si>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</si>
  <si>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1.84%</t>
  </si>
  <si>
    <t>100910810707074863</t>
  </si>
  <si>
    <t>100910810707074864</t>
  </si>
  <si>
    <t>100910810707075208</t>
  </si>
  <si>
    <t>1009-10-810-707075307</t>
  </si>
  <si>
    <t>100910810707075592</t>
  </si>
  <si>
    <t>0.03%</t>
  </si>
  <si>
    <t>100910810707075627</t>
  </si>
  <si>
    <t>100910810707075652</t>
  </si>
  <si>
    <t>0.64%</t>
  </si>
  <si>
    <t>100910810707075661</t>
  </si>
  <si>
    <t>100910810707075754</t>
  </si>
  <si>
    <t>100910810707075785</t>
  </si>
  <si>
    <t>بانک اقتصاد نوین حافظ</t>
  </si>
  <si>
    <t>10685072611861</t>
  </si>
  <si>
    <t>100910810707075805</t>
  </si>
  <si>
    <t>100910810707075678</t>
  </si>
  <si>
    <t>0.24%</t>
  </si>
  <si>
    <t>بانک اقتصاد نوین اقدسیه</t>
  </si>
  <si>
    <t>21685072611861</t>
  </si>
  <si>
    <t>100910810707075961</t>
  </si>
  <si>
    <t>100910810707076168</t>
  </si>
  <si>
    <t>1.43%</t>
  </si>
  <si>
    <t>بانک تجارت کار</t>
  </si>
  <si>
    <t>0279004063978</t>
  </si>
  <si>
    <t>0.14%</t>
  </si>
  <si>
    <t>100910810707076160</t>
  </si>
  <si>
    <t>100910810707076281</t>
  </si>
  <si>
    <t>100910810707076304</t>
  </si>
  <si>
    <t>100910810707076461</t>
  </si>
  <si>
    <t>100910810707076444</t>
  </si>
  <si>
    <t>0279006464627</t>
  </si>
  <si>
    <t>100910810707076591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</si>
  <si>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</si>
  <si>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</si>
  <si>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</si>
  <si>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</si>
  <si>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</si>
  <si>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</si>
  <si>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0.39%</t>
  </si>
  <si>
    <t>100910810707076675</t>
  </si>
  <si>
    <t>100910810707076836</t>
  </si>
  <si>
    <t>0.21%</t>
  </si>
  <si>
    <t>100910810707076835</t>
  </si>
  <si>
    <t>0479605072654</t>
  </si>
  <si>
    <t>0.35%</t>
  </si>
  <si>
    <t>0479605072566</t>
  </si>
  <si>
    <t>0.37%</t>
  </si>
  <si>
    <t>0479605072499</t>
  </si>
  <si>
    <t>0479605072792</t>
  </si>
  <si>
    <t>0.45%</t>
  </si>
  <si>
    <t>0479605072742</t>
  </si>
  <si>
    <t>0.11%</t>
  </si>
  <si>
    <t>0479605073050</t>
  </si>
  <si>
    <t>0.29%</t>
  </si>
  <si>
    <t>0479605072929</t>
  </si>
  <si>
    <t>0479605072872</t>
  </si>
  <si>
    <t>0479605073133</t>
  </si>
  <si>
    <t>0479605073087</t>
  </si>
  <si>
    <t>0479605073160</t>
  </si>
  <si>
    <t>0.46%</t>
  </si>
  <si>
    <t>0479605073180</t>
  </si>
  <si>
    <t>0.74%</t>
  </si>
  <si>
    <t>0479605073216</t>
  </si>
  <si>
    <t>0.34%</t>
  </si>
  <si>
    <t>0479605073263</t>
  </si>
  <si>
    <t>0.57%</t>
  </si>
  <si>
    <t>0479605073279</t>
  </si>
  <si>
    <t>0479605072284</t>
  </si>
  <si>
    <t>0479605072306</t>
  </si>
  <si>
    <t>0.97%</t>
  </si>
  <si>
    <t>0479605072420</t>
  </si>
  <si>
    <t>0.06%</t>
  </si>
  <si>
    <t>12.16%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</si>
  <si>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</si>
  <si>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</si>
  <si>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</si>
  <si>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</si>
  <si>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</si>
  <si>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</si>
  <si>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</si>
  <si>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</si>
  <si>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</si>
  <si>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</si>
  <si>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</si>
  <si>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</si>
  <si>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</si>
  <si>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</si>
  <si>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</si>
  <si>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</si>
  <si>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</si>
  <si>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</si>
  <si>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</si>
  <si>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</si>
  <si>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</si>
  <si>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ح . نیان الکترونیک</t>
  </si>
  <si>
    <t>صندوق س.درآمد ثابت پاسارگاد-د</t>
  </si>
  <si>
    <t>سلف آهن اسفنجی فولاد شادگان</t>
  </si>
  <si>
    <t>درآمد سود سهام</t>
  </si>
  <si>
    <t>درآمد تغییر ارزش</t>
  </si>
  <si>
    <t>درآمد فروش</t>
  </si>
  <si>
    <t>درصد از کل درآمدها</t>
  </si>
  <si>
    <t>93.83%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</si>
  <si>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</si>
  <si>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</si>
  <si>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</si>
  <si>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</si>
  <si>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</si>
  <si>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</si>
  <si>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21628372611861</t>
  </si>
  <si>
    <t>21628372611862</t>
  </si>
  <si>
    <t>21628382611863</t>
  </si>
  <si>
    <t>21628372611865</t>
  </si>
  <si>
    <t>21628372611866</t>
  </si>
  <si>
    <t>0479603490167</t>
  </si>
  <si>
    <t>0479603490208</t>
  </si>
  <si>
    <t>0479604597212</t>
  </si>
  <si>
    <t>0479604703474</t>
  </si>
  <si>
    <t>0479604703536</t>
  </si>
  <si>
    <t>0479604703541</t>
  </si>
  <si>
    <t>0479604703578</t>
  </si>
  <si>
    <t>0479604703599</t>
  </si>
  <si>
    <t>0479604703619</t>
  </si>
  <si>
    <t>0479604703634</t>
  </si>
  <si>
    <t>0479604703687</t>
  </si>
  <si>
    <t>0479604703712</t>
  </si>
  <si>
    <t>0479604703728</t>
  </si>
  <si>
    <t>0479604703754</t>
  </si>
  <si>
    <t>0479604703765</t>
  </si>
  <si>
    <t>0479604703780</t>
  </si>
  <si>
    <t>0479604930006</t>
  </si>
  <si>
    <t>0479604930115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</si>
  <si>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</si>
  <si>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</si>
  <si>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</si>
  <si>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</si>
  <si>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4.69%</t>
  </si>
  <si>
    <t>سرمایه‌گذاری در اوراق بهادار</t>
  </si>
  <si>
    <t>1.00%</t>
  </si>
  <si>
    <t>درآمد سپرده بانکی</t>
  </si>
  <si>
    <t>4.55%</t>
  </si>
  <si>
    <t>99.38%</t>
  </si>
  <si>
    <t>4.97%</t>
  </si>
  <si>
    <t>1403/01/01</t>
  </si>
  <si>
    <t>از ابتدای سال مالی</t>
  </si>
  <si>
    <t>تا پایان ماه</t>
  </si>
  <si>
    <t>طرف معامله</t>
  </si>
  <si>
    <t>نوع وابستگی</t>
  </si>
  <si>
    <t>بهای تمام شده اوراق</t>
  </si>
  <si>
    <t>داروسازی دکتر عبیدی-صعبید 069-حامی</t>
  </si>
  <si>
    <t>داروسازی دکتر عبیدی-صعبید 069-آوند</t>
  </si>
  <si>
    <t>اوراق سلف استاندارد-عدرپاد2-آوند</t>
  </si>
  <si>
    <t>اوراق اهداف 073-صندوق حامی</t>
  </si>
  <si>
    <t>اوراق اهداف 073-صندوق آوند</t>
  </si>
  <si>
    <t>اورند پیشرو-حامی</t>
  </si>
  <si>
    <t>اورند پیشرو-آوند</t>
  </si>
  <si>
    <t>پتروشیمی لاله-علاله1-آوند</t>
  </si>
  <si>
    <t>پتروشیمی لاله-علاله1-حامی</t>
  </si>
  <si>
    <t>اوراق طبیعت 066-آوند</t>
  </si>
  <si>
    <t>شهرداری قم-آوند</t>
  </si>
  <si>
    <t>شهرداری قم-حامی</t>
  </si>
  <si>
    <t>اوراق عکرمان-حامی 2</t>
  </si>
  <si>
    <t>اوراق عکرمان-آوند</t>
  </si>
  <si>
    <t>صندوق های تحت مدیریت مشترک</t>
  </si>
  <si>
    <t>مبلغ اوراق بهادار واگذار شده</t>
  </si>
  <si>
    <t>میانگین نرخ بازده تا سررسید اوراق بهادار</t>
  </si>
  <si>
    <t>مبالغ تخصیص یافته بابت خرید و نگهداری اوراق بهادار با درآمد ثابت (نرخ سود ترجیحی)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</si>
</sst>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8" formatCode="#,##0_ ;[Red]\-#,##0\ "/>
  </numFmts>
  <fonts count="1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1"/>
      <name val="Calibri"/>
      <family val="2"/>
    </font>
    <font>
      <sz val="18"/>
      <name val="B Mitra"/>
      <charset val="178"/>
    </font>
    <font>
      <b/>
      <sz val="12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Fill="1"/>
    <xf numFmtId="164" fontId="6" fillId="0" borderId="0" xfId="0" applyNumberFormat="1" applyFont="1" applyFill="1" applyAlignment="1">
      <alignment horizontal="center" vertical="center" readingOrder="2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164" fontId="4" fillId="0" borderId="0" xfId="0" applyNumberFormat="1" applyFont="1"/>
    <xf numFmtId="10" fontId="4" fillId="0" borderId="0" xfId="1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168" fontId="8" fillId="0" borderId="4" xfId="0" applyNumberFormat="1" applyFont="1" applyBorder="1" applyAlignment="1" applyProtection="1">
      <alignment horizontal="center" vertical="center" wrapText="1" readingOrder="2"/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9" fillId="0" borderId="0" xfId="2" applyFont="1" applyAlignment="1">
      <alignment horizontal="right" vertical="center" readingOrder="2"/>
    </xf>
  </cellXfs>
  <cellStyles count="4">
    <cellStyle name="Comma 2" xfId="3" xr:uid="{3C924C2A-3339-4004-AC4B-713426781C56}"/>
    <cellStyle name="Normal" xfId="0" builtinId="0"/>
    <cellStyle name="Normal 2" xfId="2" xr:uid="{F6B7C529-CCC1-476C-BE92-74C560B916F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4FF4-DE26-4029-9D32-EBAE7E8F5E9D}">
  <dimension ref="A2:Y13"/>
  <sheetViews>
    <sheetView rightToLeft="1" topLeftCell="D4" zoomScaleNormal="100" workbookViewId="0">
      <selection activeCell="E19" sqref="E1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5.5" thickBot="1" x14ac:dyDescent="0.6">
      <c r="A6" s="19" t="s">
        <v>3</v>
      </c>
      <c r="C6" s="19" t="s">
        <v>244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5.5" thickBot="1" x14ac:dyDescent="0.6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5.5" thickBot="1" x14ac:dyDescent="0.6">
      <c r="A8" s="19" t="s">
        <v>3</v>
      </c>
      <c r="C8" s="19" t="s">
        <v>7</v>
      </c>
      <c r="E8" s="19" t="s">
        <v>8</v>
      </c>
      <c r="G8" s="19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s="7" customFormat="1" x14ac:dyDescent="0.55000000000000004">
      <c r="A9" s="7" t="s">
        <v>19</v>
      </c>
      <c r="C9" s="8">
        <v>262670511</v>
      </c>
      <c r="D9" s="8"/>
      <c r="E9" s="8">
        <v>555689706241</v>
      </c>
      <c r="F9" s="8"/>
      <c r="G9" s="8">
        <v>787412644234.92004</v>
      </c>
      <c r="H9" s="8"/>
      <c r="I9" s="8">
        <v>800600</v>
      </c>
      <c r="J9" s="8"/>
      <c r="K9" s="8">
        <v>2444156574</v>
      </c>
      <c r="L9" s="8"/>
      <c r="M9" s="8">
        <v>-55810400</v>
      </c>
      <c r="N9" s="8"/>
      <c r="O9" s="8">
        <v>190611511471</v>
      </c>
      <c r="P9" s="8"/>
      <c r="Q9" s="8">
        <v>207660711</v>
      </c>
      <c r="R9" s="8"/>
      <c r="S9" s="8">
        <v>3804</v>
      </c>
      <c r="T9" s="8"/>
      <c r="U9" s="8">
        <v>439911022976</v>
      </c>
      <c r="V9" s="8"/>
      <c r="W9" s="8">
        <v>789340989222.07104</v>
      </c>
      <c r="X9" s="8"/>
      <c r="Y9" s="8" t="s">
        <v>20</v>
      </c>
    </row>
    <row r="10" spans="1:25" s="7" customFormat="1" x14ac:dyDescent="0.55000000000000004">
      <c r="A10" s="7" t="s">
        <v>27</v>
      </c>
      <c r="C10" s="8">
        <v>110922671</v>
      </c>
      <c r="D10" s="8"/>
      <c r="E10" s="8">
        <v>929782498022</v>
      </c>
      <c r="F10" s="8"/>
      <c r="G10" s="8">
        <v>967618968092.44897</v>
      </c>
      <c r="H10" s="8"/>
      <c r="I10" s="8">
        <v>15870599</v>
      </c>
      <c r="J10" s="8"/>
      <c r="K10" s="8">
        <v>149190257739</v>
      </c>
      <c r="L10" s="8"/>
      <c r="M10" s="8">
        <v>0</v>
      </c>
      <c r="N10" s="8"/>
      <c r="O10" s="8">
        <v>0</v>
      </c>
      <c r="P10" s="8"/>
      <c r="Q10" s="8">
        <v>126793270</v>
      </c>
      <c r="R10" s="8"/>
      <c r="S10" s="8">
        <v>10260</v>
      </c>
      <c r="T10" s="8"/>
      <c r="U10" s="8">
        <v>1078972755761</v>
      </c>
      <c r="V10" s="8"/>
      <c r="W10" s="8">
        <v>1299910266997.8501</v>
      </c>
      <c r="X10" s="8"/>
      <c r="Y10" s="8" t="s">
        <v>28</v>
      </c>
    </row>
    <row r="11" spans="1:25" s="7" customFormat="1" x14ac:dyDescent="0.55000000000000004">
      <c r="A11" s="7" t="s">
        <v>41</v>
      </c>
      <c r="C11" s="8">
        <v>470010341</v>
      </c>
      <c r="D11" s="8"/>
      <c r="E11" s="8">
        <v>2003652283206</v>
      </c>
      <c r="F11" s="8"/>
      <c r="G11" s="8">
        <v>1848085078909.21</v>
      </c>
      <c r="H11" s="8"/>
      <c r="I11" s="8">
        <v>20664117</v>
      </c>
      <c r="J11" s="8"/>
      <c r="K11" s="8">
        <v>89905616335</v>
      </c>
      <c r="L11" s="8"/>
      <c r="M11" s="8">
        <v>-25000000</v>
      </c>
      <c r="N11" s="8"/>
      <c r="O11" s="8">
        <v>108673470000</v>
      </c>
      <c r="P11" s="8"/>
      <c r="Q11" s="8">
        <v>465674458</v>
      </c>
      <c r="R11" s="8"/>
      <c r="S11" s="8">
        <v>4598</v>
      </c>
      <c r="T11" s="8"/>
      <c r="U11" s="8">
        <v>1986980858193</v>
      </c>
      <c r="V11" s="8"/>
      <c r="W11" s="8">
        <v>2139543867804.01</v>
      </c>
      <c r="X11" s="8"/>
      <c r="Y11" s="8" t="s">
        <v>42</v>
      </c>
    </row>
    <row r="12" spans="1:25" s="7" customFormat="1" ht="24.75" thickBot="1" x14ac:dyDescent="0.6">
      <c r="A12" s="7" t="s">
        <v>47</v>
      </c>
      <c r="C12" s="8">
        <v>265630000</v>
      </c>
      <c r="D12" s="8"/>
      <c r="E12" s="8">
        <v>10480431650000</v>
      </c>
      <c r="F12" s="8"/>
      <c r="G12" s="8">
        <v>10776381720720</v>
      </c>
      <c r="H12" s="8"/>
      <c r="I12" s="8">
        <v>22520593</v>
      </c>
      <c r="J12" s="8"/>
      <c r="K12" s="8">
        <v>988291890429</v>
      </c>
      <c r="L12" s="8"/>
      <c r="M12" s="8">
        <v>-20630000</v>
      </c>
      <c r="N12" s="8"/>
      <c r="O12" s="8">
        <v>919722057518</v>
      </c>
      <c r="P12" s="8"/>
      <c r="Q12" s="8">
        <v>267520593</v>
      </c>
      <c r="R12" s="8"/>
      <c r="S12" s="8">
        <v>44800</v>
      </c>
      <c r="T12" s="8"/>
      <c r="U12" s="8">
        <v>10650602136140</v>
      </c>
      <c r="V12" s="8"/>
      <c r="W12" s="8">
        <v>11975814025249.5</v>
      </c>
      <c r="X12" s="8"/>
      <c r="Y12" s="8" t="s">
        <v>48</v>
      </c>
    </row>
    <row r="13" spans="1:25" ht="25.5" thickBot="1" x14ac:dyDescent="0.65">
      <c r="A13" s="2" t="s">
        <v>52</v>
      </c>
      <c r="C13" s="1" t="s">
        <v>52</v>
      </c>
      <c r="E13" s="4">
        <f>SUM(E9:E12)</f>
        <v>13969556137469</v>
      </c>
      <c r="G13" s="4">
        <f>SUM(G9:G12)</f>
        <v>14379498411956.578</v>
      </c>
      <c r="I13" s="1" t="s">
        <v>52</v>
      </c>
      <c r="K13" s="4">
        <f>SUM(K9:K12)</f>
        <v>1229831921077</v>
      </c>
      <c r="M13" s="1" t="s">
        <v>52</v>
      </c>
      <c r="O13" s="4">
        <f>SUM(O9:O12)</f>
        <v>1219007038989</v>
      </c>
      <c r="Q13" s="1" t="s">
        <v>52</v>
      </c>
      <c r="S13" s="1" t="s">
        <v>52</v>
      </c>
      <c r="U13" s="4">
        <f>SUM(U9:U12)</f>
        <v>14156466773070</v>
      </c>
      <c r="W13" s="4">
        <f>SUM(W9:W12)</f>
        <v>16204609149273.432</v>
      </c>
      <c r="Y13" s="6" t="s">
        <v>53</v>
      </c>
    </row>
  </sheetData>
  <mergeCells count="17">
    <mergeCell ref="Y7:Y8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CB1D-14F8-4B13-8820-76876034FFE0}">
  <dimension ref="A2:Q89"/>
  <sheetViews>
    <sheetView rightToLeft="1" tabSelected="1" workbookViewId="0">
      <selection activeCell="N2" sqref="N2"/>
    </sheetView>
  </sheetViews>
  <sheetFormatPr defaultRowHeight="24" x14ac:dyDescent="0.55000000000000004"/>
  <cols>
    <col min="1" max="1" width="36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7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5" spans="1:17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7" ht="25.5" x14ac:dyDescent="0.55000000000000004">
      <c r="A6" s="33" t="s">
        <v>267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49.5" x14ac:dyDescent="0.55000000000000004">
      <c r="A7" s="26" t="s">
        <v>247</v>
      </c>
      <c r="B7" s="26"/>
      <c r="C7" s="26" t="s">
        <v>248</v>
      </c>
      <c r="D7" s="27"/>
      <c r="E7" s="26" t="s">
        <v>265</v>
      </c>
      <c r="F7" s="27"/>
      <c r="G7" s="26" t="s">
        <v>249</v>
      </c>
      <c r="H7" s="27"/>
      <c r="I7" s="28" t="s">
        <v>266</v>
      </c>
      <c r="J7" s="21"/>
      <c r="K7" s="30"/>
    </row>
    <row r="8" spans="1:17" ht="27" x14ac:dyDescent="0.55000000000000004">
      <c r="A8" s="27" t="s">
        <v>250</v>
      </c>
      <c r="B8" s="27"/>
      <c r="C8" s="31" t="s">
        <v>264</v>
      </c>
      <c r="D8" s="31"/>
      <c r="E8" s="29">
        <v>1500000000000</v>
      </c>
      <c r="F8" s="31"/>
      <c r="G8" s="29">
        <v>31428571402</v>
      </c>
      <c r="H8" s="31"/>
      <c r="I8" s="32">
        <v>34</v>
      </c>
      <c r="J8" s="22"/>
      <c r="K8" s="24"/>
    </row>
    <row r="9" spans="1:17" ht="27" x14ac:dyDescent="0.55000000000000004">
      <c r="A9" s="27" t="s">
        <v>251</v>
      </c>
      <c r="B9" s="27"/>
      <c r="C9" s="31" t="s">
        <v>264</v>
      </c>
      <c r="D9" s="31"/>
      <c r="E9" s="29">
        <v>2000000000000</v>
      </c>
      <c r="F9" s="31"/>
      <c r="G9" s="29">
        <v>41904761910</v>
      </c>
      <c r="H9" s="31"/>
      <c r="I9" s="32">
        <v>34</v>
      </c>
      <c r="J9" s="22"/>
      <c r="K9" s="24"/>
    </row>
    <row r="10" spans="1:17" ht="27" x14ac:dyDescent="0.55000000000000004">
      <c r="A10" s="27" t="s">
        <v>252</v>
      </c>
      <c r="B10" s="27"/>
      <c r="C10" s="31" t="s">
        <v>264</v>
      </c>
      <c r="D10" s="31"/>
      <c r="E10" s="29">
        <v>222997478600</v>
      </c>
      <c r="F10" s="31"/>
      <c r="G10" s="29">
        <v>3836509728</v>
      </c>
      <c r="H10" s="31"/>
      <c r="I10" s="32">
        <v>38</v>
      </c>
      <c r="J10" s="22"/>
      <c r="K10" s="24"/>
    </row>
    <row r="11" spans="1:17" ht="27" x14ac:dyDescent="0.55000000000000004">
      <c r="A11" s="27" t="s">
        <v>253</v>
      </c>
      <c r="B11" s="27"/>
      <c r="C11" s="31" t="s">
        <v>264</v>
      </c>
      <c r="D11" s="31"/>
      <c r="E11" s="29">
        <v>3336000000000</v>
      </c>
      <c r="F11" s="31"/>
      <c r="G11" s="29">
        <v>158402033220</v>
      </c>
      <c r="H11" s="31"/>
      <c r="I11" s="32">
        <v>39</v>
      </c>
      <c r="J11" s="22"/>
      <c r="K11" s="24"/>
    </row>
    <row r="12" spans="1:17" ht="27" x14ac:dyDescent="0.55000000000000004">
      <c r="A12" s="27" t="s">
        <v>254</v>
      </c>
      <c r="B12" s="27"/>
      <c r="C12" s="31" t="s">
        <v>264</v>
      </c>
      <c r="D12" s="31"/>
      <c r="E12" s="29">
        <v>1440000000000</v>
      </c>
      <c r="F12" s="31"/>
      <c r="G12" s="29">
        <v>68205777755</v>
      </c>
      <c r="H12" s="31"/>
      <c r="I12" s="32">
        <v>39</v>
      </c>
      <c r="J12" s="22"/>
      <c r="K12" s="24"/>
    </row>
    <row r="13" spans="1:17" ht="27" x14ac:dyDescent="0.55000000000000004">
      <c r="A13" s="27" t="s">
        <v>255</v>
      </c>
      <c r="B13" s="27"/>
      <c r="C13" s="31" t="s">
        <v>264</v>
      </c>
      <c r="D13" s="31"/>
      <c r="E13" s="29">
        <v>2000000000000</v>
      </c>
      <c r="F13" s="31"/>
      <c r="G13" s="29">
        <v>28842311229</v>
      </c>
      <c r="H13" s="31"/>
      <c r="I13" s="32">
        <v>33.5</v>
      </c>
      <c r="J13" s="22"/>
      <c r="K13" s="24"/>
    </row>
    <row r="14" spans="1:17" ht="27" x14ac:dyDescent="0.55000000000000004">
      <c r="A14" s="27" t="s">
        <v>256</v>
      </c>
      <c r="B14" s="27"/>
      <c r="C14" s="31" t="s">
        <v>264</v>
      </c>
      <c r="D14" s="31"/>
      <c r="E14" s="29">
        <v>1000000000000</v>
      </c>
      <c r="F14" s="31"/>
      <c r="G14" s="29">
        <v>14421155633</v>
      </c>
      <c r="H14" s="31"/>
      <c r="I14" s="32">
        <v>33.5</v>
      </c>
      <c r="J14" s="22"/>
      <c r="K14" s="24"/>
    </row>
    <row r="15" spans="1:17" ht="27" x14ac:dyDescent="0.55000000000000004">
      <c r="A15" s="27" t="s">
        <v>257</v>
      </c>
      <c r="B15" s="27"/>
      <c r="C15" s="31" t="s">
        <v>264</v>
      </c>
      <c r="D15" s="31"/>
      <c r="E15" s="29">
        <v>1349985121650</v>
      </c>
      <c r="F15" s="31"/>
      <c r="G15" s="29">
        <v>203510238330</v>
      </c>
      <c r="H15" s="31"/>
      <c r="I15" s="32">
        <v>35</v>
      </c>
      <c r="J15" s="22"/>
      <c r="K15" s="24"/>
    </row>
    <row r="16" spans="1:17" ht="27" x14ac:dyDescent="0.55000000000000004">
      <c r="A16" s="27" t="s">
        <v>258</v>
      </c>
      <c r="B16" s="27"/>
      <c r="C16" s="31" t="s">
        <v>264</v>
      </c>
      <c r="D16" s="31"/>
      <c r="E16" s="29">
        <v>3149965283850</v>
      </c>
      <c r="F16" s="31"/>
      <c r="G16" s="29">
        <v>473614314998</v>
      </c>
      <c r="H16" s="31"/>
      <c r="I16" s="32">
        <v>35</v>
      </c>
      <c r="J16" s="22"/>
      <c r="K16" s="24"/>
    </row>
    <row r="17" spans="1:11" ht="27" x14ac:dyDescent="0.55000000000000004">
      <c r="A17" s="27" t="s">
        <v>259</v>
      </c>
      <c r="B17" s="27"/>
      <c r="C17" s="31" t="s">
        <v>264</v>
      </c>
      <c r="D17" s="31"/>
      <c r="E17" s="29">
        <v>2500000000000</v>
      </c>
      <c r="F17" s="31"/>
      <c r="G17" s="29">
        <v>69965627835</v>
      </c>
      <c r="H17" s="31"/>
      <c r="I17" s="32">
        <v>38</v>
      </c>
      <c r="J17" s="22"/>
      <c r="K17" s="24"/>
    </row>
    <row r="18" spans="1:11" ht="27" x14ac:dyDescent="0.55000000000000004">
      <c r="A18" s="27" t="s">
        <v>260</v>
      </c>
      <c r="B18" s="27"/>
      <c r="C18" s="31" t="s">
        <v>264</v>
      </c>
      <c r="D18" s="31"/>
      <c r="E18" s="29">
        <v>1000000000000</v>
      </c>
      <c r="F18" s="31"/>
      <c r="G18" s="29">
        <v>62284718209</v>
      </c>
      <c r="H18" s="31"/>
      <c r="I18" s="32">
        <v>42</v>
      </c>
      <c r="J18" s="22"/>
      <c r="K18" s="24"/>
    </row>
    <row r="19" spans="1:11" ht="27" x14ac:dyDescent="0.55000000000000004">
      <c r="A19" s="27" t="s">
        <v>261</v>
      </c>
      <c r="B19" s="27"/>
      <c r="C19" s="31" t="s">
        <v>264</v>
      </c>
      <c r="D19" s="31"/>
      <c r="E19" s="29">
        <v>4000000000000</v>
      </c>
      <c r="F19" s="31"/>
      <c r="G19" s="29">
        <v>318364568971</v>
      </c>
      <c r="H19" s="31"/>
      <c r="I19" s="32">
        <v>42</v>
      </c>
      <c r="J19" s="22"/>
      <c r="K19" s="24"/>
    </row>
    <row r="20" spans="1:11" ht="27" x14ac:dyDescent="0.55000000000000004">
      <c r="A20" s="27" t="s">
        <v>262</v>
      </c>
      <c r="B20" s="27"/>
      <c r="C20" s="31" t="s">
        <v>264</v>
      </c>
      <c r="D20" s="31"/>
      <c r="E20" s="29">
        <v>4947864134400</v>
      </c>
      <c r="F20" s="31"/>
      <c r="G20" s="29">
        <v>53118899614</v>
      </c>
      <c r="H20" s="31"/>
      <c r="I20" s="32">
        <v>37</v>
      </c>
      <c r="J20" s="22"/>
      <c r="K20" s="24"/>
    </row>
    <row r="21" spans="1:11" ht="27" x14ac:dyDescent="0.55000000000000004">
      <c r="A21" s="27" t="s">
        <v>263</v>
      </c>
      <c r="B21" s="27"/>
      <c r="C21" s="31" t="s">
        <v>264</v>
      </c>
      <c r="D21" s="31"/>
      <c r="E21" s="29">
        <v>4947864134400</v>
      </c>
      <c r="F21" s="31"/>
      <c r="G21" s="29">
        <v>53118899614</v>
      </c>
      <c r="H21" s="31"/>
      <c r="I21" s="32">
        <v>37</v>
      </c>
      <c r="J21" s="22"/>
      <c r="K21" s="24"/>
    </row>
    <row r="22" spans="1:11" x14ac:dyDescent="0.55000000000000004">
      <c r="A22" s="21"/>
      <c r="B22" s="21"/>
      <c r="C22" s="22"/>
      <c r="D22" s="22"/>
      <c r="E22" s="23"/>
      <c r="F22" s="22"/>
      <c r="G22" s="24"/>
      <c r="H22" s="22"/>
      <c r="I22" s="23"/>
      <c r="J22" s="22"/>
      <c r="K22" s="24"/>
    </row>
    <row r="23" spans="1:11" x14ac:dyDescent="0.55000000000000004">
      <c r="A23" s="21"/>
      <c r="B23" s="21"/>
      <c r="C23" s="22"/>
      <c r="D23" s="22"/>
      <c r="E23" s="23"/>
      <c r="F23" s="22"/>
      <c r="G23" s="24"/>
      <c r="H23" s="22"/>
      <c r="I23" s="23"/>
      <c r="J23" s="22"/>
      <c r="K23" s="24"/>
    </row>
    <row r="24" spans="1:11" x14ac:dyDescent="0.55000000000000004">
      <c r="A24" s="21"/>
      <c r="B24" s="21"/>
      <c r="C24" s="22"/>
      <c r="D24" s="22"/>
      <c r="E24" s="23"/>
      <c r="F24" s="22"/>
      <c r="G24" s="24"/>
      <c r="H24" s="22"/>
      <c r="I24" s="23"/>
      <c r="J24" s="22"/>
      <c r="K24" s="24"/>
    </row>
    <row r="25" spans="1:11" x14ac:dyDescent="0.55000000000000004">
      <c r="A25" s="21"/>
      <c r="B25" s="21"/>
      <c r="C25" s="22"/>
      <c r="D25" s="22"/>
      <c r="E25" s="23"/>
      <c r="F25" s="22"/>
      <c r="G25" s="24"/>
      <c r="H25" s="22"/>
      <c r="I25" s="23"/>
      <c r="J25" s="22"/>
      <c r="K25" s="24"/>
    </row>
    <row r="26" spans="1:11" x14ac:dyDescent="0.55000000000000004">
      <c r="A26" s="21"/>
      <c r="B26" s="21"/>
      <c r="C26" s="22"/>
      <c r="D26" s="22"/>
      <c r="E26" s="23"/>
      <c r="F26" s="22"/>
      <c r="G26" s="24"/>
      <c r="H26" s="22"/>
      <c r="I26" s="23"/>
      <c r="J26" s="22"/>
      <c r="K26" s="24"/>
    </row>
    <row r="27" spans="1:11" x14ac:dyDescent="0.55000000000000004">
      <c r="A27" s="21"/>
      <c r="B27" s="21"/>
      <c r="C27" s="22"/>
      <c r="D27" s="22"/>
      <c r="E27" s="23"/>
      <c r="F27" s="22"/>
      <c r="G27" s="24"/>
      <c r="H27" s="22"/>
      <c r="I27" s="23"/>
      <c r="J27" s="22"/>
      <c r="K27" s="24"/>
    </row>
    <row r="28" spans="1:11" x14ac:dyDescent="0.55000000000000004">
      <c r="A28" s="21"/>
      <c r="B28" s="21"/>
      <c r="C28" s="22"/>
      <c r="D28" s="22"/>
      <c r="E28" s="23"/>
      <c r="F28" s="22"/>
      <c r="G28" s="24"/>
      <c r="H28" s="22"/>
      <c r="I28" s="23"/>
      <c r="J28" s="22"/>
      <c r="K28" s="24"/>
    </row>
    <row r="29" spans="1:11" x14ac:dyDescent="0.55000000000000004">
      <c r="A29" s="21"/>
      <c r="B29" s="21"/>
      <c r="C29" s="22"/>
      <c r="D29" s="22"/>
      <c r="E29" s="23"/>
      <c r="F29" s="22"/>
      <c r="G29" s="24"/>
      <c r="H29" s="22"/>
      <c r="I29" s="23"/>
      <c r="J29" s="22"/>
      <c r="K29" s="24"/>
    </row>
    <row r="30" spans="1:11" x14ac:dyDescent="0.55000000000000004">
      <c r="A30" s="21"/>
      <c r="B30" s="21"/>
      <c r="C30" s="22"/>
      <c r="D30" s="22"/>
      <c r="E30" s="23"/>
      <c r="F30" s="22"/>
      <c r="G30" s="24"/>
      <c r="H30" s="22"/>
      <c r="I30" s="23"/>
      <c r="J30" s="22"/>
      <c r="K30" s="24"/>
    </row>
    <row r="31" spans="1:11" x14ac:dyDescent="0.55000000000000004">
      <c r="A31" s="21"/>
      <c r="B31" s="21"/>
      <c r="C31" s="22"/>
      <c r="D31" s="22"/>
      <c r="E31" s="23"/>
      <c r="F31" s="22"/>
      <c r="G31" s="24"/>
      <c r="H31" s="22"/>
      <c r="I31" s="23"/>
      <c r="J31" s="22"/>
      <c r="K31" s="24"/>
    </row>
    <row r="32" spans="1:11" x14ac:dyDescent="0.55000000000000004">
      <c r="A32" s="21"/>
      <c r="B32" s="21"/>
      <c r="C32" s="22"/>
      <c r="D32" s="22"/>
      <c r="E32" s="23"/>
      <c r="F32" s="22"/>
      <c r="G32" s="24"/>
      <c r="H32" s="22"/>
      <c r="I32" s="23"/>
      <c r="J32" s="22"/>
      <c r="K32" s="24"/>
    </row>
    <row r="33" spans="1:11" x14ac:dyDescent="0.55000000000000004">
      <c r="A33" s="21"/>
      <c r="B33" s="21"/>
      <c r="C33" s="22"/>
      <c r="D33" s="22"/>
      <c r="E33" s="23"/>
      <c r="F33" s="22"/>
      <c r="G33" s="24"/>
      <c r="H33" s="22"/>
      <c r="I33" s="23"/>
      <c r="J33" s="22"/>
      <c r="K33" s="24"/>
    </row>
    <row r="34" spans="1:11" x14ac:dyDescent="0.55000000000000004">
      <c r="A34" s="21"/>
      <c r="B34" s="21"/>
      <c r="C34" s="22"/>
      <c r="D34" s="22"/>
      <c r="E34" s="23"/>
      <c r="F34" s="22"/>
      <c r="G34" s="24"/>
      <c r="H34" s="22"/>
      <c r="I34" s="23"/>
      <c r="J34" s="22"/>
      <c r="K34" s="24"/>
    </row>
    <row r="35" spans="1:11" x14ac:dyDescent="0.55000000000000004">
      <c r="A35" s="21"/>
      <c r="B35" s="21"/>
      <c r="C35" s="22"/>
      <c r="D35" s="22"/>
      <c r="E35" s="23"/>
      <c r="F35" s="22"/>
      <c r="G35" s="24"/>
      <c r="H35" s="22"/>
      <c r="I35" s="23"/>
      <c r="J35" s="22"/>
      <c r="K35" s="24"/>
    </row>
    <row r="36" spans="1:11" x14ac:dyDescent="0.55000000000000004">
      <c r="A36" s="21"/>
      <c r="B36" s="21"/>
      <c r="C36" s="22"/>
      <c r="D36" s="22"/>
      <c r="E36" s="23"/>
      <c r="F36" s="22"/>
      <c r="G36" s="24"/>
      <c r="H36" s="22"/>
      <c r="I36" s="23"/>
      <c r="J36" s="22"/>
      <c r="K36" s="24"/>
    </row>
    <row r="37" spans="1:11" x14ac:dyDescent="0.55000000000000004">
      <c r="A37" s="21"/>
      <c r="B37" s="21"/>
      <c r="C37" s="22"/>
      <c r="D37" s="22"/>
      <c r="E37" s="23"/>
      <c r="F37" s="22"/>
      <c r="G37" s="24"/>
      <c r="H37" s="22"/>
      <c r="I37" s="23"/>
      <c r="J37" s="22"/>
      <c r="K37" s="24"/>
    </row>
    <row r="38" spans="1:11" x14ac:dyDescent="0.55000000000000004">
      <c r="A38" s="21"/>
      <c r="B38" s="21"/>
      <c r="C38" s="22"/>
      <c r="D38" s="22"/>
      <c r="E38" s="23"/>
      <c r="F38" s="22"/>
      <c r="G38" s="24"/>
      <c r="H38" s="22"/>
      <c r="I38" s="23"/>
      <c r="J38" s="22"/>
      <c r="K38" s="24"/>
    </row>
    <row r="39" spans="1:11" x14ac:dyDescent="0.55000000000000004">
      <c r="A39" s="21"/>
      <c r="B39" s="21"/>
      <c r="C39" s="22"/>
      <c r="D39" s="22"/>
      <c r="E39" s="23"/>
      <c r="F39" s="22"/>
      <c r="G39" s="24"/>
      <c r="H39" s="22"/>
      <c r="I39" s="23"/>
      <c r="J39" s="22"/>
      <c r="K39" s="24"/>
    </row>
    <row r="40" spans="1:11" x14ac:dyDescent="0.55000000000000004">
      <c r="A40" s="21"/>
      <c r="B40" s="21"/>
      <c r="C40" s="22"/>
      <c r="D40" s="22"/>
      <c r="E40" s="23"/>
      <c r="F40" s="22"/>
      <c r="G40" s="24"/>
      <c r="H40" s="22"/>
      <c r="I40" s="23"/>
      <c r="J40" s="22"/>
      <c r="K40" s="24"/>
    </row>
    <row r="41" spans="1:11" x14ac:dyDescent="0.55000000000000004">
      <c r="A41" s="21"/>
      <c r="B41" s="21"/>
      <c r="C41" s="22"/>
      <c r="D41" s="22"/>
      <c r="E41" s="23"/>
      <c r="F41" s="22"/>
      <c r="G41" s="24"/>
      <c r="H41" s="22"/>
      <c r="I41" s="23"/>
      <c r="J41" s="22"/>
      <c r="K41" s="24"/>
    </row>
    <row r="42" spans="1:11" x14ac:dyDescent="0.55000000000000004">
      <c r="A42" s="21"/>
      <c r="B42" s="21"/>
      <c r="C42" s="22"/>
      <c r="D42" s="22"/>
      <c r="E42" s="23"/>
      <c r="F42" s="22"/>
      <c r="G42" s="24"/>
      <c r="H42" s="22"/>
      <c r="I42" s="23"/>
      <c r="J42" s="22"/>
      <c r="K42" s="24"/>
    </row>
    <row r="43" spans="1:11" x14ac:dyDescent="0.55000000000000004">
      <c r="A43" s="21"/>
      <c r="B43" s="21"/>
      <c r="C43" s="22"/>
      <c r="D43" s="22"/>
      <c r="E43" s="23"/>
      <c r="F43" s="22"/>
      <c r="G43" s="24"/>
      <c r="H43" s="22"/>
      <c r="I43" s="23"/>
      <c r="J43" s="22"/>
      <c r="K43" s="24"/>
    </row>
    <row r="44" spans="1:11" x14ac:dyDescent="0.55000000000000004">
      <c r="A44" s="21"/>
      <c r="B44" s="21"/>
      <c r="C44" s="22"/>
      <c r="D44" s="22"/>
      <c r="E44" s="23"/>
      <c r="F44" s="22"/>
      <c r="G44" s="24"/>
      <c r="H44" s="22"/>
      <c r="I44" s="23"/>
      <c r="J44" s="22"/>
      <c r="K44" s="24"/>
    </row>
    <row r="45" spans="1:11" x14ac:dyDescent="0.55000000000000004">
      <c r="A45" s="21"/>
      <c r="B45" s="21"/>
      <c r="C45" s="22"/>
      <c r="D45" s="22"/>
      <c r="E45" s="23"/>
      <c r="F45" s="22"/>
      <c r="G45" s="24"/>
      <c r="H45" s="22"/>
      <c r="I45" s="23"/>
      <c r="J45" s="22"/>
      <c r="K45" s="24"/>
    </row>
    <row r="46" spans="1:11" x14ac:dyDescent="0.55000000000000004">
      <c r="A46" s="21"/>
      <c r="B46" s="21"/>
      <c r="C46" s="22"/>
      <c r="D46" s="22"/>
      <c r="E46" s="23"/>
      <c r="F46" s="22"/>
      <c r="G46" s="24"/>
      <c r="H46" s="22"/>
      <c r="I46" s="23"/>
      <c r="J46" s="22"/>
      <c r="K46" s="24"/>
    </row>
    <row r="47" spans="1:11" x14ac:dyDescent="0.55000000000000004">
      <c r="A47" s="21"/>
      <c r="B47" s="21"/>
      <c r="C47" s="22"/>
      <c r="D47" s="22"/>
      <c r="E47" s="23"/>
      <c r="F47" s="22"/>
      <c r="G47" s="24"/>
      <c r="H47" s="22"/>
      <c r="I47" s="23"/>
      <c r="J47" s="22"/>
      <c r="K47" s="24"/>
    </row>
    <row r="48" spans="1:11" x14ac:dyDescent="0.55000000000000004">
      <c r="A48" s="21"/>
      <c r="B48" s="21"/>
      <c r="C48" s="22"/>
      <c r="D48" s="22"/>
      <c r="E48" s="23"/>
      <c r="F48" s="22"/>
      <c r="G48" s="24"/>
      <c r="H48" s="22"/>
      <c r="I48" s="23"/>
      <c r="J48" s="22"/>
      <c r="K48" s="24"/>
    </row>
    <row r="49" spans="1:11" x14ac:dyDescent="0.55000000000000004">
      <c r="A49" s="21"/>
      <c r="B49" s="21"/>
      <c r="C49" s="22"/>
      <c r="D49" s="22"/>
      <c r="E49" s="23"/>
      <c r="F49" s="22"/>
      <c r="G49" s="24"/>
      <c r="H49" s="22"/>
      <c r="I49" s="23"/>
      <c r="J49" s="22"/>
      <c r="K49" s="24"/>
    </row>
    <row r="50" spans="1:11" x14ac:dyDescent="0.55000000000000004">
      <c r="A50" s="21"/>
      <c r="B50" s="21"/>
      <c r="C50" s="22"/>
      <c r="D50" s="22"/>
      <c r="E50" s="23"/>
      <c r="F50" s="22"/>
      <c r="G50" s="24"/>
      <c r="H50" s="22"/>
      <c r="I50" s="23"/>
      <c r="J50" s="22"/>
      <c r="K50" s="24"/>
    </row>
    <row r="51" spans="1:11" x14ac:dyDescent="0.55000000000000004">
      <c r="A51" s="21"/>
      <c r="B51" s="21"/>
      <c r="C51" s="22"/>
      <c r="D51" s="22"/>
      <c r="E51" s="23"/>
      <c r="F51" s="22"/>
      <c r="G51" s="24"/>
      <c r="H51" s="22"/>
      <c r="I51" s="23"/>
      <c r="J51" s="22"/>
      <c r="K51" s="24"/>
    </row>
    <row r="52" spans="1:11" x14ac:dyDescent="0.55000000000000004">
      <c r="A52" s="21"/>
      <c r="B52" s="21"/>
      <c r="C52" s="22"/>
      <c r="D52" s="22"/>
      <c r="E52" s="23"/>
      <c r="F52" s="22"/>
      <c r="G52" s="24"/>
      <c r="H52" s="22"/>
      <c r="I52" s="23"/>
      <c r="J52" s="22"/>
      <c r="K52" s="24"/>
    </row>
    <row r="53" spans="1:11" x14ac:dyDescent="0.55000000000000004">
      <c r="A53" s="21"/>
      <c r="B53" s="21"/>
      <c r="C53" s="22"/>
      <c r="D53" s="22"/>
      <c r="E53" s="23"/>
      <c r="F53" s="22"/>
      <c r="G53" s="24"/>
      <c r="H53" s="22"/>
      <c r="I53" s="23"/>
      <c r="J53" s="22"/>
      <c r="K53" s="24"/>
    </row>
    <row r="54" spans="1:11" x14ac:dyDescent="0.55000000000000004">
      <c r="A54" s="21"/>
      <c r="B54" s="21"/>
      <c r="C54" s="22"/>
      <c r="D54" s="22"/>
      <c r="E54" s="23"/>
      <c r="F54" s="22"/>
      <c r="G54" s="24"/>
      <c r="H54" s="22"/>
      <c r="I54" s="23"/>
      <c r="J54" s="22"/>
      <c r="K54" s="24"/>
    </row>
    <row r="55" spans="1:11" x14ac:dyDescent="0.55000000000000004">
      <c r="A55" s="21"/>
      <c r="B55" s="21"/>
      <c r="C55" s="22"/>
      <c r="D55" s="22"/>
      <c r="E55" s="23"/>
      <c r="F55" s="22"/>
      <c r="G55" s="24"/>
      <c r="H55" s="22"/>
      <c r="I55" s="23"/>
      <c r="J55" s="22"/>
      <c r="K55" s="24"/>
    </row>
    <row r="56" spans="1:11" x14ac:dyDescent="0.55000000000000004">
      <c r="A56" s="21"/>
      <c r="B56" s="21"/>
      <c r="C56" s="22"/>
      <c r="D56" s="22"/>
      <c r="E56" s="23"/>
      <c r="F56" s="22"/>
      <c r="G56" s="24"/>
      <c r="H56" s="22"/>
      <c r="I56" s="23"/>
      <c r="J56" s="22"/>
      <c r="K56" s="24"/>
    </row>
    <row r="57" spans="1:11" x14ac:dyDescent="0.55000000000000004">
      <c r="A57" s="21"/>
      <c r="B57" s="21"/>
      <c r="C57" s="22"/>
      <c r="D57" s="22"/>
      <c r="E57" s="23"/>
      <c r="F57" s="22"/>
      <c r="G57" s="24"/>
      <c r="H57" s="22"/>
      <c r="I57" s="23"/>
      <c r="J57" s="22"/>
      <c r="K57" s="24"/>
    </row>
    <row r="58" spans="1:11" x14ac:dyDescent="0.55000000000000004">
      <c r="A58" s="21"/>
      <c r="B58" s="21"/>
      <c r="C58" s="22"/>
      <c r="D58" s="22"/>
      <c r="E58" s="23"/>
      <c r="F58" s="22"/>
      <c r="G58" s="24"/>
      <c r="H58" s="22"/>
      <c r="I58" s="23"/>
      <c r="J58" s="22"/>
      <c r="K58" s="24"/>
    </row>
    <row r="59" spans="1:11" x14ac:dyDescent="0.55000000000000004">
      <c r="A59" s="21"/>
      <c r="B59" s="21"/>
      <c r="C59" s="22"/>
      <c r="D59" s="22"/>
      <c r="E59" s="23"/>
      <c r="F59" s="22"/>
      <c r="G59" s="24"/>
      <c r="H59" s="22"/>
      <c r="I59" s="23"/>
      <c r="J59" s="22"/>
      <c r="K59" s="24"/>
    </row>
    <row r="60" spans="1:11" x14ac:dyDescent="0.55000000000000004">
      <c r="A60" s="21"/>
      <c r="B60" s="21"/>
      <c r="C60" s="22"/>
      <c r="D60" s="22"/>
      <c r="E60" s="23"/>
      <c r="F60" s="22"/>
      <c r="G60" s="24"/>
      <c r="H60" s="22"/>
      <c r="I60" s="23"/>
      <c r="J60" s="22"/>
      <c r="K60" s="24"/>
    </row>
    <row r="61" spans="1:11" x14ac:dyDescent="0.55000000000000004">
      <c r="A61" s="21"/>
      <c r="B61" s="21"/>
      <c r="C61" s="22"/>
      <c r="D61" s="22"/>
      <c r="E61" s="23"/>
      <c r="F61" s="22"/>
      <c r="G61" s="24"/>
      <c r="H61" s="22"/>
      <c r="I61" s="23"/>
      <c r="J61" s="22"/>
      <c r="K61" s="24"/>
    </row>
    <row r="62" spans="1:11" x14ac:dyDescent="0.55000000000000004">
      <c r="A62" s="21"/>
      <c r="B62" s="21"/>
      <c r="C62" s="22"/>
      <c r="D62" s="22"/>
      <c r="E62" s="23"/>
      <c r="F62" s="22"/>
      <c r="G62" s="24"/>
      <c r="H62" s="22"/>
      <c r="I62" s="23"/>
      <c r="J62" s="22"/>
      <c r="K62" s="24"/>
    </row>
    <row r="63" spans="1:11" x14ac:dyDescent="0.55000000000000004">
      <c r="A63" s="21"/>
      <c r="B63" s="21"/>
      <c r="C63" s="22"/>
      <c r="D63" s="22"/>
      <c r="E63" s="23"/>
      <c r="F63" s="22"/>
      <c r="G63" s="24"/>
      <c r="H63" s="22"/>
      <c r="I63" s="23"/>
      <c r="J63" s="22"/>
      <c r="K63" s="24"/>
    </row>
    <row r="64" spans="1:11" x14ac:dyDescent="0.55000000000000004">
      <c r="A64" s="21"/>
      <c r="B64" s="21"/>
      <c r="C64" s="22"/>
      <c r="D64" s="22"/>
      <c r="E64" s="23"/>
      <c r="F64" s="22"/>
      <c r="G64" s="24"/>
      <c r="H64" s="22"/>
      <c r="I64" s="23"/>
      <c r="J64" s="22"/>
      <c r="K64" s="24"/>
    </row>
    <row r="65" spans="1:11" x14ac:dyDescent="0.55000000000000004">
      <c r="A65" s="21"/>
      <c r="B65" s="21"/>
      <c r="C65" s="22"/>
      <c r="D65" s="22"/>
      <c r="E65" s="23"/>
      <c r="F65" s="22"/>
      <c r="G65" s="24"/>
      <c r="H65" s="22"/>
      <c r="I65" s="23"/>
      <c r="J65" s="22"/>
      <c r="K65" s="24"/>
    </row>
    <row r="66" spans="1:11" x14ac:dyDescent="0.55000000000000004">
      <c r="A66" s="21"/>
      <c r="B66" s="21"/>
      <c r="C66" s="22"/>
      <c r="D66" s="22"/>
      <c r="E66" s="23"/>
      <c r="F66" s="22"/>
      <c r="G66" s="24"/>
      <c r="H66" s="22"/>
      <c r="I66" s="23"/>
      <c r="J66" s="22"/>
      <c r="K66" s="24"/>
    </row>
    <row r="67" spans="1:11" x14ac:dyDescent="0.55000000000000004">
      <c r="A67" s="21"/>
      <c r="B67" s="21"/>
      <c r="C67" s="22"/>
      <c r="D67" s="22"/>
      <c r="E67" s="23"/>
      <c r="F67" s="22"/>
      <c r="G67" s="24"/>
      <c r="H67" s="22"/>
      <c r="I67" s="23"/>
      <c r="J67" s="22"/>
      <c r="K67" s="24"/>
    </row>
    <row r="68" spans="1:11" x14ac:dyDescent="0.55000000000000004">
      <c r="A68" s="21"/>
      <c r="B68" s="21"/>
      <c r="C68" s="22"/>
      <c r="D68" s="22"/>
      <c r="E68" s="23"/>
      <c r="F68" s="22"/>
      <c r="G68" s="24"/>
      <c r="H68" s="22"/>
      <c r="I68" s="23"/>
      <c r="J68" s="22"/>
      <c r="K68" s="24"/>
    </row>
    <row r="69" spans="1:11" x14ac:dyDescent="0.55000000000000004">
      <c r="A69" s="21"/>
      <c r="B69" s="21"/>
      <c r="C69" s="22"/>
      <c r="D69" s="22"/>
      <c r="E69" s="23"/>
      <c r="F69" s="22"/>
      <c r="G69" s="24"/>
      <c r="H69" s="22"/>
      <c r="I69" s="23"/>
      <c r="J69" s="22"/>
      <c r="K69" s="24"/>
    </row>
    <row r="70" spans="1:11" x14ac:dyDescent="0.55000000000000004">
      <c r="A70" s="21"/>
      <c r="B70" s="21"/>
      <c r="C70" s="22"/>
      <c r="D70" s="22"/>
      <c r="E70" s="23"/>
      <c r="F70" s="22"/>
      <c r="G70" s="24"/>
      <c r="H70" s="22"/>
      <c r="I70" s="23"/>
      <c r="J70" s="22"/>
      <c r="K70" s="24"/>
    </row>
    <row r="71" spans="1:11" x14ac:dyDescent="0.55000000000000004">
      <c r="A71" s="21"/>
      <c r="B71" s="21"/>
      <c r="C71" s="22"/>
      <c r="D71" s="22"/>
      <c r="E71" s="23"/>
      <c r="F71" s="22"/>
      <c r="G71" s="24"/>
      <c r="H71" s="22"/>
      <c r="I71" s="23"/>
      <c r="J71" s="22"/>
      <c r="K71" s="24"/>
    </row>
    <row r="72" spans="1:11" x14ac:dyDescent="0.55000000000000004">
      <c r="A72" s="21"/>
      <c r="B72" s="21"/>
      <c r="C72" s="22"/>
      <c r="D72" s="22"/>
      <c r="E72" s="23"/>
      <c r="F72" s="22"/>
      <c r="G72" s="24"/>
      <c r="H72" s="22"/>
      <c r="I72" s="23"/>
      <c r="J72" s="22"/>
      <c r="K72" s="24"/>
    </row>
    <row r="73" spans="1:11" x14ac:dyDescent="0.55000000000000004">
      <c r="A73" s="21"/>
      <c r="B73" s="21"/>
      <c r="C73" s="22"/>
      <c r="D73" s="22"/>
      <c r="E73" s="23"/>
      <c r="F73" s="22"/>
      <c r="G73" s="24"/>
      <c r="H73" s="22"/>
      <c r="I73" s="23"/>
      <c r="J73" s="22"/>
      <c r="K73" s="24"/>
    </row>
    <row r="74" spans="1:11" x14ac:dyDescent="0.55000000000000004">
      <c r="A74" s="21"/>
      <c r="B74" s="21"/>
      <c r="C74" s="22"/>
      <c r="D74" s="22"/>
      <c r="E74" s="23"/>
      <c r="F74" s="22"/>
      <c r="G74" s="24"/>
      <c r="H74" s="22"/>
      <c r="I74" s="23"/>
      <c r="J74" s="22"/>
      <c r="K74" s="24"/>
    </row>
    <row r="75" spans="1:11" x14ac:dyDescent="0.55000000000000004">
      <c r="A75" s="21"/>
      <c r="B75" s="21"/>
      <c r="C75" s="22"/>
      <c r="D75" s="22"/>
      <c r="E75" s="23"/>
      <c r="F75" s="22"/>
      <c r="G75" s="24"/>
      <c r="H75" s="22"/>
      <c r="I75" s="23"/>
      <c r="J75" s="22"/>
      <c r="K75" s="24"/>
    </row>
    <row r="76" spans="1:11" x14ac:dyDescent="0.55000000000000004">
      <c r="A76" s="21"/>
      <c r="B76" s="21"/>
      <c r="C76" s="22"/>
      <c r="D76" s="22"/>
      <c r="E76" s="23"/>
      <c r="F76" s="22"/>
      <c r="G76" s="24"/>
      <c r="H76" s="22"/>
      <c r="I76" s="23"/>
      <c r="J76" s="22"/>
      <c r="K76" s="24"/>
    </row>
    <row r="77" spans="1:11" x14ac:dyDescent="0.55000000000000004">
      <c r="A77" s="21"/>
      <c r="B77" s="21"/>
      <c r="C77" s="22"/>
      <c r="D77" s="22"/>
      <c r="E77" s="23"/>
      <c r="F77" s="22"/>
      <c r="G77" s="24"/>
      <c r="H77" s="22"/>
      <c r="I77" s="23"/>
      <c r="J77" s="22"/>
      <c r="K77" s="24"/>
    </row>
    <row r="78" spans="1:11" x14ac:dyDescent="0.55000000000000004">
      <c r="A78" s="21"/>
      <c r="B78" s="21"/>
      <c r="C78" s="22"/>
      <c r="D78" s="22"/>
      <c r="E78" s="23"/>
      <c r="F78" s="22"/>
      <c r="G78" s="24"/>
      <c r="H78" s="22"/>
      <c r="I78" s="23"/>
      <c r="J78" s="22"/>
      <c r="K78" s="24"/>
    </row>
    <row r="79" spans="1:11" x14ac:dyDescent="0.55000000000000004">
      <c r="A79" s="21"/>
      <c r="B79" s="21"/>
      <c r="C79" s="22"/>
      <c r="D79" s="22"/>
      <c r="E79" s="23"/>
      <c r="F79" s="22"/>
      <c r="G79" s="24"/>
      <c r="H79" s="22"/>
      <c r="I79" s="23"/>
      <c r="J79" s="22"/>
      <c r="K79" s="24"/>
    </row>
    <row r="80" spans="1:11" x14ac:dyDescent="0.55000000000000004">
      <c r="A80" s="21"/>
      <c r="B80" s="21"/>
      <c r="C80" s="22"/>
      <c r="D80" s="22"/>
      <c r="E80" s="23"/>
      <c r="F80" s="22"/>
      <c r="G80" s="24"/>
      <c r="H80" s="22"/>
      <c r="I80" s="23"/>
      <c r="J80" s="22"/>
      <c r="K80" s="24"/>
    </row>
    <row r="81" spans="1:11" x14ac:dyDescent="0.55000000000000004">
      <c r="A81" s="21"/>
      <c r="B81" s="21"/>
      <c r="C81" s="22"/>
      <c r="D81" s="22"/>
      <c r="E81" s="23"/>
      <c r="F81" s="22"/>
      <c r="G81" s="24"/>
      <c r="H81" s="22"/>
      <c r="I81" s="23"/>
      <c r="J81" s="22"/>
      <c r="K81" s="24"/>
    </row>
    <row r="82" spans="1:11" x14ac:dyDescent="0.55000000000000004">
      <c r="A82" s="21"/>
      <c r="B82" s="21"/>
      <c r="C82" s="22"/>
      <c r="D82" s="22"/>
      <c r="E82" s="23"/>
      <c r="F82" s="22"/>
      <c r="G82" s="24"/>
      <c r="H82" s="22"/>
      <c r="I82" s="23"/>
      <c r="J82" s="22"/>
      <c r="K82" s="24"/>
    </row>
    <row r="83" spans="1:11" x14ac:dyDescent="0.55000000000000004">
      <c r="A83" s="21"/>
      <c r="B83" s="21"/>
      <c r="C83" s="22"/>
      <c r="D83" s="22"/>
      <c r="E83" s="23"/>
      <c r="F83" s="22"/>
      <c r="G83" s="24"/>
      <c r="H83" s="22"/>
      <c r="I83" s="23"/>
      <c r="J83" s="22"/>
      <c r="K83" s="24"/>
    </row>
    <row r="84" spans="1:11" x14ac:dyDescent="0.55000000000000004">
      <c r="A84" s="21"/>
      <c r="B84" s="21"/>
      <c r="C84" s="22"/>
      <c r="D84" s="22"/>
      <c r="E84" s="23"/>
      <c r="F84" s="22"/>
      <c r="G84" s="24"/>
      <c r="H84" s="22"/>
      <c r="I84" s="23"/>
      <c r="J84" s="22"/>
      <c r="K84" s="24"/>
    </row>
    <row r="85" spans="1:11" x14ac:dyDescent="0.55000000000000004">
      <c r="A85" s="21"/>
      <c r="B85" s="21"/>
      <c r="C85" s="22"/>
      <c r="D85" s="22"/>
      <c r="E85" s="23"/>
      <c r="F85" s="22"/>
      <c r="G85" s="24"/>
      <c r="H85" s="22"/>
      <c r="I85" s="23"/>
      <c r="J85" s="22"/>
      <c r="K85" s="24"/>
    </row>
    <row r="86" spans="1:11" x14ac:dyDescent="0.55000000000000004">
      <c r="A86" s="21"/>
      <c r="B86" s="21"/>
      <c r="C86" s="22"/>
      <c r="D86" s="22"/>
      <c r="E86" s="23"/>
      <c r="F86" s="22"/>
      <c r="G86" s="24"/>
      <c r="H86" s="22"/>
      <c r="I86" s="23"/>
      <c r="J86" s="22"/>
      <c r="K86" s="24"/>
    </row>
    <row r="87" spans="1:11" x14ac:dyDescent="0.55000000000000004">
      <c r="A87" s="21"/>
      <c r="B87" s="21"/>
      <c r="C87" s="22"/>
      <c r="D87" s="22"/>
      <c r="E87" s="23"/>
      <c r="F87" s="22"/>
      <c r="G87" s="24"/>
      <c r="H87" s="22"/>
      <c r="I87" s="23"/>
      <c r="J87" s="22"/>
      <c r="K87" s="24"/>
    </row>
    <row r="88" spans="1:11" x14ac:dyDescent="0.55000000000000004">
      <c r="A88" s="21"/>
      <c r="B88" s="21"/>
      <c r="C88" s="22"/>
      <c r="D88" s="22"/>
      <c r="E88" s="23"/>
      <c r="F88" s="22"/>
      <c r="G88" s="25"/>
      <c r="H88" s="22"/>
      <c r="I88" s="23"/>
      <c r="J88" s="22"/>
      <c r="K88" s="25"/>
    </row>
    <row r="89" spans="1:11" x14ac:dyDescent="0.5500000000000000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</row>
  </sheetData>
  <mergeCells count="4">
    <mergeCell ref="A2:K2"/>
    <mergeCell ref="A3:K3"/>
    <mergeCell ref="A4:K4"/>
    <mergeCell ref="A6:Q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E24" sqref="E24"/>
    </sheetView>
  </sheetViews>
  <sheetFormatPr defaultRowHeight="24" x14ac:dyDescent="0.55000000000000004"/>
  <cols>
    <col min="1" max="1" width="16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  <c r="N3" s="20" t="s">
        <v>175</v>
      </c>
      <c r="O3" s="20" t="s">
        <v>175</v>
      </c>
      <c r="P3" s="20" t="s">
        <v>175</v>
      </c>
      <c r="Q3" s="20" t="s">
        <v>175</v>
      </c>
      <c r="R3" s="20" t="s">
        <v>175</v>
      </c>
      <c r="S3" s="20" t="s">
        <v>175</v>
      </c>
    </row>
    <row r="4" spans="1:19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 x14ac:dyDescent="0.55000000000000004">
      <c r="A6" s="19" t="s">
        <v>3</v>
      </c>
      <c r="C6" s="19" t="s">
        <v>183</v>
      </c>
      <c r="D6" s="19" t="s">
        <v>183</v>
      </c>
      <c r="E6" s="19" t="s">
        <v>183</v>
      </c>
      <c r="F6" s="19" t="s">
        <v>183</v>
      </c>
      <c r="G6" s="19" t="s">
        <v>183</v>
      </c>
      <c r="I6" s="19" t="s">
        <v>177</v>
      </c>
      <c r="J6" s="19" t="s">
        <v>177</v>
      </c>
      <c r="K6" s="19" t="s">
        <v>177</v>
      </c>
      <c r="L6" s="19" t="s">
        <v>177</v>
      </c>
      <c r="M6" s="19" t="s">
        <v>177</v>
      </c>
      <c r="O6" s="19" t="s">
        <v>178</v>
      </c>
      <c r="P6" s="19" t="s">
        <v>178</v>
      </c>
      <c r="Q6" s="19" t="s">
        <v>178</v>
      </c>
      <c r="R6" s="19" t="s">
        <v>178</v>
      </c>
      <c r="S6" s="19" t="s">
        <v>178</v>
      </c>
    </row>
    <row r="7" spans="1:19" ht="24.75" x14ac:dyDescent="0.55000000000000004">
      <c r="A7" s="19" t="s">
        <v>3</v>
      </c>
      <c r="C7" s="19" t="s">
        <v>184</v>
      </c>
      <c r="E7" s="19" t="s">
        <v>185</v>
      </c>
      <c r="G7" s="19" t="s">
        <v>186</v>
      </c>
      <c r="I7" s="19" t="s">
        <v>187</v>
      </c>
      <c r="K7" s="19" t="s">
        <v>181</v>
      </c>
      <c r="M7" s="19" t="s">
        <v>188</v>
      </c>
      <c r="O7" s="19" t="s">
        <v>187</v>
      </c>
      <c r="Q7" s="19" t="s">
        <v>181</v>
      </c>
      <c r="S7" s="19" t="s">
        <v>188</v>
      </c>
    </row>
    <row r="8" spans="1:19" ht="24.75" x14ac:dyDescent="0.6">
      <c r="A8" s="2" t="s">
        <v>19</v>
      </c>
      <c r="C8" s="9" t="s">
        <v>189</v>
      </c>
      <c r="D8" s="9"/>
      <c r="E8" s="10">
        <v>154050050</v>
      </c>
      <c r="F8" s="9"/>
      <c r="G8" s="10">
        <v>300</v>
      </c>
      <c r="H8" s="9"/>
      <c r="I8" s="10">
        <v>0</v>
      </c>
      <c r="J8" s="9"/>
      <c r="K8" s="10">
        <v>0</v>
      </c>
      <c r="L8" s="9"/>
      <c r="M8" s="10">
        <v>0</v>
      </c>
      <c r="N8" s="9"/>
      <c r="O8" s="10">
        <v>46215015000</v>
      </c>
      <c r="P8" s="9"/>
      <c r="Q8" s="10">
        <v>0</v>
      </c>
      <c r="R8" s="9"/>
      <c r="S8" s="10">
        <v>46215015000</v>
      </c>
    </row>
    <row r="9" spans="1:19" ht="24.75" x14ac:dyDescent="0.6">
      <c r="A9" s="2" t="s">
        <v>27</v>
      </c>
      <c r="C9" s="9" t="s">
        <v>190</v>
      </c>
      <c r="D9" s="9"/>
      <c r="E9" s="10">
        <v>93988618</v>
      </c>
      <c r="F9" s="9"/>
      <c r="G9" s="10">
        <v>3750</v>
      </c>
      <c r="H9" s="9"/>
      <c r="I9" s="10">
        <v>0</v>
      </c>
      <c r="J9" s="9"/>
      <c r="K9" s="10">
        <v>0</v>
      </c>
      <c r="L9" s="9"/>
      <c r="M9" s="10">
        <v>0</v>
      </c>
      <c r="N9" s="9"/>
      <c r="O9" s="10">
        <v>352457317500</v>
      </c>
      <c r="P9" s="9"/>
      <c r="Q9" s="10">
        <v>0</v>
      </c>
      <c r="R9" s="9"/>
      <c r="S9" s="10">
        <v>352457317500</v>
      </c>
    </row>
    <row r="10" spans="1:19" ht="24.75" x14ac:dyDescent="0.6">
      <c r="A10" s="2" t="s">
        <v>52</v>
      </c>
      <c r="C10" s="9" t="s">
        <v>52</v>
      </c>
      <c r="D10" s="9"/>
      <c r="E10" s="9" t="s">
        <v>52</v>
      </c>
      <c r="F10" s="9"/>
      <c r="G10" s="9" t="s">
        <v>52</v>
      </c>
      <c r="H10" s="9"/>
      <c r="I10" s="12">
        <f>SUM(I8:I9)</f>
        <v>0</v>
      </c>
      <c r="J10" s="9"/>
      <c r="K10" s="12">
        <f>SUM(K8:K9)</f>
        <v>0</v>
      </c>
      <c r="L10" s="9"/>
      <c r="M10" s="12">
        <f>SUM(M8:M9)</f>
        <v>0</v>
      </c>
      <c r="N10" s="9"/>
      <c r="O10" s="12">
        <f>SUM(O8:O9)</f>
        <v>398672332500</v>
      </c>
      <c r="P10" s="9"/>
      <c r="Q10" s="12">
        <f>SUM(Q8:Q9)</f>
        <v>0</v>
      </c>
      <c r="R10" s="9"/>
      <c r="S10" s="12">
        <f>SUM(S8:S9)</f>
        <v>398672332500</v>
      </c>
    </row>
    <row r="11" spans="1:19" x14ac:dyDescent="0.5500000000000000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1"/>
  <sheetViews>
    <sheetView rightToLeft="1" workbookViewId="0">
      <selection activeCell="S21" sqref="S21:T22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7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</row>
    <row r="4" spans="1: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7" ht="24.75" x14ac:dyDescent="0.55000000000000004">
      <c r="E5" s="18" t="s">
        <v>245</v>
      </c>
    </row>
    <row r="6" spans="1:7" ht="25.5" thickBot="1" x14ac:dyDescent="0.6">
      <c r="A6" s="19" t="s">
        <v>233</v>
      </c>
      <c r="C6" s="19" t="s">
        <v>177</v>
      </c>
      <c r="E6" s="11" t="s">
        <v>246</v>
      </c>
    </row>
    <row r="7" spans="1:7" ht="25.5" thickBot="1" x14ac:dyDescent="0.6">
      <c r="A7" s="19" t="s">
        <v>233</v>
      </c>
      <c r="C7" s="19" t="s">
        <v>87</v>
      </c>
      <c r="E7" s="19" t="s">
        <v>87</v>
      </c>
    </row>
    <row r="8" spans="1:7" x14ac:dyDescent="0.55000000000000004">
      <c r="A8" s="1" t="s">
        <v>234</v>
      </c>
      <c r="C8" s="10">
        <v>0</v>
      </c>
      <c r="D8" s="9"/>
      <c r="E8" s="10">
        <v>73305003</v>
      </c>
      <c r="F8" s="9"/>
      <c r="G8" s="9"/>
    </row>
    <row r="9" spans="1:7" ht="24.75" thickBot="1" x14ac:dyDescent="0.6">
      <c r="A9" s="1" t="s">
        <v>235</v>
      </c>
      <c r="C9" s="10">
        <v>0</v>
      </c>
      <c r="D9" s="9"/>
      <c r="E9" s="10">
        <v>339784553</v>
      </c>
      <c r="F9" s="9"/>
      <c r="G9" s="9"/>
    </row>
    <row r="10" spans="1:7" ht="24.75" thickBot="1" x14ac:dyDescent="0.6">
      <c r="A10" s="1" t="s">
        <v>52</v>
      </c>
      <c r="C10" s="12">
        <f>SUM(C8:C9)</f>
        <v>0</v>
      </c>
      <c r="D10" s="9"/>
      <c r="E10" s="12">
        <f>SUM(E8:E9)</f>
        <v>413089556</v>
      </c>
      <c r="F10" s="9"/>
      <c r="G10" s="9"/>
    </row>
    <row r="11" spans="1:7" ht="24.75" thickTop="1" x14ac:dyDescent="0.55000000000000004">
      <c r="C11" s="9"/>
      <c r="D11" s="9"/>
      <c r="E11" s="9"/>
      <c r="F11" s="9"/>
      <c r="G11" s="9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C8BF-76A3-46BC-98DB-9B5ADBA0B5A4}">
  <dimension ref="A2:M16"/>
  <sheetViews>
    <sheetView rightToLeft="1" topLeftCell="A3" workbookViewId="0">
      <selection activeCell="E22" sqref="E22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1" t="s">
        <v>176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I6" s="19" t="s">
        <v>178</v>
      </c>
      <c r="J6" s="19" t="s">
        <v>178</v>
      </c>
      <c r="K6" s="19" t="s">
        <v>178</v>
      </c>
      <c r="L6" s="19" t="s">
        <v>178</v>
      </c>
      <c r="M6" s="19" t="s">
        <v>178</v>
      </c>
    </row>
    <row r="7" spans="1:13" ht="25.5" thickBot="1" x14ac:dyDescent="0.6">
      <c r="A7" s="11" t="s">
        <v>179</v>
      </c>
      <c r="C7" s="11" t="s">
        <v>180</v>
      </c>
      <c r="E7" s="11" t="s">
        <v>181</v>
      </c>
      <c r="G7" s="11" t="s">
        <v>182</v>
      </c>
      <c r="I7" s="11" t="s">
        <v>180</v>
      </c>
      <c r="K7" s="11" t="s">
        <v>181</v>
      </c>
      <c r="M7" s="11" t="s">
        <v>182</v>
      </c>
    </row>
    <row r="8" spans="1:13" x14ac:dyDescent="0.55000000000000004">
      <c r="A8" s="1" t="s">
        <v>82</v>
      </c>
      <c r="C8" s="10">
        <v>76360586</v>
      </c>
      <c r="D8" s="9"/>
      <c r="E8" s="9">
        <v>0</v>
      </c>
      <c r="F8" s="9"/>
      <c r="G8" s="10">
        <v>76360586</v>
      </c>
      <c r="H8" s="9"/>
      <c r="I8" s="10">
        <v>326414892</v>
      </c>
      <c r="J8" s="9"/>
      <c r="K8" s="9">
        <v>0</v>
      </c>
      <c r="L8" s="9"/>
      <c r="M8" s="10">
        <v>326414892</v>
      </c>
    </row>
    <row r="9" spans="1:13" x14ac:dyDescent="0.55000000000000004">
      <c r="A9" s="1" t="s">
        <v>81</v>
      </c>
      <c r="C9" s="10">
        <v>94880947</v>
      </c>
      <c r="D9" s="9"/>
      <c r="E9" s="9">
        <v>0</v>
      </c>
      <c r="F9" s="9"/>
      <c r="G9" s="10">
        <v>94880947</v>
      </c>
      <c r="H9" s="9"/>
      <c r="I9" s="10">
        <v>347461048</v>
      </c>
      <c r="J9" s="9"/>
      <c r="K9" s="9">
        <v>0</v>
      </c>
      <c r="L9" s="9"/>
      <c r="M9" s="10">
        <v>347461048</v>
      </c>
    </row>
    <row r="10" spans="1:13" x14ac:dyDescent="0.55000000000000004">
      <c r="A10" s="1" t="s">
        <v>79</v>
      </c>
      <c r="C10" s="10">
        <v>3893712995</v>
      </c>
      <c r="D10" s="9"/>
      <c r="E10" s="9">
        <v>0</v>
      </c>
      <c r="F10" s="9"/>
      <c r="G10" s="10">
        <v>3893712995</v>
      </c>
      <c r="H10" s="9"/>
      <c r="I10" s="10">
        <v>30390810192</v>
      </c>
      <c r="J10" s="9"/>
      <c r="K10" s="9">
        <v>0</v>
      </c>
      <c r="L10" s="9"/>
      <c r="M10" s="10">
        <v>30390810192</v>
      </c>
    </row>
    <row r="11" spans="1:13" x14ac:dyDescent="0.55000000000000004">
      <c r="A11" s="1" t="s">
        <v>77</v>
      </c>
      <c r="C11" s="10">
        <v>98897907</v>
      </c>
      <c r="D11" s="9"/>
      <c r="E11" s="9">
        <v>0</v>
      </c>
      <c r="F11" s="9"/>
      <c r="G11" s="10">
        <v>98897907</v>
      </c>
      <c r="H11" s="9"/>
      <c r="I11" s="10">
        <v>958787576</v>
      </c>
      <c r="J11" s="9"/>
      <c r="K11" s="9">
        <v>0</v>
      </c>
      <c r="L11" s="9"/>
      <c r="M11" s="10">
        <v>958787576</v>
      </c>
    </row>
    <row r="12" spans="1:13" x14ac:dyDescent="0.55000000000000004">
      <c r="A12" s="1" t="s">
        <v>76</v>
      </c>
      <c r="C12" s="10">
        <v>379031451</v>
      </c>
      <c r="D12" s="9"/>
      <c r="E12" s="9">
        <v>0</v>
      </c>
      <c r="F12" s="9"/>
      <c r="G12" s="10">
        <v>379031451</v>
      </c>
      <c r="H12" s="9"/>
      <c r="I12" s="10">
        <v>3816775819</v>
      </c>
      <c r="J12" s="9"/>
      <c r="K12" s="9">
        <v>0</v>
      </c>
      <c r="L12" s="9"/>
      <c r="M12" s="10">
        <v>3816775819</v>
      </c>
    </row>
    <row r="13" spans="1:13" ht="24.75" thickBot="1" x14ac:dyDescent="0.6">
      <c r="A13" s="1" t="s">
        <v>75</v>
      </c>
      <c r="C13" s="10">
        <v>180130348</v>
      </c>
      <c r="D13" s="9"/>
      <c r="E13" s="9">
        <v>0</v>
      </c>
      <c r="F13" s="9"/>
      <c r="G13" s="10">
        <v>180130348</v>
      </c>
      <c r="H13" s="9"/>
      <c r="I13" s="10">
        <v>1784395645</v>
      </c>
      <c r="J13" s="9"/>
      <c r="K13" s="9">
        <v>0</v>
      </c>
      <c r="L13" s="9"/>
      <c r="M13" s="10">
        <v>1784395645</v>
      </c>
    </row>
    <row r="14" spans="1:13" ht="24.75" thickBot="1" x14ac:dyDescent="0.6">
      <c r="A14" s="1" t="s">
        <v>52</v>
      </c>
      <c r="C14" s="12">
        <f>SUM(C8:C13)</f>
        <v>4723014234</v>
      </c>
      <c r="D14" s="9"/>
      <c r="E14" s="12">
        <f>SUM(E8:E13)</f>
        <v>0</v>
      </c>
      <c r="F14" s="9"/>
      <c r="G14" s="12">
        <f>SUM(G8:G13)</f>
        <v>4723014234</v>
      </c>
      <c r="H14" s="9"/>
      <c r="I14" s="12">
        <f>SUM(I8:I13)</f>
        <v>37624645172</v>
      </c>
      <c r="K14" s="12">
        <f>SUM(K8:K13)</f>
        <v>0</v>
      </c>
      <c r="M14" s="12">
        <f>SUM(M8:M13)</f>
        <v>37624645172</v>
      </c>
    </row>
    <row r="15" spans="1:13" ht="24.75" thickTop="1" x14ac:dyDescent="0.55000000000000004">
      <c r="M15" s="9"/>
    </row>
    <row r="16" spans="1:13" x14ac:dyDescent="0.55000000000000004">
      <c r="M16" s="9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9"/>
  <sheetViews>
    <sheetView rightToLeft="1" topLeftCell="A55" workbookViewId="0">
      <selection activeCell="E84" sqref="E84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1" t="s">
        <v>176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I6" s="19" t="s">
        <v>178</v>
      </c>
      <c r="J6" s="19" t="s">
        <v>178</v>
      </c>
      <c r="K6" s="19" t="s">
        <v>178</v>
      </c>
      <c r="L6" s="19" t="s">
        <v>178</v>
      </c>
      <c r="M6" s="19" t="s">
        <v>178</v>
      </c>
    </row>
    <row r="7" spans="1:13" ht="25.5" thickBot="1" x14ac:dyDescent="0.6">
      <c r="A7" s="19" t="s">
        <v>179</v>
      </c>
      <c r="C7" s="19" t="s">
        <v>180</v>
      </c>
      <c r="E7" s="19" t="s">
        <v>181</v>
      </c>
      <c r="G7" s="19" t="s">
        <v>182</v>
      </c>
      <c r="I7" s="19" t="s">
        <v>180</v>
      </c>
      <c r="K7" s="19" t="s">
        <v>181</v>
      </c>
      <c r="M7" s="19" t="s">
        <v>182</v>
      </c>
    </row>
    <row r="8" spans="1:13" x14ac:dyDescent="0.55000000000000004">
      <c r="A8" s="1" t="s">
        <v>91</v>
      </c>
      <c r="C8" s="8">
        <v>26641</v>
      </c>
      <c r="D8" s="8"/>
      <c r="E8" s="8">
        <v>0</v>
      </c>
      <c r="F8" s="8"/>
      <c r="G8" s="8">
        <v>26641</v>
      </c>
      <c r="H8" s="8"/>
      <c r="I8" s="8">
        <v>303211</v>
      </c>
      <c r="J8" s="8"/>
      <c r="K8" s="8">
        <v>0</v>
      </c>
      <c r="L8" s="8"/>
      <c r="M8" s="8">
        <v>303211</v>
      </c>
    </row>
    <row r="9" spans="1:13" x14ac:dyDescent="0.55000000000000004">
      <c r="A9" s="1" t="s">
        <v>91</v>
      </c>
      <c r="C9" s="8">
        <v>43689</v>
      </c>
      <c r="D9" s="8"/>
      <c r="E9" s="8">
        <v>0</v>
      </c>
      <c r="F9" s="8"/>
      <c r="G9" s="8">
        <v>43689</v>
      </c>
      <c r="H9" s="8"/>
      <c r="I9" s="8">
        <v>434525</v>
      </c>
      <c r="J9" s="8"/>
      <c r="K9" s="8">
        <v>0</v>
      </c>
      <c r="L9" s="8"/>
      <c r="M9" s="8">
        <v>434525</v>
      </c>
    </row>
    <row r="10" spans="1:13" x14ac:dyDescent="0.55000000000000004">
      <c r="A10" s="1" t="s">
        <v>91</v>
      </c>
      <c r="C10" s="8">
        <v>48350</v>
      </c>
      <c r="D10" s="8"/>
      <c r="E10" s="8">
        <v>0</v>
      </c>
      <c r="F10" s="8"/>
      <c r="G10" s="8">
        <v>48350</v>
      </c>
      <c r="H10" s="8"/>
      <c r="I10" s="8">
        <v>480878</v>
      </c>
      <c r="J10" s="8"/>
      <c r="K10" s="8">
        <v>0</v>
      </c>
      <c r="L10" s="8"/>
      <c r="M10" s="8">
        <v>480878</v>
      </c>
    </row>
    <row r="11" spans="1:13" x14ac:dyDescent="0.55000000000000004">
      <c r="A11" s="1" t="s">
        <v>91</v>
      </c>
      <c r="C11" s="8">
        <v>47090</v>
      </c>
      <c r="D11" s="8"/>
      <c r="E11" s="8">
        <v>0</v>
      </c>
      <c r="F11" s="8"/>
      <c r="G11" s="8">
        <v>47090</v>
      </c>
      <c r="H11" s="8"/>
      <c r="I11" s="8">
        <v>468351</v>
      </c>
      <c r="J11" s="8"/>
      <c r="K11" s="8">
        <v>0</v>
      </c>
      <c r="L11" s="8"/>
      <c r="M11" s="8">
        <v>468351</v>
      </c>
    </row>
    <row r="12" spans="1:13" x14ac:dyDescent="0.55000000000000004">
      <c r="A12" s="1" t="s">
        <v>98</v>
      </c>
      <c r="C12" s="8">
        <v>1040722413</v>
      </c>
      <c r="D12" s="8"/>
      <c r="E12" s="8">
        <v>0</v>
      </c>
      <c r="F12" s="8"/>
      <c r="G12" s="8">
        <v>1040722413</v>
      </c>
      <c r="H12" s="8"/>
      <c r="I12" s="8">
        <v>9036783724</v>
      </c>
      <c r="J12" s="8"/>
      <c r="K12" s="8">
        <v>0</v>
      </c>
      <c r="L12" s="8"/>
      <c r="M12" s="8">
        <v>9036783724</v>
      </c>
    </row>
    <row r="13" spans="1:13" x14ac:dyDescent="0.55000000000000004">
      <c r="A13" s="1" t="s">
        <v>98</v>
      </c>
      <c r="C13" s="8">
        <v>11762329816</v>
      </c>
      <c r="D13" s="8"/>
      <c r="E13" s="8">
        <v>0</v>
      </c>
      <c r="F13" s="8"/>
      <c r="G13" s="8">
        <v>11762329816</v>
      </c>
      <c r="H13" s="8"/>
      <c r="I13" s="8">
        <v>23478094589</v>
      </c>
      <c r="J13" s="8"/>
      <c r="K13" s="8">
        <v>0</v>
      </c>
      <c r="L13" s="8"/>
      <c r="M13" s="8">
        <v>23478094589</v>
      </c>
    </row>
    <row r="14" spans="1:13" x14ac:dyDescent="0.55000000000000004">
      <c r="A14" s="1" t="s">
        <v>98</v>
      </c>
      <c r="C14" s="8">
        <v>2679706246</v>
      </c>
      <c r="D14" s="8"/>
      <c r="E14" s="8">
        <v>0</v>
      </c>
      <c r="F14" s="8"/>
      <c r="G14" s="8">
        <v>2679706246</v>
      </c>
      <c r="H14" s="8"/>
      <c r="I14" s="8">
        <v>24367328653</v>
      </c>
      <c r="J14" s="8"/>
      <c r="K14" s="8">
        <v>0</v>
      </c>
      <c r="L14" s="8"/>
      <c r="M14" s="8">
        <v>24367328653</v>
      </c>
    </row>
    <row r="15" spans="1:13" x14ac:dyDescent="0.55000000000000004">
      <c r="A15" s="1" t="s">
        <v>98</v>
      </c>
      <c r="C15" s="8">
        <v>1429976170</v>
      </c>
      <c r="D15" s="8"/>
      <c r="E15" s="8">
        <v>0</v>
      </c>
      <c r="F15" s="8"/>
      <c r="G15" s="8">
        <v>1429976170</v>
      </c>
      <c r="H15" s="8"/>
      <c r="I15" s="8">
        <v>10032449192</v>
      </c>
      <c r="J15" s="8"/>
      <c r="K15" s="8">
        <v>0</v>
      </c>
      <c r="L15" s="8"/>
      <c r="M15" s="8">
        <v>10032449192</v>
      </c>
    </row>
    <row r="16" spans="1:13" x14ac:dyDescent="0.55000000000000004">
      <c r="A16" s="1" t="s">
        <v>98</v>
      </c>
      <c r="C16" s="8">
        <v>483896044</v>
      </c>
      <c r="D16" s="8"/>
      <c r="E16" s="8">
        <v>0</v>
      </c>
      <c r="F16" s="8"/>
      <c r="G16" s="8">
        <v>483896044</v>
      </c>
      <c r="H16" s="8"/>
      <c r="I16" s="8">
        <v>2194851574</v>
      </c>
      <c r="J16" s="8"/>
      <c r="K16" s="8">
        <v>0</v>
      </c>
      <c r="L16" s="8"/>
      <c r="M16" s="8">
        <v>2194851574</v>
      </c>
    </row>
    <row r="17" spans="1:13" x14ac:dyDescent="0.55000000000000004">
      <c r="A17" s="1" t="s">
        <v>98</v>
      </c>
      <c r="C17" s="8">
        <v>1308707391</v>
      </c>
      <c r="D17" s="8"/>
      <c r="E17" s="8">
        <v>0</v>
      </c>
      <c r="F17" s="8"/>
      <c r="G17" s="8">
        <v>1308707391</v>
      </c>
      <c r="H17" s="8"/>
      <c r="I17" s="8">
        <v>20681575490</v>
      </c>
      <c r="J17" s="8"/>
      <c r="K17" s="8">
        <v>0</v>
      </c>
      <c r="L17" s="8"/>
      <c r="M17" s="8">
        <v>20681575490</v>
      </c>
    </row>
    <row r="18" spans="1:13" x14ac:dyDescent="0.55000000000000004">
      <c r="A18" s="1" t="s">
        <v>98</v>
      </c>
      <c r="C18" s="8">
        <v>170288389</v>
      </c>
      <c r="D18" s="8"/>
      <c r="E18" s="8">
        <v>0</v>
      </c>
      <c r="F18" s="8"/>
      <c r="G18" s="8">
        <v>170288389</v>
      </c>
      <c r="H18" s="8"/>
      <c r="I18" s="8">
        <v>2755468423</v>
      </c>
      <c r="J18" s="8"/>
      <c r="K18" s="8">
        <v>0</v>
      </c>
      <c r="L18" s="8"/>
      <c r="M18" s="8">
        <v>2755468423</v>
      </c>
    </row>
    <row r="19" spans="1:13" x14ac:dyDescent="0.55000000000000004">
      <c r="A19" s="1" t="s">
        <v>98</v>
      </c>
      <c r="C19" s="8">
        <v>58935793</v>
      </c>
      <c r="D19" s="8"/>
      <c r="E19" s="8">
        <v>0</v>
      </c>
      <c r="F19" s="8"/>
      <c r="G19" s="8">
        <v>58935793</v>
      </c>
      <c r="H19" s="8"/>
      <c r="I19" s="8">
        <v>641590402</v>
      </c>
      <c r="J19" s="8"/>
      <c r="K19" s="8">
        <v>0</v>
      </c>
      <c r="L19" s="8"/>
      <c r="M19" s="8">
        <v>641590402</v>
      </c>
    </row>
    <row r="20" spans="1:13" x14ac:dyDescent="0.55000000000000004">
      <c r="A20" s="1" t="s">
        <v>98</v>
      </c>
      <c r="C20" s="8">
        <v>1307338126</v>
      </c>
      <c r="D20" s="8"/>
      <c r="E20" s="8">
        <v>0</v>
      </c>
      <c r="F20" s="8"/>
      <c r="G20" s="8">
        <v>1307338126</v>
      </c>
      <c r="H20" s="8"/>
      <c r="I20" s="8">
        <v>17418956751</v>
      </c>
      <c r="J20" s="8"/>
      <c r="K20" s="8">
        <v>0</v>
      </c>
      <c r="L20" s="8"/>
      <c r="M20" s="8">
        <v>17418956751</v>
      </c>
    </row>
    <row r="21" spans="1:13" x14ac:dyDescent="0.55000000000000004">
      <c r="A21" s="1" t="s">
        <v>98</v>
      </c>
      <c r="C21" s="8">
        <v>450380635</v>
      </c>
      <c r="D21" s="8"/>
      <c r="E21" s="8">
        <v>0</v>
      </c>
      <c r="F21" s="8"/>
      <c r="G21" s="8">
        <v>450380635</v>
      </c>
      <c r="H21" s="8"/>
      <c r="I21" s="8">
        <v>1552844648</v>
      </c>
      <c r="J21" s="8"/>
      <c r="K21" s="8">
        <v>0</v>
      </c>
      <c r="L21" s="8"/>
      <c r="M21" s="8">
        <v>1552844648</v>
      </c>
    </row>
    <row r="22" spans="1:13" x14ac:dyDescent="0.55000000000000004">
      <c r="A22" s="1" t="s">
        <v>98</v>
      </c>
      <c r="C22" s="8">
        <v>471688524</v>
      </c>
      <c r="D22" s="8"/>
      <c r="E22" s="8">
        <v>0</v>
      </c>
      <c r="F22" s="8"/>
      <c r="G22" s="8">
        <v>471688524</v>
      </c>
      <c r="H22" s="8"/>
      <c r="I22" s="8">
        <v>7493053484</v>
      </c>
      <c r="J22" s="8"/>
      <c r="K22" s="8">
        <v>0</v>
      </c>
      <c r="L22" s="8"/>
      <c r="M22" s="8">
        <v>7493053484</v>
      </c>
    </row>
    <row r="23" spans="1:13" x14ac:dyDescent="0.55000000000000004">
      <c r="A23" s="1" t="s">
        <v>98</v>
      </c>
      <c r="C23" s="8">
        <v>19547191</v>
      </c>
      <c r="D23" s="8"/>
      <c r="E23" s="8">
        <v>0</v>
      </c>
      <c r="F23" s="8"/>
      <c r="G23" s="8">
        <v>19547191</v>
      </c>
      <c r="H23" s="8"/>
      <c r="I23" s="8">
        <v>231796165</v>
      </c>
      <c r="J23" s="8"/>
      <c r="K23" s="8">
        <v>0</v>
      </c>
      <c r="L23" s="8"/>
      <c r="M23" s="8">
        <v>231796165</v>
      </c>
    </row>
    <row r="24" spans="1:13" x14ac:dyDescent="0.55000000000000004">
      <c r="A24" s="1" t="s">
        <v>114</v>
      </c>
      <c r="C24" s="8">
        <v>56692</v>
      </c>
      <c r="D24" s="8"/>
      <c r="E24" s="8">
        <v>0</v>
      </c>
      <c r="F24" s="8"/>
      <c r="G24" s="8">
        <v>56692</v>
      </c>
      <c r="H24" s="8"/>
      <c r="I24" s="8">
        <v>11240595</v>
      </c>
      <c r="J24" s="8"/>
      <c r="K24" s="8">
        <v>0</v>
      </c>
      <c r="L24" s="8"/>
      <c r="M24" s="8">
        <v>11240595</v>
      </c>
    </row>
    <row r="25" spans="1:13" x14ac:dyDescent="0.55000000000000004">
      <c r="A25" s="1" t="s">
        <v>119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8324120800</v>
      </c>
      <c r="J25" s="8"/>
      <c r="K25" s="8">
        <v>2924689</v>
      </c>
      <c r="L25" s="8"/>
      <c r="M25" s="8">
        <v>8321196111</v>
      </c>
    </row>
    <row r="26" spans="1:13" x14ac:dyDescent="0.55000000000000004">
      <c r="A26" s="1" t="s">
        <v>119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5322625898</v>
      </c>
      <c r="J26" s="8"/>
      <c r="K26" s="8">
        <v>6040108</v>
      </c>
      <c r="L26" s="8"/>
      <c r="M26" s="8">
        <v>5316585790</v>
      </c>
    </row>
    <row r="27" spans="1:13" x14ac:dyDescent="0.55000000000000004">
      <c r="A27" s="1" t="s">
        <v>119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32019769150</v>
      </c>
      <c r="J27" s="8"/>
      <c r="K27" s="8">
        <v>11253658</v>
      </c>
      <c r="L27" s="8"/>
      <c r="M27" s="8">
        <v>32008515492</v>
      </c>
    </row>
    <row r="28" spans="1:13" x14ac:dyDescent="0.55000000000000004">
      <c r="A28" s="1" t="s">
        <v>98</v>
      </c>
      <c r="C28" s="8">
        <v>261948303</v>
      </c>
      <c r="D28" s="8"/>
      <c r="E28" s="8">
        <v>0</v>
      </c>
      <c r="F28" s="8"/>
      <c r="G28" s="8">
        <v>261948303</v>
      </c>
      <c r="H28" s="8"/>
      <c r="I28" s="8">
        <v>2867344581</v>
      </c>
      <c r="J28" s="8"/>
      <c r="K28" s="8">
        <v>0</v>
      </c>
      <c r="L28" s="8"/>
      <c r="M28" s="8">
        <v>2867344581</v>
      </c>
    </row>
    <row r="29" spans="1:13" x14ac:dyDescent="0.55000000000000004">
      <c r="A29" s="1" t="s">
        <v>119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26059505342</v>
      </c>
      <c r="J29" s="8"/>
      <c r="K29" s="8">
        <v>10614860</v>
      </c>
      <c r="L29" s="8"/>
      <c r="M29" s="8">
        <v>26048890482</v>
      </c>
    </row>
    <row r="30" spans="1:13" x14ac:dyDescent="0.55000000000000004">
      <c r="A30" s="1" t="s">
        <v>119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2797314653</v>
      </c>
      <c r="J30" s="8"/>
      <c r="K30" s="8">
        <v>1124752</v>
      </c>
      <c r="L30" s="8"/>
      <c r="M30" s="8">
        <v>2796189901</v>
      </c>
    </row>
    <row r="31" spans="1:13" x14ac:dyDescent="0.55000000000000004">
      <c r="A31" s="1" t="s">
        <v>98</v>
      </c>
      <c r="C31" s="8">
        <v>1468390178</v>
      </c>
      <c r="D31" s="8"/>
      <c r="E31" s="8">
        <v>0</v>
      </c>
      <c r="F31" s="8"/>
      <c r="G31" s="8">
        <v>1468390178</v>
      </c>
      <c r="H31" s="8"/>
      <c r="I31" s="8">
        <v>10649987389</v>
      </c>
      <c r="J31" s="8"/>
      <c r="K31" s="8">
        <v>0</v>
      </c>
      <c r="L31" s="8"/>
      <c r="M31" s="8">
        <v>10649987389</v>
      </c>
    </row>
    <row r="32" spans="1:13" x14ac:dyDescent="0.55000000000000004">
      <c r="A32" s="1" t="s">
        <v>119</v>
      </c>
      <c r="C32" s="8">
        <v>41968</v>
      </c>
      <c r="D32" s="8"/>
      <c r="E32" s="8">
        <v>0</v>
      </c>
      <c r="F32" s="8"/>
      <c r="G32" s="8">
        <v>41968</v>
      </c>
      <c r="H32" s="8"/>
      <c r="I32" s="8">
        <v>367526</v>
      </c>
      <c r="J32" s="8"/>
      <c r="K32" s="8">
        <v>0</v>
      </c>
      <c r="L32" s="8"/>
      <c r="M32" s="8">
        <v>367526</v>
      </c>
    </row>
    <row r="33" spans="1:13" x14ac:dyDescent="0.55000000000000004">
      <c r="A33" s="1" t="s">
        <v>98</v>
      </c>
      <c r="C33" s="8">
        <v>222677384</v>
      </c>
      <c r="D33" s="8"/>
      <c r="E33" s="8">
        <v>0</v>
      </c>
      <c r="F33" s="8"/>
      <c r="G33" s="8">
        <v>222677384</v>
      </c>
      <c r="H33" s="8"/>
      <c r="I33" s="8">
        <v>8776011247</v>
      </c>
      <c r="J33" s="8"/>
      <c r="K33" s="8">
        <v>0</v>
      </c>
      <c r="L33" s="8"/>
      <c r="M33" s="8">
        <v>8776011247</v>
      </c>
    </row>
    <row r="34" spans="1:13" x14ac:dyDescent="0.55000000000000004">
      <c r="A34" s="1" t="s">
        <v>98</v>
      </c>
      <c r="C34" s="8">
        <v>5446964611</v>
      </c>
      <c r="D34" s="8"/>
      <c r="E34" s="8">
        <v>0</v>
      </c>
      <c r="F34" s="8"/>
      <c r="G34" s="8">
        <v>5446964611</v>
      </c>
      <c r="H34" s="8"/>
      <c r="I34" s="8">
        <v>13202013231</v>
      </c>
      <c r="J34" s="8"/>
      <c r="K34" s="8">
        <v>0</v>
      </c>
      <c r="L34" s="8"/>
      <c r="M34" s="8">
        <v>13202013231</v>
      </c>
    </row>
    <row r="35" spans="1:13" x14ac:dyDescent="0.55000000000000004">
      <c r="A35" s="1" t="s">
        <v>124</v>
      </c>
      <c r="C35" s="8">
        <v>797014</v>
      </c>
      <c r="D35" s="8"/>
      <c r="E35" s="8">
        <v>0</v>
      </c>
      <c r="F35" s="8"/>
      <c r="G35" s="8">
        <v>797014</v>
      </c>
      <c r="H35" s="8"/>
      <c r="I35" s="8">
        <v>47124521</v>
      </c>
      <c r="J35" s="8"/>
      <c r="K35" s="8">
        <v>0</v>
      </c>
      <c r="L35" s="8"/>
      <c r="M35" s="8">
        <v>47124521</v>
      </c>
    </row>
    <row r="36" spans="1:13" x14ac:dyDescent="0.55000000000000004">
      <c r="A36" s="1" t="s">
        <v>124</v>
      </c>
      <c r="C36" s="8">
        <v>667605494</v>
      </c>
      <c r="D36" s="8"/>
      <c r="E36" s="8">
        <v>-14560281</v>
      </c>
      <c r="F36" s="8"/>
      <c r="G36" s="8">
        <v>682165775</v>
      </c>
      <c r="H36" s="8"/>
      <c r="I36" s="8">
        <v>27861180320</v>
      </c>
      <c r="J36" s="8"/>
      <c r="K36" s="8">
        <v>71555204</v>
      </c>
      <c r="L36" s="8"/>
      <c r="M36" s="8">
        <v>27789625116</v>
      </c>
    </row>
    <row r="37" spans="1:13" x14ac:dyDescent="0.55000000000000004">
      <c r="A37" s="1" t="s">
        <v>124</v>
      </c>
      <c r="C37" s="8">
        <v>700171607</v>
      </c>
      <c r="D37" s="8"/>
      <c r="E37" s="8">
        <v>-15270539</v>
      </c>
      <c r="F37" s="8"/>
      <c r="G37" s="8">
        <v>715442146</v>
      </c>
      <c r="H37" s="8"/>
      <c r="I37" s="8">
        <v>29220262290</v>
      </c>
      <c r="J37" s="8"/>
      <c r="K37" s="8">
        <v>75045702</v>
      </c>
      <c r="L37" s="8"/>
      <c r="M37" s="8">
        <v>29145216588</v>
      </c>
    </row>
    <row r="38" spans="1:13" x14ac:dyDescent="0.55000000000000004">
      <c r="A38" s="1" t="s">
        <v>98</v>
      </c>
      <c r="C38" s="8">
        <v>886679540</v>
      </c>
      <c r="D38" s="8"/>
      <c r="E38" s="8">
        <v>0</v>
      </c>
      <c r="F38" s="8"/>
      <c r="G38" s="8">
        <v>886679540</v>
      </c>
      <c r="H38" s="8"/>
      <c r="I38" s="8">
        <v>5999516749</v>
      </c>
      <c r="J38" s="8"/>
      <c r="K38" s="8">
        <v>0</v>
      </c>
      <c r="L38" s="8"/>
      <c r="M38" s="8">
        <v>5999516749</v>
      </c>
    </row>
    <row r="39" spans="1:13" x14ac:dyDescent="0.55000000000000004">
      <c r="A39" s="1" t="s">
        <v>98</v>
      </c>
      <c r="C39" s="8">
        <v>150475661</v>
      </c>
      <c r="D39" s="8"/>
      <c r="E39" s="8">
        <v>0</v>
      </c>
      <c r="F39" s="8"/>
      <c r="G39" s="8">
        <v>150475661</v>
      </c>
      <c r="H39" s="8"/>
      <c r="I39" s="8">
        <v>5001198982</v>
      </c>
      <c r="J39" s="8"/>
      <c r="K39" s="8">
        <v>0</v>
      </c>
      <c r="L39" s="8"/>
      <c r="M39" s="8">
        <v>5001198982</v>
      </c>
    </row>
    <row r="40" spans="1:13" x14ac:dyDescent="0.55000000000000004">
      <c r="A40" s="1" t="s">
        <v>98</v>
      </c>
      <c r="C40" s="8">
        <v>7813806</v>
      </c>
      <c r="D40" s="8"/>
      <c r="E40" s="8">
        <v>0</v>
      </c>
      <c r="F40" s="8"/>
      <c r="G40" s="8">
        <v>7813806</v>
      </c>
      <c r="H40" s="8"/>
      <c r="I40" s="8">
        <v>184606131</v>
      </c>
      <c r="J40" s="8"/>
      <c r="K40" s="8">
        <v>0</v>
      </c>
      <c r="L40" s="8"/>
      <c r="M40" s="8">
        <v>184606131</v>
      </c>
    </row>
    <row r="41" spans="1:13" x14ac:dyDescent="0.55000000000000004">
      <c r="A41" s="1" t="s">
        <v>98</v>
      </c>
      <c r="C41" s="8">
        <v>384971079</v>
      </c>
      <c r="D41" s="8"/>
      <c r="E41" s="8">
        <v>0</v>
      </c>
      <c r="F41" s="8"/>
      <c r="G41" s="8">
        <v>384971079</v>
      </c>
      <c r="H41" s="8"/>
      <c r="I41" s="8">
        <v>2417160526</v>
      </c>
      <c r="J41" s="8"/>
      <c r="K41" s="8">
        <v>0</v>
      </c>
      <c r="L41" s="8"/>
      <c r="M41" s="8">
        <v>2417160526</v>
      </c>
    </row>
    <row r="42" spans="1:13" x14ac:dyDescent="0.55000000000000004">
      <c r="A42" s="1" t="s">
        <v>98</v>
      </c>
      <c r="C42" s="8">
        <v>191596222</v>
      </c>
      <c r="D42" s="8"/>
      <c r="E42" s="8">
        <v>0</v>
      </c>
      <c r="F42" s="8"/>
      <c r="G42" s="8">
        <v>191596222</v>
      </c>
      <c r="H42" s="8"/>
      <c r="I42" s="8">
        <v>7444628977</v>
      </c>
      <c r="J42" s="8"/>
      <c r="K42" s="8">
        <v>0</v>
      </c>
      <c r="L42" s="8"/>
      <c r="M42" s="8">
        <v>7444628977</v>
      </c>
    </row>
    <row r="43" spans="1:13" x14ac:dyDescent="0.55000000000000004">
      <c r="A43" s="1" t="s">
        <v>124</v>
      </c>
      <c r="C43" s="8">
        <v>42816081</v>
      </c>
      <c r="D43" s="8"/>
      <c r="E43" s="8">
        <v>0</v>
      </c>
      <c r="F43" s="8"/>
      <c r="G43" s="8">
        <v>42816081</v>
      </c>
      <c r="H43" s="8"/>
      <c r="I43" s="8">
        <v>124954203</v>
      </c>
      <c r="J43" s="8"/>
      <c r="K43" s="8">
        <v>0</v>
      </c>
      <c r="L43" s="8"/>
      <c r="M43" s="8">
        <v>124954203</v>
      </c>
    </row>
    <row r="44" spans="1:13" x14ac:dyDescent="0.55000000000000004">
      <c r="A44" s="1" t="s">
        <v>98</v>
      </c>
      <c r="C44" s="8">
        <v>3816473</v>
      </c>
      <c r="D44" s="8"/>
      <c r="E44" s="8">
        <v>0</v>
      </c>
      <c r="F44" s="8"/>
      <c r="G44" s="8">
        <v>3816473</v>
      </c>
      <c r="H44" s="8"/>
      <c r="I44" s="8">
        <v>238049663</v>
      </c>
      <c r="J44" s="8"/>
      <c r="K44" s="8">
        <v>0</v>
      </c>
      <c r="L44" s="8"/>
      <c r="M44" s="8">
        <v>238049663</v>
      </c>
    </row>
    <row r="45" spans="1:13" x14ac:dyDescent="0.55000000000000004">
      <c r="A45" s="1" t="s">
        <v>98</v>
      </c>
      <c r="C45" s="8">
        <v>137088486</v>
      </c>
      <c r="D45" s="8"/>
      <c r="E45" s="8">
        <v>0</v>
      </c>
      <c r="F45" s="8"/>
      <c r="G45" s="8">
        <v>137088486</v>
      </c>
      <c r="H45" s="8"/>
      <c r="I45" s="8">
        <v>2944701373</v>
      </c>
      <c r="J45" s="8"/>
      <c r="K45" s="8">
        <v>0</v>
      </c>
      <c r="L45" s="8"/>
      <c r="M45" s="8">
        <v>2944701373</v>
      </c>
    </row>
    <row r="46" spans="1:13" x14ac:dyDescent="0.55000000000000004">
      <c r="A46" s="1" t="s">
        <v>98</v>
      </c>
      <c r="C46" s="8">
        <v>95960362</v>
      </c>
      <c r="D46" s="8"/>
      <c r="E46" s="8">
        <v>0</v>
      </c>
      <c r="F46" s="8"/>
      <c r="G46" s="8">
        <v>95960362</v>
      </c>
      <c r="H46" s="8"/>
      <c r="I46" s="8">
        <v>1704948815</v>
      </c>
      <c r="J46" s="8"/>
      <c r="K46" s="8">
        <v>0</v>
      </c>
      <c r="L46" s="8"/>
      <c r="M46" s="8">
        <v>1704948815</v>
      </c>
    </row>
    <row r="47" spans="1:13" x14ac:dyDescent="0.55000000000000004">
      <c r="A47" s="1" t="s">
        <v>124</v>
      </c>
      <c r="C47" s="8">
        <v>540000013</v>
      </c>
      <c r="D47" s="8"/>
      <c r="E47" s="8">
        <v>-17837928</v>
      </c>
      <c r="F47" s="8"/>
      <c r="G47" s="8">
        <v>557837941</v>
      </c>
      <c r="H47" s="8"/>
      <c r="I47" s="8">
        <v>8959352458</v>
      </c>
      <c r="J47" s="8"/>
      <c r="K47" s="8">
        <v>70008573</v>
      </c>
      <c r="L47" s="8"/>
      <c r="M47" s="8">
        <v>8889343885</v>
      </c>
    </row>
    <row r="48" spans="1:13" x14ac:dyDescent="0.55000000000000004">
      <c r="A48" s="1" t="s">
        <v>98</v>
      </c>
      <c r="C48" s="8">
        <v>88084675</v>
      </c>
      <c r="D48" s="8"/>
      <c r="E48" s="8">
        <v>0</v>
      </c>
      <c r="F48" s="8"/>
      <c r="G48" s="8">
        <v>88084675</v>
      </c>
      <c r="H48" s="8"/>
      <c r="I48" s="8">
        <v>368818595</v>
      </c>
      <c r="J48" s="8"/>
      <c r="K48" s="8">
        <v>0</v>
      </c>
      <c r="L48" s="8"/>
      <c r="M48" s="8">
        <v>368818595</v>
      </c>
    </row>
    <row r="49" spans="1:13" x14ac:dyDescent="0.55000000000000004">
      <c r="A49" s="1" t="s">
        <v>124</v>
      </c>
      <c r="C49" s="8">
        <v>671912600</v>
      </c>
      <c r="D49" s="8"/>
      <c r="E49" s="8">
        <v>-23507756</v>
      </c>
      <c r="F49" s="8"/>
      <c r="G49" s="8">
        <v>695420356</v>
      </c>
      <c r="H49" s="8"/>
      <c r="I49" s="8">
        <v>9640033878</v>
      </c>
      <c r="J49" s="8"/>
      <c r="K49" s="8">
        <v>92260963</v>
      </c>
      <c r="L49" s="8"/>
      <c r="M49" s="8">
        <v>9547772915</v>
      </c>
    </row>
    <row r="50" spans="1:13" x14ac:dyDescent="0.55000000000000004">
      <c r="A50" s="1" t="s">
        <v>124</v>
      </c>
      <c r="C50" s="8">
        <v>161639385</v>
      </c>
      <c r="D50" s="8"/>
      <c r="E50" s="8">
        <v>-5655167</v>
      </c>
      <c r="F50" s="8"/>
      <c r="G50" s="8">
        <v>167294552</v>
      </c>
      <c r="H50" s="8"/>
      <c r="I50" s="8">
        <v>2319064753</v>
      </c>
      <c r="J50" s="8"/>
      <c r="K50" s="8">
        <v>22194854</v>
      </c>
      <c r="L50" s="8"/>
      <c r="M50" s="8">
        <v>2296869899</v>
      </c>
    </row>
    <row r="51" spans="1:13" x14ac:dyDescent="0.55000000000000004">
      <c r="A51" s="1" t="s">
        <v>124</v>
      </c>
      <c r="C51" s="8">
        <v>536643466</v>
      </c>
      <c r="D51" s="8"/>
      <c r="E51" s="8">
        <v>-14265361</v>
      </c>
      <c r="F51" s="8"/>
      <c r="G51" s="8">
        <v>550908827</v>
      </c>
      <c r="H51" s="8"/>
      <c r="I51" s="8">
        <v>6138700819</v>
      </c>
      <c r="J51" s="8"/>
      <c r="K51" s="8">
        <v>56732949</v>
      </c>
      <c r="L51" s="8"/>
      <c r="M51" s="8">
        <v>6081967870</v>
      </c>
    </row>
    <row r="52" spans="1:13" x14ac:dyDescent="0.55000000000000004">
      <c r="A52" s="1" t="s">
        <v>124</v>
      </c>
      <c r="C52" s="8">
        <v>53879810</v>
      </c>
      <c r="D52" s="8"/>
      <c r="E52" s="8">
        <v>-1885056</v>
      </c>
      <c r="F52" s="8"/>
      <c r="G52" s="8">
        <v>55764866</v>
      </c>
      <c r="H52" s="8"/>
      <c r="I52" s="8">
        <v>773021584</v>
      </c>
      <c r="J52" s="8"/>
      <c r="K52" s="8">
        <v>7398284</v>
      </c>
      <c r="L52" s="8"/>
      <c r="M52" s="8">
        <v>765623300</v>
      </c>
    </row>
    <row r="53" spans="1:13" x14ac:dyDescent="0.55000000000000004">
      <c r="A53" s="1" t="s">
        <v>124</v>
      </c>
      <c r="C53" s="8">
        <v>76065601</v>
      </c>
      <c r="D53" s="8"/>
      <c r="E53" s="8">
        <v>-2661255</v>
      </c>
      <c r="F53" s="8"/>
      <c r="G53" s="8">
        <v>78726856</v>
      </c>
      <c r="H53" s="8"/>
      <c r="I53" s="8">
        <v>1091324592</v>
      </c>
      <c r="J53" s="8"/>
      <c r="K53" s="8">
        <v>10444637</v>
      </c>
      <c r="L53" s="8"/>
      <c r="M53" s="8">
        <v>1080879955</v>
      </c>
    </row>
    <row r="54" spans="1:13" x14ac:dyDescent="0.55000000000000004">
      <c r="A54" s="1" t="s">
        <v>124</v>
      </c>
      <c r="C54" s="8">
        <v>427868874</v>
      </c>
      <c r="D54" s="8"/>
      <c r="E54" s="8">
        <v>-14969561</v>
      </c>
      <c r="F54" s="8"/>
      <c r="G54" s="8">
        <v>442838435</v>
      </c>
      <c r="H54" s="8"/>
      <c r="I54" s="8">
        <v>6138700817</v>
      </c>
      <c r="J54" s="8"/>
      <c r="K54" s="8">
        <v>58751085</v>
      </c>
      <c r="L54" s="8"/>
      <c r="M54" s="8">
        <v>6079949732</v>
      </c>
    </row>
    <row r="55" spans="1:13" x14ac:dyDescent="0.55000000000000004">
      <c r="A55" s="1" t="s">
        <v>124</v>
      </c>
      <c r="C55" s="8">
        <v>190163965</v>
      </c>
      <c r="D55" s="8"/>
      <c r="E55" s="8">
        <v>-6653138</v>
      </c>
      <c r="F55" s="8"/>
      <c r="G55" s="8">
        <v>196817103</v>
      </c>
      <c r="H55" s="8"/>
      <c r="I55" s="8">
        <v>2728311474</v>
      </c>
      <c r="J55" s="8"/>
      <c r="K55" s="8">
        <v>26111593</v>
      </c>
      <c r="L55" s="8"/>
      <c r="M55" s="8">
        <v>2702199881</v>
      </c>
    </row>
    <row r="56" spans="1:13" x14ac:dyDescent="0.55000000000000004">
      <c r="A56" s="1" t="s">
        <v>124</v>
      </c>
      <c r="C56" s="8">
        <v>681420783</v>
      </c>
      <c r="D56" s="8"/>
      <c r="E56" s="8">
        <v>-23840413</v>
      </c>
      <c r="F56" s="8"/>
      <c r="G56" s="8">
        <v>705261196</v>
      </c>
      <c r="H56" s="8"/>
      <c r="I56" s="8">
        <v>9776449453</v>
      </c>
      <c r="J56" s="8"/>
      <c r="K56" s="8">
        <v>93566543</v>
      </c>
      <c r="L56" s="8"/>
      <c r="M56" s="8">
        <v>9682882910</v>
      </c>
    </row>
    <row r="57" spans="1:13" x14ac:dyDescent="0.55000000000000004">
      <c r="A57" s="1" t="s">
        <v>124</v>
      </c>
      <c r="C57" s="8">
        <v>1093442632</v>
      </c>
      <c r="D57" s="8"/>
      <c r="E57" s="8">
        <v>-31853925</v>
      </c>
      <c r="F57" s="8"/>
      <c r="G57" s="8">
        <v>1125296557</v>
      </c>
      <c r="H57" s="8"/>
      <c r="I57" s="8">
        <v>15687790981</v>
      </c>
      <c r="J57" s="8"/>
      <c r="K57" s="8">
        <v>156543283</v>
      </c>
      <c r="L57" s="8"/>
      <c r="M57" s="8">
        <v>15531247698</v>
      </c>
    </row>
    <row r="58" spans="1:13" x14ac:dyDescent="0.55000000000000004">
      <c r="A58" s="1" t="s">
        <v>124</v>
      </c>
      <c r="C58" s="8">
        <v>500765055</v>
      </c>
      <c r="D58" s="8"/>
      <c r="E58" s="8">
        <v>-17519931</v>
      </c>
      <c r="F58" s="8"/>
      <c r="G58" s="8">
        <v>518284986</v>
      </c>
      <c r="H58" s="8"/>
      <c r="I58" s="8">
        <v>7184553550</v>
      </c>
      <c r="J58" s="8"/>
      <c r="K58" s="8">
        <v>68760529</v>
      </c>
      <c r="L58" s="8"/>
      <c r="M58" s="8">
        <v>7115793021</v>
      </c>
    </row>
    <row r="59" spans="1:13" x14ac:dyDescent="0.55000000000000004">
      <c r="A59" s="1" t="s">
        <v>124</v>
      </c>
      <c r="C59" s="8">
        <v>839890749</v>
      </c>
      <c r="D59" s="8"/>
      <c r="E59" s="8">
        <v>-29384695</v>
      </c>
      <c r="F59" s="8"/>
      <c r="G59" s="8">
        <v>869275444</v>
      </c>
      <c r="H59" s="8"/>
      <c r="I59" s="8">
        <v>12050042348</v>
      </c>
      <c r="J59" s="8"/>
      <c r="K59" s="8">
        <v>115326204</v>
      </c>
      <c r="L59" s="8"/>
      <c r="M59" s="8">
        <v>11934716144</v>
      </c>
    </row>
    <row r="60" spans="1:13" x14ac:dyDescent="0.55000000000000004">
      <c r="A60" s="1" t="s">
        <v>124</v>
      </c>
      <c r="C60" s="8">
        <v>500765055</v>
      </c>
      <c r="D60" s="8"/>
      <c r="E60" s="8">
        <v>-17519931</v>
      </c>
      <c r="F60" s="8"/>
      <c r="G60" s="8">
        <v>518284986</v>
      </c>
      <c r="H60" s="8"/>
      <c r="I60" s="8">
        <v>7184553550</v>
      </c>
      <c r="J60" s="8"/>
      <c r="K60" s="8">
        <v>68760529</v>
      </c>
      <c r="L60" s="8"/>
      <c r="M60" s="8">
        <v>7115793021</v>
      </c>
    </row>
    <row r="61" spans="1:13" x14ac:dyDescent="0.55000000000000004">
      <c r="A61" s="1" t="s">
        <v>124</v>
      </c>
      <c r="C61" s="8">
        <v>20601115</v>
      </c>
      <c r="D61" s="8"/>
      <c r="E61" s="8">
        <v>-720756</v>
      </c>
      <c r="F61" s="8"/>
      <c r="G61" s="8">
        <v>21321871</v>
      </c>
      <c r="H61" s="8"/>
      <c r="I61" s="8">
        <v>295567072</v>
      </c>
      <c r="J61" s="8"/>
      <c r="K61" s="8">
        <v>2828756</v>
      </c>
      <c r="L61" s="8"/>
      <c r="M61" s="8">
        <v>292738316</v>
      </c>
    </row>
    <row r="62" spans="1:13" x14ac:dyDescent="0.55000000000000004">
      <c r="A62" s="1" t="s">
        <v>98</v>
      </c>
      <c r="C62" s="8">
        <v>187516134</v>
      </c>
      <c r="D62" s="8"/>
      <c r="E62" s="8">
        <v>0</v>
      </c>
      <c r="F62" s="8"/>
      <c r="G62" s="8">
        <v>187516134</v>
      </c>
      <c r="H62" s="8"/>
      <c r="I62" s="8">
        <v>339377112</v>
      </c>
      <c r="J62" s="8"/>
      <c r="K62" s="8">
        <v>0</v>
      </c>
      <c r="L62" s="8"/>
      <c r="M62" s="8">
        <v>339377112</v>
      </c>
    </row>
    <row r="63" spans="1:13" x14ac:dyDescent="0.55000000000000004">
      <c r="A63" s="1" t="s">
        <v>98</v>
      </c>
      <c r="C63" s="8">
        <v>1669645675</v>
      </c>
      <c r="D63" s="8"/>
      <c r="E63" s="8">
        <v>0</v>
      </c>
      <c r="F63" s="8"/>
      <c r="G63" s="8">
        <v>1669645675</v>
      </c>
      <c r="H63" s="8"/>
      <c r="I63" s="8">
        <v>4119359192</v>
      </c>
      <c r="J63" s="8"/>
      <c r="K63" s="8">
        <v>0</v>
      </c>
      <c r="L63" s="8"/>
      <c r="M63" s="8">
        <v>4119359192</v>
      </c>
    </row>
    <row r="64" spans="1:13" x14ac:dyDescent="0.55000000000000004">
      <c r="A64" s="1" t="s">
        <v>124</v>
      </c>
      <c r="C64" s="8">
        <v>1217213114</v>
      </c>
      <c r="D64" s="8"/>
      <c r="E64" s="8">
        <v>-31386384</v>
      </c>
      <c r="F64" s="8"/>
      <c r="G64" s="8">
        <v>1248599498</v>
      </c>
      <c r="H64" s="8"/>
      <c r="I64" s="8">
        <v>7856557376</v>
      </c>
      <c r="J64" s="8"/>
      <c r="K64" s="8">
        <v>123182241</v>
      </c>
      <c r="L64" s="8"/>
      <c r="M64" s="8">
        <v>7733375135</v>
      </c>
    </row>
    <row r="65" spans="1:13" x14ac:dyDescent="0.55000000000000004">
      <c r="A65" s="1" t="s">
        <v>124</v>
      </c>
      <c r="C65" s="8">
        <v>73032796</v>
      </c>
      <c r="D65" s="8"/>
      <c r="E65" s="8">
        <v>-1883183</v>
      </c>
      <c r="F65" s="8"/>
      <c r="G65" s="8">
        <v>74915979</v>
      </c>
      <c r="H65" s="8"/>
      <c r="I65" s="8">
        <v>471393442</v>
      </c>
      <c r="J65" s="8"/>
      <c r="K65" s="8">
        <v>7390934</v>
      </c>
      <c r="L65" s="8"/>
      <c r="M65" s="8">
        <v>464002508</v>
      </c>
    </row>
    <row r="66" spans="1:13" x14ac:dyDescent="0.55000000000000004">
      <c r="A66" s="1" t="s">
        <v>98</v>
      </c>
      <c r="C66" s="8">
        <v>2657332743</v>
      </c>
      <c r="D66" s="8"/>
      <c r="E66" s="8">
        <v>0</v>
      </c>
      <c r="F66" s="8"/>
      <c r="G66" s="8">
        <v>2657332743</v>
      </c>
      <c r="H66" s="8"/>
      <c r="I66" s="8">
        <v>2657332743</v>
      </c>
      <c r="J66" s="8"/>
      <c r="K66" s="8">
        <v>0</v>
      </c>
      <c r="L66" s="8"/>
      <c r="M66" s="8">
        <v>2657332743</v>
      </c>
    </row>
    <row r="67" spans="1:13" x14ac:dyDescent="0.55000000000000004">
      <c r="A67" s="1" t="s">
        <v>98</v>
      </c>
      <c r="C67" s="8">
        <v>1434895336</v>
      </c>
      <c r="D67" s="8"/>
      <c r="E67" s="8">
        <v>0</v>
      </c>
      <c r="F67" s="8"/>
      <c r="G67" s="8">
        <v>1434895336</v>
      </c>
      <c r="H67" s="8"/>
      <c r="I67" s="8">
        <v>1434895336</v>
      </c>
      <c r="J67" s="8"/>
      <c r="K67" s="8">
        <v>0</v>
      </c>
      <c r="L67" s="8"/>
      <c r="M67" s="8">
        <v>1434895336</v>
      </c>
    </row>
    <row r="68" spans="1:13" x14ac:dyDescent="0.55000000000000004">
      <c r="A68" s="1" t="s">
        <v>98</v>
      </c>
      <c r="C68" s="8">
        <v>1459953771</v>
      </c>
      <c r="D68" s="8"/>
      <c r="E68" s="8">
        <v>0</v>
      </c>
      <c r="F68" s="8"/>
      <c r="G68" s="8">
        <v>1459953771</v>
      </c>
      <c r="H68" s="8"/>
      <c r="I68" s="8">
        <v>1459953771</v>
      </c>
      <c r="J68" s="8"/>
      <c r="K68" s="8">
        <v>0</v>
      </c>
      <c r="L68" s="8"/>
      <c r="M68" s="8">
        <v>1459953771</v>
      </c>
    </row>
    <row r="69" spans="1:13" x14ac:dyDescent="0.55000000000000004">
      <c r="A69" s="1" t="s">
        <v>98</v>
      </c>
      <c r="C69" s="8">
        <v>444893218</v>
      </c>
      <c r="D69" s="8"/>
      <c r="E69" s="8">
        <v>0</v>
      </c>
      <c r="F69" s="8"/>
      <c r="G69" s="8">
        <v>444893218</v>
      </c>
      <c r="H69" s="8"/>
      <c r="I69" s="8">
        <v>444893218</v>
      </c>
      <c r="J69" s="8"/>
      <c r="K69" s="8">
        <v>0</v>
      </c>
      <c r="L69" s="8"/>
      <c r="M69" s="8">
        <v>444893218</v>
      </c>
    </row>
    <row r="70" spans="1:13" x14ac:dyDescent="0.55000000000000004">
      <c r="A70" s="1" t="s">
        <v>124</v>
      </c>
      <c r="C70" s="8">
        <v>3504657520</v>
      </c>
      <c r="D70" s="8"/>
      <c r="E70" s="8">
        <v>84336678</v>
      </c>
      <c r="F70" s="8"/>
      <c r="G70" s="8">
        <v>3420320842</v>
      </c>
      <c r="H70" s="8"/>
      <c r="I70" s="8">
        <v>3504657520</v>
      </c>
      <c r="J70" s="8"/>
      <c r="K70" s="8">
        <v>84336678</v>
      </c>
      <c r="L70" s="8"/>
      <c r="M70" s="8">
        <v>3420320842</v>
      </c>
    </row>
    <row r="71" spans="1:13" x14ac:dyDescent="0.55000000000000004">
      <c r="A71" s="1" t="s">
        <v>124</v>
      </c>
      <c r="C71" s="8">
        <v>3675616438</v>
      </c>
      <c r="D71" s="8"/>
      <c r="E71" s="8">
        <v>88450663</v>
      </c>
      <c r="F71" s="8"/>
      <c r="G71" s="8">
        <v>3587165775</v>
      </c>
      <c r="H71" s="8"/>
      <c r="I71" s="8">
        <v>3675616438</v>
      </c>
      <c r="J71" s="8"/>
      <c r="K71" s="8">
        <v>88450663</v>
      </c>
      <c r="L71" s="8"/>
      <c r="M71" s="8">
        <v>3587165775</v>
      </c>
    </row>
    <row r="72" spans="1:13" x14ac:dyDescent="0.55000000000000004">
      <c r="A72" s="1" t="s">
        <v>124</v>
      </c>
      <c r="C72" s="8">
        <v>3461917784</v>
      </c>
      <c r="D72" s="8"/>
      <c r="E72" s="8">
        <v>83308182</v>
      </c>
      <c r="F72" s="8"/>
      <c r="G72" s="8">
        <v>3378609602</v>
      </c>
      <c r="H72" s="8"/>
      <c r="I72" s="8">
        <v>3461917784</v>
      </c>
      <c r="J72" s="8"/>
      <c r="K72" s="8">
        <v>83308182</v>
      </c>
      <c r="L72" s="8"/>
      <c r="M72" s="8">
        <v>3378609602</v>
      </c>
    </row>
    <row r="73" spans="1:13" x14ac:dyDescent="0.55000000000000004">
      <c r="A73" s="1" t="s">
        <v>124</v>
      </c>
      <c r="C73" s="8">
        <v>4530410950</v>
      </c>
      <c r="D73" s="8"/>
      <c r="E73" s="8">
        <v>109020584</v>
      </c>
      <c r="F73" s="8"/>
      <c r="G73" s="8">
        <v>4421390366</v>
      </c>
      <c r="H73" s="8"/>
      <c r="I73" s="8">
        <v>4530410950</v>
      </c>
      <c r="J73" s="8"/>
      <c r="K73" s="8">
        <v>109020584</v>
      </c>
      <c r="L73" s="8"/>
      <c r="M73" s="8">
        <v>4421390366</v>
      </c>
    </row>
    <row r="74" spans="1:13" x14ac:dyDescent="0.55000000000000004">
      <c r="A74" s="1" t="s">
        <v>124</v>
      </c>
      <c r="C74" s="8">
        <v>1089863008</v>
      </c>
      <c r="D74" s="8"/>
      <c r="E74" s="8">
        <v>26226650</v>
      </c>
      <c r="F74" s="8"/>
      <c r="G74" s="8">
        <v>1063636358</v>
      </c>
      <c r="H74" s="8"/>
      <c r="I74" s="8">
        <v>1089863008</v>
      </c>
      <c r="J74" s="8"/>
      <c r="K74" s="8">
        <v>26226650</v>
      </c>
      <c r="L74" s="8"/>
      <c r="M74" s="8">
        <v>1063636358</v>
      </c>
    </row>
    <row r="75" spans="1:13" x14ac:dyDescent="0.55000000000000004">
      <c r="A75" s="1" t="s">
        <v>124</v>
      </c>
      <c r="C75" s="8">
        <v>2773972600</v>
      </c>
      <c r="D75" s="8"/>
      <c r="E75" s="8">
        <v>66753351</v>
      </c>
      <c r="F75" s="8"/>
      <c r="G75" s="8">
        <v>2707219249</v>
      </c>
      <c r="H75" s="8"/>
      <c r="I75" s="8">
        <v>2773972600</v>
      </c>
      <c r="J75" s="8"/>
      <c r="K75" s="8">
        <v>66753351</v>
      </c>
      <c r="L75" s="8"/>
      <c r="M75" s="8">
        <v>2707219249</v>
      </c>
    </row>
    <row r="76" spans="1:13" x14ac:dyDescent="0.55000000000000004">
      <c r="A76" s="1" t="s">
        <v>124</v>
      </c>
      <c r="C76" s="8">
        <v>363287652</v>
      </c>
      <c r="D76" s="8"/>
      <c r="E76" s="8">
        <v>8742216</v>
      </c>
      <c r="F76" s="8"/>
      <c r="G76" s="8">
        <v>354545436</v>
      </c>
      <c r="H76" s="8"/>
      <c r="I76" s="8">
        <v>363287652</v>
      </c>
      <c r="J76" s="8"/>
      <c r="K76" s="8">
        <v>8742216</v>
      </c>
      <c r="L76" s="8"/>
      <c r="M76" s="8">
        <v>354545436</v>
      </c>
    </row>
    <row r="77" spans="1:13" x14ac:dyDescent="0.55000000000000004">
      <c r="A77" s="1" t="s">
        <v>124</v>
      </c>
      <c r="C77" s="8">
        <v>512876702</v>
      </c>
      <c r="D77" s="8"/>
      <c r="E77" s="8">
        <v>12341953</v>
      </c>
      <c r="F77" s="8"/>
      <c r="G77" s="8">
        <v>500534749</v>
      </c>
      <c r="H77" s="8"/>
      <c r="I77" s="8">
        <v>512876702</v>
      </c>
      <c r="J77" s="8"/>
      <c r="K77" s="8">
        <v>12341953</v>
      </c>
      <c r="L77" s="8"/>
      <c r="M77" s="8">
        <v>500534749</v>
      </c>
    </row>
    <row r="78" spans="1:13" x14ac:dyDescent="0.55000000000000004">
      <c r="A78" s="1" t="s">
        <v>124</v>
      </c>
      <c r="C78" s="8">
        <v>2884931504</v>
      </c>
      <c r="D78" s="8"/>
      <c r="E78" s="8">
        <v>69423485</v>
      </c>
      <c r="F78" s="8"/>
      <c r="G78" s="8">
        <v>2815508019</v>
      </c>
      <c r="H78" s="8"/>
      <c r="I78" s="8">
        <v>2884931504</v>
      </c>
      <c r="J78" s="8"/>
      <c r="K78" s="8">
        <v>69423485</v>
      </c>
      <c r="L78" s="8"/>
      <c r="M78" s="8">
        <v>2815508019</v>
      </c>
    </row>
    <row r="79" spans="1:13" x14ac:dyDescent="0.55000000000000004">
      <c r="A79" s="1" t="s">
        <v>124</v>
      </c>
      <c r="C79" s="8">
        <v>1282191768</v>
      </c>
      <c r="D79" s="8"/>
      <c r="E79" s="8">
        <v>30854882</v>
      </c>
      <c r="F79" s="8"/>
      <c r="G79" s="8">
        <v>1251336886</v>
      </c>
      <c r="H79" s="8"/>
      <c r="I79" s="8">
        <v>1282191768</v>
      </c>
      <c r="J79" s="8"/>
      <c r="K79" s="8">
        <v>30854882</v>
      </c>
      <c r="L79" s="8"/>
      <c r="M79" s="8">
        <v>1251336886</v>
      </c>
    </row>
    <row r="80" spans="1:13" x14ac:dyDescent="0.55000000000000004">
      <c r="A80" s="1" t="s">
        <v>124</v>
      </c>
      <c r="C80" s="8">
        <v>4417808200</v>
      </c>
      <c r="D80" s="8"/>
      <c r="E80" s="8">
        <v>106310893</v>
      </c>
      <c r="F80" s="8"/>
      <c r="G80" s="8">
        <v>4311497307</v>
      </c>
      <c r="H80" s="8"/>
      <c r="I80" s="8">
        <v>4417808200</v>
      </c>
      <c r="J80" s="8"/>
      <c r="K80" s="8">
        <v>106310893</v>
      </c>
      <c r="L80" s="8"/>
      <c r="M80" s="8">
        <v>4311497307</v>
      </c>
    </row>
    <row r="81" spans="1:13" x14ac:dyDescent="0.55000000000000004">
      <c r="A81" s="1" t="s">
        <v>124</v>
      </c>
      <c r="C81" s="8">
        <v>7372602718</v>
      </c>
      <c r="D81" s="8"/>
      <c r="E81" s="8">
        <v>177415573</v>
      </c>
      <c r="F81" s="8"/>
      <c r="G81" s="8">
        <v>7195187145</v>
      </c>
      <c r="H81" s="8"/>
      <c r="I81" s="8">
        <v>7372602718</v>
      </c>
      <c r="J81" s="8"/>
      <c r="K81" s="8">
        <v>177415573</v>
      </c>
      <c r="L81" s="8"/>
      <c r="M81" s="8">
        <v>7195187145</v>
      </c>
    </row>
    <row r="82" spans="1:13" x14ac:dyDescent="0.55000000000000004">
      <c r="A82" s="1" t="s">
        <v>124</v>
      </c>
      <c r="C82" s="8">
        <v>3376438338</v>
      </c>
      <c r="D82" s="8"/>
      <c r="E82" s="8">
        <v>81251190</v>
      </c>
      <c r="F82" s="8"/>
      <c r="G82" s="8">
        <v>3295187148</v>
      </c>
      <c r="H82" s="8"/>
      <c r="I82" s="8">
        <v>3376438338</v>
      </c>
      <c r="J82" s="8"/>
      <c r="K82" s="8">
        <v>81251190</v>
      </c>
      <c r="L82" s="8"/>
      <c r="M82" s="8">
        <v>3295187148</v>
      </c>
    </row>
    <row r="83" spans="1:13" x14ac:dyDescent="0.55000000000000004">
      <c r="A83" s="1" t="s">
        <v>124</v>
      </c>
      <c r="C83" s="8">
        <v>5663013694</v>
      </c>
      <c r="D83" s="8"/>
      <c r="E83" s="8">
        <v>136275731</v>
      </c>
      <c r="F83" s="8"/>
      <c r="G83" s="8">
        <v>5526737963</v>
      </c>
      <c r="H83" s="8"/>
      <c r="I83" s="8">
        <v>5663013694</v>
      </c>
      <c r="J83" s="8"/>
      <c r="K83" s="8">
        <v>136275731</v>
      </c>
      <c r="L83" s="8"/>
      <c r="M83" s="8">
        <v>5526737963</v>
      </c>
    </row>
    <row r="84" spans="1:13" x14ac:dyDescent="0.55000000000000004">
      <c r="A84" s="1" t="s">
        <v>124</v>
      </c>
      <c r="C84" s="8">
        <v>3376438338</v>
      </c>
      <c r="D84" s="8"/>
      <c r="E84" s="8">
        <v>81251190</v>
      </c>
      <c r="F84" s="8"/>
      <c r="G84" s="8">
        <v>3295187148</v>
      </c>
      <c r="H84" s="8"/>
      <c r="I84" s="8">
        <v>3376438338</v>
      </c>
      <c r="J84" s="8"/>
      <c r="K84" s="8">
        <v>81251190</v>
      </c>
      <c r="L84" s="8"/>
      <c r="M84" s="8">
        <v>3295187148</v>
      </c>
    </row>
    <row r="85" spans="1:13" x14ac:dyDescent="0.55000000000000004">
      <c r="A85" s="1" t="s">
        <v>124</v>
      </c>
      <c r="C85" s="8">
        <v>138904090</v>
      </c>
      <c r="D85" s="8"/>
      <c r="E85" s="8">
        <v>3342612</v>
      </c>
      <c r="F85" s="8"/>
      <c r="G85" s="8">
        <v>135561478</v>
      </c>
      <c r="H85" s="8"/>
      <c r="I85" s="8">
        <v>138904090</v>
      </c>
      <c r="J85" s="8"/>
      <c r="K85" s="8">
        <v>3342612</v>
      </c>
      <c r="L85" s="8"/>
      <c r="M85" s="8">
        <v>135561478</v>
      </c>
    </row>
    <row r="86" spans="1:13" x14ac:dyDescent="0.55000000000000004">
      <c r="A86" s="1" t="s">
        <v>124</v>
      </c>
      <c r="C86" s="8">
        <v>9616438338</v>
      </c>
      <c r="D86" s="8"/>
      <c r="E86" s="8">
        <v>231411618</v>
      </c>
      <c r="F86" s="8"/>
      <c r="G86" s="8">
        <v>9385026720</v>
      </c>
      <c r="H86" s="8"/>
      <c r="I86" s="8">
        <v>9616438338</v>
      </c>
      <c r="J86" s="8"/>
      <c r="K86" s="8">
        <v>231411618</v>
      </c>
      <c r="L86" s="8"/>
      <c r="M86" s="8">
        <v>9385026720</v>
      </c>
    </row>
    <row r="87" spans="1:13" ht="24.75" thickBot="1" x14ac:dyDescent="0.6">
      <c r="A87" s="1" t="s">
        <v>124</v>
      </c>
      <c r="C87" s="8">
        <v>576986280</v>
      </c>
      <c r="D87" s="8"/>
      <c r="E87" s="8">
        <v>13884697</v>
      </c>
      <c r="F87" s="8"/>
      <c r="G87" s="8">
        <v>563101583</v>
      </c>
      <c r="H87" s="8"/>
      <c r="I87" s="8">
        <v>576986280</v>
      </c>
      <c r="J87" s="8"/>
      <c r="K87" s="8">
        <v>13884697</v>
      </c>
      <c r="L87" s="8"/>
      <c r="M87" s="8">
        <v>563101583</v>
      </c>
    </row>
    <row r="88" spans="1:13" ht="24.75" thickBot="1" x14ac:dyDescent="0.6">
      <c r="A88" s="1" t="s">
        <v>52</v>
      </c>
      <c r="C88" s="12">
        <f>SUM(C8:C87)</f>
        <v>105999535956</v>
      </c>
      <c r="D88" s="9"/>
      <c r="E88" s="12">
        <f>SUM(E8:E87)</f>
        <v>1139226888</v>
      </c>
      <c r="F88" s="9"/>
      <c r="G88" s="12">
        <f>SUM(G8:G87)</f>
        <v>104860309068</v>
      </c>
      <c r="H88" s="9"/>
      <c r="I88" s="12">
        <f>SUM(I8:I87)</f>
        <v>480843517058</v>
      </c>
      <c r="J88" s="9"/>
      <c r="K88" s="12">
        <f>SUM(K8:K87)</f>
        <v>2569423078</v>
      </c>
      <c r="L88" s="9"/>
      <c r="M88" s="12">
        <f>SUM(M8:M87)</f>
        <v>478274093980</v>
      </c>
    </row>
    <row r="89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6"/>
  <sheetViews>
    <sheetView rightToLeft="1" workbookViewId="0">
      <selection activeCell="A18" sqref="A18:A19"/>
    </sheetView>
  </sheetViews>
  <sheetFormatPr defaultRowHeight="24" x14ac:dyDescent="0.55000000000000004"/>
  <cols>
    <col min="1" max="1" width="40.570312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  <c r="N3" s="20" t="s">
        <v>175</v>
      </c>
      <c r="O3" s="20" t="s">
        <v>175</v>
      </c>
      <c r="P3" s="20" t="s">
        <v>175</v>
      </c>
      <c r="Q3" s="20" t="s">
        <v>175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H6" s="19" t="s">
        <v>177</v>
      </c>
      <c r="I6" s="19" t="s">
        <v>177</v>
      </c>
      <c r="K6" s="19" t="s">
        <v>178</v>
      </c>
      <c r="L6" s="19" t="s">
        <v>178</v>
      </c>
      <c r="M6" s="19" t="s">
        <v>178</v>
      </c>
      <c r="N6" s="19" t="s">
        <v>178</v>
      </c>
      <c r="O6" s="19" t="s">
        <v>178</v>
      </c>
      <c r="P6" s="19" t="s">
        <v>178</v>
      </c>
      <c r="Q6" s="19" t="s">
        <v>178</v>
      </c>
    </row>
    <row r="7" spans="1:17" ht="24.75" x14ac:dyDescent="0.55000000000000004">
      <c r="A7" s="19" t="s">
        <v>3</v>
      </c>
      <c r="C7" s="19" t="s">
        <v>7</v>
      </c>
      <c r="E7" s="19" t="s">
        <v>191</v>
      </c>
      <c r="G7" s="19" t="s">
        <v>192</v>
      </c>
      <c r="I7" s="19" t="s">
        <v>193</v>
      </c>
      <c r="K7" s="19" t="s">
        <v>7</v>
      </c>
      <c r="M7" s="19" t="s">
        <v>191</v>
      </c>
      <c r="O7" s="19" t="s">
        <v>192</v>
      </c>
      <c r="Q7" s="19" t="s">
        <v>193</v>
      </c>
    </row>
    <row r="8" spans="1:17" x14ac:dyDescent="0.55000000000000004">
      <c r="A8" s="1" t="s">
        <v>17</v>
      </c>
      <c r="C8" s="8">
        <v>18356951</v>
      </c>
      <c r="D8" s="8"/>
      <c r="E8" s="8">
        <v>1212243708127</v>
      </c>
      <c r="F8" s="8"/>
      <c r="G8" s="8">
        <v>1111039839536</v>
      </c>
      <c r="H8" s="8"/>
      <c r="I8" s="8">
        <f>E8-G8</f>
        <v>101203868591</v>
      </c>
      <c r="J8" s="8"/>
      <c r="K8" s="8">
        <v>18356951</v>
      </c>
      <c r="L8" s="8"/>
      <c r="M8" s="8">
        <v>1212243708127</v>
      </c>
      <c r="N8" s="8"/>
      <c r="O8" s="8">
        <v>1175185177590</v>
      </c>
      <c r="P8" s="8"/>
      <c r="Q8" s="8">
        <f>M8-O8</f>
        <v>37058530537</v>
      </c>
    </row>
    <row r="9" spans="1:17" x14ac:dyDescent="0.55000000000000004">
      <c r="A9" s="1" t="s">
        <v>23</v>
      </c>
      <c r="C9" s="8">
        <v>101513572</v>
      </c>
      <c r="D9" s="8"/>
      <c r="E9" s="8">
        <v>1982993263983</v>
      </c>
      <c r="F9" s="8"/>
      <c r="G9" s="8">
        <v>1984491052973</v>
      </c>
      <c r="H9" s="8"/>
      <c r="I9" s="8">
        <f t="shared" ref="I9:I41" si="0">E9-G9</f>
        <v>-1497788990</v>
      </c>
      <c r="J9" s="8"/>
      <c r="K9" s="8">
        <v>101513572</v>
      </c>
      <c r="L9" s="8"/>
      <c r="M9" s="8">
        <v>1982993263983</v>
      </c>
      <c r="N9" s="8"/>
      <c r="O9" s="8">
        <v>1982324884201</v>
      </c>
      <c r="P9" s="8"/>
      <c r="Q9" s="8">
        <f t="shared" ref="Q9:Q41" si="1">M9-O9</f>
        <v>668379782</v>
      </c>
    </row>
    <row r="10" spans="1:17" x14ac:dyDescent="0.55000000000000004">
      <c r="A10" s="1" t="s">
        <v>25</v>
      </c>
      <c r="C10" s="8">
        <v>733644</v>
      </c>
      <c r="D10" s="8"/>
      <c r="E10" s="8">
        <v>21945779230</v>
      </c>
      <c r="F10" s="8"/>
      <c r="G10" s="8">
        <v>21892989402</v>
      </c>
      <c r="H10" s="8"/>
      <c r="I10" s="8">
        <f t="shared" si="0"/>
        <v>52789828</v>
      </c>
      <c r="J10" s="8"/>
      <c r="K10" s="8">
        <v>733644</v>
      </c>
      <c r="L10" s="8"/>
      <c r="M10" s="8">
        <v>21945779230</v>
      </c>
      <c r="N10" s="8"/>
      <c r="O10" s="8">
        <v>21815878991</v>
      </c>
      <c r="P10" s="8"/>
      <c r="Q10" s="8">
        <f t="shared" si="1"/>
        <v>129900239</v>
      </c>
    </row>
    <row r="11" spans="1:17" x14ac:dyDescent="0.55000000000000004">
      <c r="A11" s="1" t="s">
        <v>37</v>
      </c>
      <c r="C11" s="8">
        <v>66188538</v>
      </c>
      <c r="D11" s="8"/>
      <c r="E11" s="8">
        <v>1060088547920</v>
      </c>
      <c r="F11" s="8"/>
      <c r="G11" s="8">
        <v>932357290809</v>
      </c>
      <c r="H11" s="8"/>
      <c r="I11" s="8">
        <f t="shared" si="0"/>
        <v>127731257111</v>
      </c>
      <c r="J11" s="8"/>
      <c r="K11" s="8">
        <v>66188538</v>
      </c>
      <c r="L11" s="8"/>
      <c r="M11" s="8">
        <v>1060088547920</v>
      </c>
      <c r="N11" s="8"/>
      <c r="O11" s="8">
        <v>971459847829</v>
      </c>
      <c r="P11" s="8"/>
      <c r="Q11" s="8">
        <f t="shared" si="1"/>
        <v>88628700091</v>
      </c>
    </row>
    <row r="12" spans="1:17" x14ac:dyDescent="0.55000000000000004">
      <c r="A12" s="1" t="s">
        <v>27</v>
      </c>
      <c r="C12" s="8">
        <v>126793270</v>
      </c>
      <c r="D12" s="8"/>
      <c r="E12" s="8">
        <v>1299910266997</v>
      </c>
      <c r="F12" s="8"/>
      <c r="G12" s="8">
        <v>1116809225831</v>
      </c>
      <c r="H12" s="8"/>
      <c r="I12" s="8">
        <f t="shared" si="0"/>
        <v>183101041166</v>
      </c>
      <c r="J12" s="8"/>
      <c r="K12" s="8">
        <v>126793270</v>
      </c>
      <c r="L12" s="8"/>
      <c r="M12" s="8">
        <v>1299910266997</v>
      </c>
      <c r="N12" s="8"/>
      <c r="O12" s="8">
        <v>2053190303985</v>
      </c>
      <c r="P12" s="8"/>
      <c r="Q12" s="8">
        <f t="shared" si="1"/>
        <v>-753280036988</v>
      </c>
    </row>
    <row r="13" spans="1:17" x14ac:dyDescent="0.55000000000000004">
      <c r="A13" s="1" t="s">
        <v>31</v>
      </c>
      <c r="C13" s="8">
        <v>14026298</v>
      </c>
      <c r="D13" s="8"/>
      <c r="E13" s="8">
        <v>177811218443</v>
      </c>
      <c r="F13" s="8"/>
      <c r="G13" s="8">
        <v>132793551104</v>
      </c>
      <c r="H13" s="8"/>
      <c r="I13" s="8">
        <f t="shared" si="0"/>
        <v>45017667339</v>
      </c>
      <c r="J13" s="8"/>
      <c r="K13" s="8">
        <v>14026298</v>
      </c>
      <c r="L13" s="8"/>
      <c r="M13" s="8">
        <v>177811218443</v>
      </c>
      <c r="N13" s="8"/>
      <c r="O13" s="8">
        <v>158677745071</v>
      </c>
      <c r="P13" s="8"/>
      <c r="Q13" s="8">
        <f t="shared" si="1"/>
        <v>19133473372</v>
      </c>
    </row>
    <row r="14" spans="1:17" x14ac:dyDescent="0.55000000000000004">
      <c r="A14" s="1" t="s">
        <v>39</v>
      </c>
      <c r="C14" s="8">
        <v>27362374</v>
      </c>
      <c r="D14" s="8"/>
      <c r="E14" s="8">
        <v>271917401835</v>
      </c>
      <c r="F14" s="8"/>
      <c r="G14" s="8">
        <v>238518158898</v>
      </c>
      <c r="H14" s="8"/>
      <c r="I14" s="8">
        <f t="shared" si="0"/>
        <v>33399242937</v>
      </c>
      <c r="J14" s="8"/>
      <c r="K14" s="8">
        <v>27362374</v>
      </c>
      <c r="L14" s="8"/>
      <c r="M14" s="8">
        <v>271917401835</v>
      </c>
      <c r="N14" s="8"/>
      <c r="O14" s="8">
        <v>264472082925</v>
      </c>
      <c r="P14" s="8"/>
      <c r="Q14" s="8">
        <f t="shared" si="1"/>
        <v>7445318910</v>
      </c>
    </row>
    <row r="15" spans="1:17" x14ac:dyDescent="0.55000000000000004">
      <c r="A15" s="1" t="s">
        <v>15</v>
      </c>
      <c r="C15" s="8">
        <v>32109647</v>
      </c>
      <c r="D15" s="8"/>
      <c r="E15" s="8">
        <v>5251331763028</v>
      </c>
      <c r="F15" s="8"/>
      <c r="G15" s="8">
        <v>6482236815507</v>
      </c>
      <c r="H15" s="8"/>
      <c r="I15" s="8">
        <f t="shared" si="0"/>
        <v>-1230905052479</v>
      </c>
      <c r="J15" s="8"/>
      <c r="K15" s="8">
        <v>32109647</v>
      </c>
      <c r="L15" s="8"/>
      <c r="M15" s="8">
        <v>5251331763028</v>
      </c>
      <c r="N15" s="8"/>
      <c r="O15" s="8">
        <v>5780356936145</v>
      </c>
      <c r="P15" s="8"/>
      <c r="Q15" s="8">
        <f t="shared" si="1"/>
        <v>-529025173117</v>
      </c>
    </row>
    <row r="16" spans="1:17" x14ac:dyDescent="0.55000000000000004">
      <c r="A16" s="1" t="s">
        <v>19</v>
      </c>
      <c r="C16" s="8">
        <v>207660711</v>
      </c>
      <c r="D16" s="8"/>
      <c r="E16" s="8">
        <v>789340989222</v>
      </c>
      <c r="F16" s="8"/>
      <c r="G16" s="8">
        <v>657626075699</v>
      </c>
      <c r="H16" s="8"/>
      <c r="I16" s="8">
        <f t="shared" si="0"/>
        <v>131714913523</v>
      </c>
      <c r="J16" s="8"/>
      <c r="K16" s="8">
        <v>207660711</v>
      </c>
      <c r="L16" s="8"/>
      <c r="M16" s="8">
        <v>789340989222</v>
      </c>
      <c r="N16" s="8"/>
      <c r="O16" s="8">
        <v>492025826283</v>
      </c>
      <c r="P16" s="8"/>
      <c r="Q16" s="8">
        <f t="shared" si="1"/>
        <v>297315162939</v>
      </c>
    </row>
    <row r="17" spans="1:17" x14ac:dyDescent="0.55000000000000004">
      <c r="A17" s="1" t="s">
        <v>43</v>
      </c>
      <c r="C17" s="8">
        <v>1545534</v>
      </c>
      <c r="D17" s="8"/>
      <c r="E17" s="8">
        <v>89951756090</v>
      </c>
      <c r="F17" s="8"/>
      <c r="G17" s="8">
        <v>90471776655</v>
      </c>
      <c r="H17" s="8"/>
      <c r="I17" s="8">
        <f t="shared" si="0"/>
        <v>-520020565</v>
      </c>
      <c r="J17" s="8"/>
      <c r="K17" s="8">
        <v>1545534</v>
      </c>
      <c r="L17" s="8"/>
      <c r="M17" s="8">
        <v>89951756090</v>
      </c>
      <c r="N17" s="8"/>
      <c r="O17" s="8">
        <v>87024712688</v>
      </c>
      <c r="P17" s="8"/>
      <c r="Q17" s="8">
        <f t="shared" si="1"/>
        <v>2927043402</v>
      </c>
    </row>
    <row r="18" spans="1:17" x14ac:dyDescent="0.55000000000000004">
      <c r="A18" s="1" t="s">
        <v>45</v>
      </c>
      <c r="C18" s="8">
        <v>33781056</v>
      </c>
      <c r="D18" s="8"/>
      <c r="E18" s="8">
        <v>356643228471</v>
      </c>
      <c r="F18" s="8"/>
      <c r="G18" s="8">
        <v>344572204420</v>
      </c>
      <c r="H18" s="8"/>
      <c r="I18" s="8">
        <f t="shared" si="0"/>
        <v>12071024051</v>
      </c>
      <c r="J18" s="8"/>
      <c r="K18" s="8">
        <v>33781056</v>
      </c>
      <c r="L18" s="8"/>
      <c r="M18" s="8">
        <v>356643228471</v>
      </c>
      <c r="N18" s="8"/>
      <c r="O18" s="8">
        <v>344619310593</v>
      </c>
      <c r="P18" s="8"/>
      <c r="Q18" s="8">
        <f t="shared" si="1"/>
        <v>12023917878</v>
      </c>
    </row>
    <row r="19" spans="1:17" x14ac:dyDescent="0.55000000000000004">
      <c r="A19" s="1" t="s">
        <v>35</v>
      </c>
      <c r="C19" s="8">
        <v>46099401</v>
      </c>
      <c r="D19" s="8"/>
      <c r="E19" s="8">
        <v>1307759836630</v>
      </c>
      <c r="F19" s="8"/>
      <c r="G19" s="8">
        <v>1024404565564</v>
      </c>
      <c r="H19" s="8"/>
      <c r="I19" s="8">
        <f t="shared" si="0"/>
        <v>283355271066</v>
      </c>
      <c r="J19" s="8"/>
      <c r="K19" s="8">
        <v>46099401</v>
      </c>
      <c r="L19" s="8"/>
      <c r="M19" s="8">
        <v>1307759836630</v>
      </c>
      <c r="N19" s="8"/>
      <c r="O19" s="8">
        <v>1128286225938</v>
      </c>
      <c r="P19" s="8"/>
      <c r="Q19" s="8">
        <f t="shared" si="1"/>
        <v>179473610692</v>
      </c>
    </row>
    <row r="20" spans="1:17" x14ac:dyDescent="0.55000000000000004">
      <c r="A20" s="1" t="s">
        <v>33</v>
      </c>
      <c r="C20" s="8">
        <v>104981245</v>
      </c>
      <c r="D20" s="8"/>
      <c r="E20" s="8">
        <v>2136910511389</v>
      </c>
      <c r="F20" s="8"/>
      <c r="G20" s="8">
        <v>1933599193083</v>
      </c>
      <c r="H20" s="8"/>
      <c r="I20" s="8">
        <f t="shared" si="0"/>
        <v>203311318306</v>
      </c>
      <c r="J20" s="8"/>
      <c r="K20" s="8">
        <v>104981245</v>
      </c>
      <c r="L20" s="8"/>
      <c r="M20" s="8">
        <v>2136910511389</v>
      </c>
      <c r="N20" s="8"/>
      <c r="O20" s="8">
        <v>1844445168973</v>
      </c>
      <c r="P20" s="8"/>
      <c r="Q20" s="8">
        <f t="shared" si="1"/>
        <v>292465342416</v>
      </c>
    </row>
    <row r="21" spans="1:17" x14ac:dyDescent="0.55000000000000004">
      <c r="A21" s="1" t="s">
        <v>47</v>
      </c>
      <c r="C21" s="8">
        <v>267520593</v>
      </c>
      <c r="D21" s="8"/>
      <c r="E21" s="8">
        <v>11975814025249</v>
      </c>
      <c r="F21" s="8"/>
      <c r="G21" s="8">
        <v>10946552206860</v>
      </c>
      <c r="H21" s="8"/>
      <c r="I21" s="8">
        <f t="shared" si="0"/>
        <v>1029261818389</v>
      </c>
      <c r="J21" s="8"/>
      <c r="K21" s="8">
        <v>267520593</v>
      </c>
      <c r="L21" s="8"/>
      <c r="M21" s="8">
        <v>11975814025249</v>
      </c>
      <c r="N21" s="8"/>
      <c r="O21" s="8">
        <v>10650602136140</v>
      </c>
      <c r="P21" s="8"/>
      <c r="Q21" s="8">
        <f t="shared" si="1"/>
        <v>1325211889109</v>
      </c>
    </row>
    <row r="22" spans="1:17" x14ac:dyDescent="0.55000000000000004">
      <c r="A22" s="1" t="s">
        <v>41</v>
      </c>
      <c r="C22" s="8">
        <v>465674458</v>
      </c>
      <c r="D22" s="8"/>
      <c r="E22" s="8">
        <v>2139543867804</v>
      </c>
      <c r="F22" s="8"/>
      <c r="G22" s="8">
        <v>1831413653896</v>
      </c>
      <c r="H22" s="8"/>
      <c r="I22" s="8">
        <f t="shared" si="0"/>
        <v>308130213908</v>
      </c>
      <c r="J22" s="8"/>
      <c r="K22" s="8">
        <v>465674458</v>
      </c>
      <c r="L22" s="8"/>
      <c r="M22" s="8">
        <v>2139543867804</v>
      </c>
      <c r="N22" s="8"/>
      <c r="O22" s="8">
        <v>1986980858193</v>
      </c>
      <c r="P22" s="8"/>
      <c r="Q22" s="8">
        <f t="shared" si="1"/>
        <v>152563009611</v>
      </c>
    </row>
    <row r="23" spans="1:17" x14ac:dyDescent="0.55000000000000004">
      <c r="A23" s="1" t="s">
        <v>29</v>
      </c>
      <c r="C23" s="8">
        <v>198338879</v>
      </c>
      <c r="D23" s="8"/>
      <c r="E23" s="8">
        <v>2910923235218</v>
      </c>
      <c r="F23" s="8"/>
      <c r="G23" s="8">
        <v>2688456158065</v>
      </c>
      <c r="H23" s="8"/>
      <c r="I23" s="8">
        <f t="shared" si="0"/>
        <v>222467077153</v>
      </c>
      <c r="J23" s="8"/>
      <c r="K23" s="8">
        <v>198338879</v>
      </c>
      <c r="L23" s="8"/>
      <c r="M23" s="8">
        <v>2910923235218</v>
      </c>
      <c r="N23" s="8"/>
      <c r="O23" s="8">
        <v>2624286431599</v>
      </c>
      <c r="P23" s="8"/>
      <c r="Q23" s="8">
        <f t="shared" si="1"/>
        <v>286636803619</v>
      </c>
    </row>
    <row r="24" spans="1:17" x14ac:dyDescent="0.55000000000000004">
      <c r="A24" s="1" t="s">
        <v>21</v>
      </c>
      <c r="C24" s="8">
        <v>41534945</v>
      </c>
      <c r="D24" s="8"/>
      <c r="E24" s="8">
        <v>921856786002</v>
      </c>
      <c r="F24" s="8"/>
      <c r="G24" s="8">
        <v>796632452712</v>
      </c>
      <c r="H24" s="8"/>
      <c r="I24" s="8">
        <f t="shared" si="0"/>
        <v>125224333290</v>
      </c>
      <c r="J24" s="8"/>
      <c r="K24" s="8">
        <v>41534945</v>
      </c>
      <c r="L24" s="8"/>
      <c r="M24" s="8">
        <v>921856786002</v>
      </c>
      <c r="N24" s="8"/>
      <c r="O24" s="8">
        <v>862274473096</v>
      </c>
      <c r="P24" s="8"/>
      <c r="Q24" s="8">
        <f t="shared" si="1"/>
        <v>59582312906</v>
      </c>
    </row>
    <row r="25" spans="1:17" x14ac:dyDescent="0.55000000000000004">
      <c r="A25" s="1" t="s">
        <v>75</v>
      </c>
      <c r="C25" s="8">
        <v>9335</v>
      </c>
      <c r="D25" s="8"/>
      <c r="E25" s="8">
        <v>9239563269</v>
      </c>
      <c r="F25" s="8"/>
      <c r="G25" s="8">
        <v>9239563269</v>
      </c>
      <c r="H25" s="8"/>
      <c r="I25" s="8">
        <f t="shared" si="0"/>
        <v>0</v>
      </c>
      <c r="J25" s="8"/>
      <c r="K25" s="8">
        <v>9335</v>
      </c>
      <c r="L25" s="8"/>
      <c r="M25" s="8">
        <v>9239563269</v>
      </c>
      <c r="N25" s="8"/>
      <c r="O25" s="8">
        <v>9331779695</v>
      </c>
      <c r="P25" s="8"/>
      <c r="Q25" s="8">
        <f t="shared" si="1"/>
        <v>-92216426</v>
      </c>
    </row>
    <row r="26" spans="1:17" x14ac:dyDescent="0.55000000000000004">
      <c r="A26" s="1" t="s">
        <v>76</v>
      </c>
      <c r="C26" s="8">
        <v>20000</v>
      </c>
      <c r="D26" s="8"/>
      <c r="E26" s="8">
        <v>18397332000</v>
      </c>
      <c r="F26" s="8"/>
      <c r="G26" s="8">
        <v>18397332000</v>
      </c>
      <c r="H26" s="8"/>
      <c r="I26" s="8">
        <f t="shared" si="0"/>
        <v>0</v>
      </c>
      <c r="J26" s="8"/>
      <c r="K26" s="8">
        <v>20000</v>
      </c>
      <c r="L26" s="8"/>
      <c r="M26" s="8">
        <v>18397332000</v>
      </c>
      <c r="N26" s="8"/>
      <c r="O26" s="8">
        <v>18397332000</v>
      </c>
      <c r="P26" s="8"/>
      <c r="Q26" s="8">
        <f t="shared" si="1"/>
        <v>0</v>
      </c>
    </row>
    <row r="27" spans="1:17" x14ac:dyDescent="0.55000000000000004">
      <c r="A27" s="1" t="s">
        <v>59</v>
      </c>
      <c r="C27" s="8">
        <v>436</v>
      </c>
      <c r="D27" s="8"/>
      <c r="E27" s="8">
        <v>2243264280</v>
      </c>
      <c r="F27" s="8"/>
      <c r="G27" s="8">
        <v>2191855140</v>
      </c>
      <c r="H27" s="8"/>
      <c r="I27" s="8">
        <f t="shared" si="0"/>
        <v>51409140</v>
      </c>
      <c r="J27" s="8"/>
      <c r="K27" s="8">
        <v>436</v>
      </c>
      <c r="L27" s="8"/>
      <c r="M27" s="8">
        <v>2243264280</v>
      </c>
      <c r="N27" s="8"/>
      <c r="O27" s="8">
        <v>1738123481</v>
      </c>
      <c r="P27" s="8"/>
      <c r="Q27" s="8">
        <f t="shared" si="1"/>
        <v>505140799</v>
      </c>
    </row>
    <row r="28" spans="1:17" x14ac:dyDescent="0.55000000000000004">
      <c r="A28" s="1" t="s">
        <v>57</v>
      </c>
      <c r="C28" s="8">
        <v>3924</v>
      </c>
      <c r="D28" s="8"/>
      <c r="E28" s="8">
        <v>20189378521</v>
      </c>
      <c r="F28" s="8"/>
      <c r="G28" s="8">
        <v>19726696265</v>
      </c>
      <c r="H28" s="8"/>
      <c r="I28" s="8">
        <f t="shared" si="0"/>
        <v>462682256</v>
      </c>
      <c r="J28" s="8"/>
      <c r="K28" s="8">
        <v>3924</v>
      </c>
      <c r="L28" s="8"/>
      <c r="M28" s="8">
        <v>20189378521</v>
      </c>
      <c r="N28" s="8"/>
      <c r="O28" s="8">
        <v>15643111331</v>
      </c>
      <c r="P28" s="8"/>
      <c r="Q28" s="8">
        <f t="shared" si="1"/>
        <v>4546267190</v>
      </c>
    </row>
    <row r="29" spans="1:17" x14ac:dyDescent="0.55000000000000004">
      <c r="A29" s="1" t="s">
        <v>77</v>
      </c>
      <c r="C29" s="8">
        <v>5000</v>
      </c>
      <c r="D29" s="8"/>
      <c r="E29" s="8">
        <v>4996375000</v>
      </c>
      <c r="F29" s="8"/>
      <c r="G29" s="8">
        <v>4996375000</v>
      </c>
      <c r="H29" s="8"/>
      <c r="I29" s="8">
        <f t="shared" si="0"/>
        <v>0</v>
      </c>
      <c r="J29" s="8"/>
      <c r="K29" s="8">
        <v>5000</v>
      </c>
      <c r="L29" s="8"/>
      <c r="M29" s="8">
        <v>4996375000</v>
      </c>
      <c r="N29" s="8"/>
      <c r="O29" s="8">
        <v>4996375000</v>
      </c>
      <c r="P29" s="8"/>
      <c r="Q29" s="8">
        <f t="shared" si="1"/>
        <v>0</v>
      </c>
    </row>
    <row r="30" spans="1:17" x14ac:dyDescent="0.55000000000000004">
      <c r="A30" s="1" t="s">
        <v>60</v>
      </c>
      <c r="C30" s="8">
        <v>134150</v>
      </c>
      <c r="D30" s="8"/>
      <c r="E30" s="8">
        <v>632729070460</v>
      </c>
      <c r="F30" s="8"/>
      <c r="G30" s="8">
        <v>622690051264</v>
      </c>
      <c r="H30" s="8"/>
      <c r="I30" s="8">
        <f t="shared" si="0"/>
        <v>10039019196</v>
      </c>
      <c r="J30" s="8"/>
      <c r="K30" s="8">
        <v>134150</v>
      </c>
      <c r="L30" s="8"/>
      <c r="M30" s="8">
        <v>632729070460</v>
      </c>
      <c r="N30" s="8"/>
      <c r="O30" s="8">
        <v>578812303829</v>
      </c>
      <c r="P30" s="8"/>
      <c r="Q30" s="8">
        <f t="shared" si="1"/>
        <v>53916766631</v>
      </c>
    </row>
    <row r="31" spans="1:17" x14ac:dyDescent="0.55000000000000004">
      <c r="A31" s="1" t="s">
        <v>79</v>
      </c>
      <c r="C31" s="8">
        <v>200000</v>
      </c>
      <c r="D31" s="8"/>
      <c r="E31" s="8">
        <v>199855000000</v>
      </c>
      <c r="F31" s="8"/>
      <c r="G31" s="8">
        <v>199855000000</v>
      </c>
      <c r="H31" s="8"/>
      <c r="I31" s="8">
        <f t="shared" si="0"/>
        <v>0</v>
      </c>
      <c r="J31" s="8"/>
      <c r="K31" s="8">
        <v>200000</v>
      </c>
      <c r="L31" s="8"/>
      <c r="M31" s="8">
        <v>199855000000</v>
      </c>
      <c r="N31" s="8"/>
      <c r="O31" s="8">
        <v>200000000000</v>
      </c>
      <c r="P31" s="8"/>
      <c r="Q31" s="8">
        <f t="shared" si="1"/>
        <v>-145000000</v>
      </c>
    </row>
    <row r="32" spans="1:17" x14ac:dyDescent="0.55000000000000004">
      <c r="A32" s="1" t="s">
        <v>62</v>
      </c>
      <c r="C32" s="8">
        <v>3772</v>
      </c>
      <c r="D32" s="8"/>
      <c r="E32" s="8">
        <v>11165467513</v>
      </c>
      <c r="F32" s="8"/>
      <c r="G32" s="8">
        <v>10936932161</v>
      </c>
      <c r="H32" s="8"/>
      <c r="I32" s="8">
        <f t="shared" si="0"/>
        <v>228535352</v>
      </c>
      <c r="J32" s="8"/>
      <c r="K32" s="8">
        <v>3772</v>
      </c>
      <c r="L32" s="8"/>
      <c r="M32" s="8">
        <v>11165467513</v>
      </c>
      <c r="N32" s="8"/>
      <c r="O32" s="8">
        <v>10000552720</v>
      </c>
      <c r="P32" s="8"/>
      <c r="Q32" s="8">
        <f t="shared" si="1"/>
        <v>1164914793</v>
      </c>
    </row>
    <row r="33" spans="1:17" x14ac:dyDescent="0.55000000000000004">
      <c r="A33" s="1" t="s">
        <v>81</v>
      </c>
      <c r="C33" s="8">
        <v>5000</v>
      </c>
      <c r="D33" s="8"/>
      <c r="E33" s="8">
        <v>4999275000</v>
      </c>
      <c r="F33" s="8"/>
      <c r="G33" s="8">
        <v>4999275000</v>
      </c>
      <c r="H33" s="8"/>
      <c r="I33" s="8">
        <f t="shared" si="0"/>
        <v>0</v>
      </c>
      <c r="J33" s="8"/>
      <c r="K33" s="8">
        <v>5000</v>
      </c>
      <c r="L33" s="8"/>
      <c r="M33" s="8">
        <v>4999275000</v>
      </c>
      <c r="N33" s="8"/>
      <c r="O33" s="8">
        <v>5000725000</v>
      </c>
      <c r="P33" s="8"/>
      <c r="Q33" s="8">
        <f t="shared" si="1"/>
        <v>-1450000</v>
      </c>
    </row>
    <row r="34" spans="1:17" x14ac:dyDescent="0.55000000000000004">
      <c r="A34" s="1" t="s">
        <v>82</v>
      </c>
      <c r="C34" s="8">
        <v>3255</v>
      </c>
      <c r="D34" s="8"/>
      <c r="E34" s="8">
        <v>3287070050</v>
      </c>
      <c r="F34" s="8"/>
      <c r="G34" s="8">
        <v>3254021975</v>
      </c>
      <c r="H34" s="8"/>
      <c r="I34" s="8">
        <f t="shared" si="0"/>
        <v>33048075</v>
      </c>
      <c r="J34" s="8"/>
      <c r="K34" s="8">
        <v>3255</v>
      </c>
      <c r="L34" s="8"/>
      <c r="M34" s="8">
        <v>3287070050</v>
      </c>
      <c r="N34" s="8"/>
      <c r="O34" s="8">
        <v>3255471975</v>
      </c>
      <c r="P34" s="8"/>
      <c r="Q34" s="8">
        <f t="shared" si="1"/>
        <v>31598075</v>
      </c>
    </row>
    <row r="35" spans="1:17" x14ac:dyDescent="0.55000000000000004">
      <c r="A35" s="1" t="s">
        <v>64</v>
      </c>
      <c r="C35" s="8">
        <v>33370</v>
      </c>
      <c r="D35" s="8"/>
      <c r="E35" s="8">
        <v>54411094174</v>
      </c>
      <c r="F35" s="8"/>
      <c r="G35" s="8">
        <v>53142282275</v>
      </c>
      <c r="H35" s="8"/>
      <c r="I35" s="8">
        <f t="shared" si="0"/>
        <v>1268811899</v>
      </c>
      <c r="J35" s="8"/>
      <c r="K35" s="8">
        <v>33370</v>
      </c>
      <c r="L35" s="8"/>
      <c r="M35" s="8">
        <v>54411094174</v>
      </c>
      <c r="N35" s="8"/>
      <c r="O35" s="8">
        <v>49985300824</v>
      </c>
      <c r="P35" s="8"/>
      <c r="Q35" s="8">
        <f t="shared" si="1"/>
        <v>4425793350</v>
      </c>
    </row>
    <row r="36" spans="1:17" x14ac:dyDescent="0.55000000000000004">
      <c r="A36" s="1" t="s">
        <v>66</v>
      </c>
      <c r="C36" s="8">
        <v>23908</v>
      </c>
      <c r="D36" s="8"/>
      <c r="E36" s="8">
        <v>32559043288</v>
      </c>
      <c r="F36" s="8"/>
      <c r="G36" s="8">
        <v>31797262380</v>
      </c>
      <c r="H36" s="8"/>
      <c r="I36" s="8">
        <f t="shared" si="0"/>
        <v>761780908</v>
      </c>
      <c r="J36" s="8"/>
      <c r="K36" s="8">
        <v>23908</v>
      </c>
      <c r="L36" s="8"/>
      <c r="M36" s="8">
        <v>32559043288</v>
      </c>
      <c r="N36" s="8"/>
      <c r="O36" s="8">
        <v>30001940747</v>
      </c>
      <c r="P36" s="8"/>
      <c r="Q36" s="8">
        <f t="shared" si="1"/>
        <v>2557102541</v>
      </c>
    </row>
    <row r="37" spans="1:17" x14ac:dyDescent="0.55000000000000004">
      <c r="A37" s="1" t="s">
        <v>68</v>
      </c>
      <c r="C37" s="8">
        <v>25463</v>
      </c>
      <c r="D37" s="8"/>
      <c r="E37" s="8">
        <v>32311282604</v>
      </c>
      <c r="F37" s="8"/>
      <c r="G37" s="8">
        <v>31498749835</v>
      </c>
      <c r="H37" s="8"/>
      <c r="I37" s="8">
        <f t="shared" si="0"/>
        <v>812532769</v>
      </c>
      <c r="J37" s="8"/>
      <c r="K37" s="8">
        <v>25463</v>
      </c>
      <c r="L37" s="8"/>
      <c r="M37" s="8">
        <v>32311282604</v>
      </c>
      <c r="N37" s="8"/>
      <c r="O37" s="8">
        <v>30000277433</v>
      </c>
      <c r="P37" s="8"/>
      <c r="Q37" s="8">
        <f t="shared" si="1"/>
        <v>2311005171</v>
      </c>
    </row>
    <row r="38" spans="1:17" x14ac:dyDescent="0.55000000000000004">
      <c r="A38" s="1" t="s">
        <v>69</v>
      </c>
      <c r="C38" s="8">
        <v>10554</v>
      </c>
      <c r="D38" s="8"/>
      <c r="E38" s="8">
        <v>32705186244</v>
      </c>
      <c r="F38" s="8"/>
      <c r="G38" s="8">
        <v>31929619858</v>
      </c>
      <c r="H38" s="8"/>
      <c r="I38" s="8">
        <f t="shared" si="0"/>
        <v>775566386</v>
      </c>
      <c r="J38" s="8"/>
      <c r="K38" s="8">
        <v>10554</v>
      </c>
      <c r="L38" s="8"/>
      <c r="M38" s="8">
        <v>32705186244</v>
      </c>
      <c r="N38" s="8"/>
      <c r="O38" s="8">
        <v>30801110220</v>
      </c>
      <c r="P38" s="8"/>
      <c r="Q38" s="8">
        <f t="shared" si="1"/>
        <v>1904076024</v>
      </c>
    </row>
    <row r="39" spans="1:17" x14ac:dyDescent="0.55000000000000004">
      <c r="A39" s="1" t="s">
        <v>70</v>
      </c>
      <c r="C39" s="8">
        <v>64800</v>
      </c>
      <c r="D39" s="8"/>
      <c r="E39" s="8">
        <v>104894976033</v>
      </c>
      <c r="F39" s="8"/>
      <c r="G39" s="8">
        <v>102610734856</v>
      </c>
      <c r="H39" s="8"/>
      <c r="I39" s="8">
        <f t="shared" si="0"/>
        <v>2284241177</v>
      </c>
      <c r="J39" s="8"/>
      <c r="K39" s="8">
        <v>64800</v>
      </c>
      <c r="L39" s="8"/>
      <c r="M39" s="8">
        <v>104894976033</v>
      </c>
      <c r="N39" s="8"/>
      <c r="O39" s="8">
        <v>99956851200</v>
      </c>
      <c r="P39" s="8"/>
      <c r="Q39" s="8">
        <f t="shared" si="1"/>
        <v>4938124833</v>
      </c>
    </row>
    <row r="40" spans="1:17" x14ac:dyDescent="0.55000000000000004">
      <c r="A40" s="1" t="s">
        <v>72</v>
      </c>
      <c r="C40" s="8">
        <v>4649</v>
      </c>
      <c r="D40" s="8"/>
      <c r="E40" s="8">
        <v>20968147640</v>
      </c>
      <c r="F40" s="8"/>
      <c r="G40" s="8">
        <v>20333369733</v>
      </c>
      <c r="H40" s="8"/>
      <c r="I40" s="8">
        <f t="shared" si="0"/>
        <v>634777907</v>
      </c>
      <c r="J40" s="8"/>
      <c r="K40" s="8">
        <v>4649</v>
      </c>
      <c r="L40" s="8"/>
      <c r="M40" s="8">
        <v>20968147640</v>
      </c>
      <c r="N40" s="8"/>
      <c r="O40" s="8">
        <v>19999765550</v>
      </c>
      <c r="P40" s="8"/>
      <c r="Q40" s="8">
        <f t="shared" si="1"/>
        <v>968382090</v>
      </c>
    </row>
    <row r="41" spans="1:17" x14ac:dyDescent="0.55000000000000004">
      <c r="A41" s="1" t="s">
        <v>73</v>
      </c>
      <c r="C41" s="8">
        <v>14500</v>
      </c>
      <c r="D41" s="8"/>
      <c r="E41" s="8">
        <v>61724547342</v>
      </c>
      <c r="F41" s="8"/>
      <c r="G41" s="8">
        <v>60493947266</v>
      </c>
      <c r="H41" s="8"/>
      <c r="I41" s="8">
        <f t="shared" si="0"/>
        <v>1230600076</v>
      </c>
      <c r="J41" s="8"/>
      <c r="K41" s="8">
        <v>14500</v>
      </c>
      <c r="L41" s="8"/>
      <c r="M41" s="8">
        <v>61724547342</v>
      </c>
      <c r="N41" s="8"/>
      <c r="O41" s="8">
        <v>60180307000</v>
      </c>
      <c r="P41" s="8"/>
      <c r="Q41" s="8">
        <f t="shared" si="1"/>
        <v>1544240342</v>
      </c>
    </row>
    <row r="42" spans="1:17" ht="24.75" x14ac:dyDescent="0.6">
      <c r="A42" s="2" t="s">
        <v>52</v>
      </c>
      <c r="C42" s="9" t="s">
        <v>52</v>
      </c>
      <c r="D42" s="9"/>
      <c r="E42" s="12">
        <f>SUM(E8:E41)</f>
        <v>35153662259056</v>
      </c>
      <c r="F42" s="9"/>
      <c r="G42" s="12">
        <f>SUM(G8:G41)</f>
        <v>33561960279291</v>
      </c>
      <c r="H42" s="9"/>
      <c r="I42" s="12">
        <f>SUM(I8:I41)</f>
        <v>1591701979765</v>
      </c>
      <c r="J42" s="9"/>
      <c r="K42" s="9" t="s">
        <v>52</v>
      </c>
      <c r="L42" s="9"/>
      <c r="M42" s="12">
        <f>SUM(M8:M41)</f>
        <v>35153662259056</v>
      </c>
      <c r="N42" s="9"/>
      <c r="O42" s="12">
        <f>SUM(O8:O41)</f>
        <v>33596129328245</v>
      </c>
      <c r="P42" s="9"/>
      <c r="Q42" s="12">
        <f>SUM(Q8:Q41)</f>
        <v>1557532930811</v>
      </c>
    </row>
    <row r="43" spans="1:17" x14ac:dyDescent="0.55000000000000004">
      <c r="I43" s="13"/>
      <c r="J43" s="13"/>
      <c r="K43" s="13"/>
      <c r="L43" s="13"/>
      <c r="M43" s="13"/>
      <c r="N43" s="13"/>
      <c r="O43" s="13"/>
      <c r="P43" s="13"/>
      <c r="Q43" s="13"/>
    </row>
    <row r="46" spans="1:17" x14ac:dyDescent="0.55000000000000004">
      <c r="I46" s="13"/>
      <c r="J46" s="13"/>
      <c r="K46" s="13"/>
      <c r="L46" s="13"/>
      <c r="M46" s="13"/>
      <c r="N46" s="13"/>
      <c r="O46" s="13"/>
      <c r="P46" s="13"/>
      <c r="Q46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rightToLeft="1" topLeftCell="A10" zoomScaleNormal="100" workbookViewId="0">
      <selection activeCell="U11" sqref="U11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 x14ac:dyDescent="0.55000000000000004">
      <c r="A6" s="19" t="s">
        <v>3</v>
      </c>
      <c r="C6" s="19" t="s">
        <v>244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s="7" customFormat="1" x14ac:dyDescent="0.55000000000000004">
      <c r="A9" s="7" t="s">
        <v>15</v>
      </c>
      <c r="C9" s="8">
        <v>23264362</v>
      </c>
      <c r="D9" s="8"/>
      <c r="E9" s="8">
        <v>4473244866264</v>
      </c>
      <c r="F9" s="8"/>
      <c r="G9" s="8">
        <v>5175124745626.3096</v>
      </c>
      <c r="H9" s="8"/>
      <c r="I9" s="8">
        <v>186428992</v>
      </c>
      <c r="J9" s="8"/>
      <c r="K9" s="8">
        <v>38046561475822</v>
      </c>
      <c r="L9" s="8"/>
      <c r="M9" s="8">
        <v>-177583707</v>
      </c>
      <c r="N9" s="8"/>
      <c r="O9" s="8">
        <v>36145982959282</v>
      </c>
      <c r="P9" s="8"/>
      <c r="Q9" s="8">
        <v>32109647</v>
      </c>
      <c r="R9" s="8"/>
      <c r="S9" s="8">
        <v>163583</v>
      </c>
      <c r="T9" s="8"/>
      <c r="U9" s="8">
        <v>5780356936145</v>
      </c>
      <c r="V9" s="8"/>
      <c r="W9" s="8">
        <v>5251331763028.5498</v>
      </c>
      <c r="X9" s="8"/>
      <c r="Y9" s="8" t="s">
        <v>16</v>
      </c>
    </row>
    <row r="10" spans="1:25" s="7" customFormat="1" x14ac:dyDescent="0.55000000000000004">
      <c r="A10" s="7" t="s">
        <v>17</v>
      </c>
      <c r="C10" s="8">
        <v>43196625</v>
      </c>
      <c r="D10" s="8"/>
      <c r="E10" s="8">
        <v>2542655597989</v>
      </c>
      <c r="F10" s="8"/>
      <c r="G10" s="8">
        <v>2478508719717.4702</v>
      </c>
      <c r="H10" s="8"/>
      <c r="I10" s="8">
        <v>106602269</v>
      </c>
      <c r="J10" s="8"/>
      <c r="K10" s="8">
        <v>6709862175122</v>
      </c>
      <c r="L10" s="8"/>
      <c r="M10" s="8">
        <v>-131441943</v>
      </c>
      <c r="N10" s="8"/>
      <c r="O10" s="8">
        <v>8359916057110</v>
      </c>
      <c r="P10" s="8"/>
      <c r="Q10" s="8">
        <v>18356951</v>
      </c>
      <c r="R10" s="8"/>
      <c r="S10" s="8">
        <v>66053</v>
      </c>
      <c r="T10" s="8"/>
      <c r="U10" s="8">
        <v>1175185208576</v>
      </c>
      <c r="V10" s="8"/>
      <c r="W10" s="8">
        <v>1212243708127.95</v>
      </c>
      <c r="X10" s="8"/>
      <c r="Y10" s="8" t="s">
        <v>18</v>
      </c>
    </row>
    <row r="11" spans="1:25" s="7" customFormat="1" x14ac:dyDescent="0.55000000000000004">
      <c r="A11" s="7" t="s">
        <v>21</v>
      </c>
      <c r="C11" s="8">
        <v>94561938</v>
      </c>
      <c r="D11" s="8"/>
      <c r="E11" s="8">
        <v>1850726989545</v>
      </c>
      <c r="F11" s="8"/>
      <c r="G11" s="8">
        <v>1784905373710.01</v>
      </c>
      <c r="H11" s="8"/>
      <c r="I11" s="8">
        <v>100493208</v>
      </c>
      <c r="J11" s="8"/>
      <c r="K11" s="8">
        <v>2103232603290</v>
      </c>
      <c r="L11" s="8"/>
      <c r="M11" s="8">
        <v>-153520201</v>
      </c>
      <c r="N11" s="8"/>
      <c r="O11" s="8">
        <v>3248205305691</v>
      </c>
      <c r="P11" s="8"/>
      <c r="Q11" s="8">
        <v>41534945</v>
      </c>
      <c r="R11" s="8"/>
      <c r="S11" s="8">
        <v>22200</v>
      </c>
      <c r="T11" s="8"/>
      <c r="U11" s="8">
        <v>862299428548</v>
      </c>
      <c r="V11" s="8"/>
      <c r="W11" s="8">
        <v>921856786002.48804</v>
      </c>
      <c r="X11" s="8"/>
      <c r="Y11" s="8" t="s">
        <v>22</v>
      </c>
    </row>
    <row r="12" spans="1:25" s="7" customFormat="1" x14ac:dyDescent="0.55000000000000004">
      <c r="A12" s="7" t="s">
        <v>23</v>
      </c>
      <c r="C12" s="8">
        <v>68831358</v>
      </c>
      <c r="D12" s="8"/>
      <c r="E12" s="8">
        <v>1312669954898</v>
      </c>
      <c r="F12" s="8"/>
      <c r="G12" s="8">
        <v>1314836123670.3</v>
      </c>
      <c r="H12" s="8"/>
      <c r="I12" s="8">
        <v>3580164909</v>
      </c>
      <c r="J12" s="8"/>
      <c r="K12" s="8">
        <v>69271762042831</v>
      </c>
      <c r="L12" s="8"/>
      <c r="M12" s="8">
        <v>-3547482695</v>
      </c>
      <c r="N12" s="8"/>
      <c r="O12" s="8">
        <v>68622470727067</v>
      </c>
      <c r="P12" s="8"/>
      <c r="Q12" s="8">
        <v>101513572</v>
      </c>
      <c r="R12" s="8"/>
      <c r="S12" s="8">
        <v>19535</v>
      </c>
      <c r="T12" s="8"/>
      <c r="U12" s="8">
        <v>1982324884201</v>
      </c>
      <c r="V12" s="8"/>
      <c r="W12" s="8">
        <v>1982993263983.9099</v>
      </c>
      <c r="X12" s="8"/>
      <c r="Y12" s="8" t="s">
        <v>24</v>
      </c>
    </row>
    <row r="13" spans="1:25" s="7" customFormat="1" x14ac:dyDescent="0.55000000000000004">
      <c r="A13" s="7" t="s">
        <v>25</v>
      </c>
      <c r="C13" s="8">
        <v>688007</v>
      </c>
      <c r="D13" s="8"/>
      <c r="E13" s="8">
        <v>19999984736</v>
      </c>
      <c r="F13" s="8"/>
      <c r="G13" s="8">
        <v>20077095147.692101</v>
      </c>
      <c r="H13" s="8"/>
      <c r="I13" s="8">
        <v>4483027</v>
      </c>
      <c r="J13" s="8"/>
      <c r="K13" s="8">
        <v>133024886234</v>
      </c>
      <c r="L13" s="8"/>
      <c r="M13" s="8">
        <v>-4437390</v>
      </c>
      <c r="N13" s="8"/>
      <c r="O13" s="8">
        <v>131876587610</v>
      </c>
      <c r="P13" s="8"/>
      <c r="Q13" s="8">
        <v>733644</v>
      </c>
      <c r="R13" s="8"/>
      <c r="S13" s="8">
        <v>29919</v>
      </c>
      <c r="T13" s="8"/>
      <c r="U13" s="8">
        <v>21815878991</v>
      </c>
      <c r="V13" s="8"/>
      <c r="W13" s="8">
        <v>21945779230.7183</v>
      </c>
      <c r="X13" s="8"/>
      <c r="Y13" s="8" t="s">
        <v>26</v>
      </c>
    </row>
    <row r="14" spans="1:25" s="7" customFormat="1" x14ac:dyDescent="0.55000000000000004">
      <c r="A14" s="7" t="s">
        <v>29</v>
      </c>
      <c r="C14" s="8">
        <v>212877668</v>
      </c>
      <c r="D14" s="8"/>
      <c r="E14" s="8">
        <v>2762096751818</v>
      </c>
      <c r="F14" s="8"/>
      <c r="G14" s="8">
        <v>2828472285970.6699</v>
      </c>
      <c r="H14" s="8"/>
      <c r="I14" s="8">
        <v>48122223</v>
      </c>
      <c r="J14" s="8"/>
      <c r="K14" s="8">
        <v>681692920180</v>
      </c>
      <c r="L14" s="8"/>
      <c r="M14" s="8">
        <v>-62661012</v>
      </c>
      <c r="N14" s="8"/>
      <c r="O14" s="8">
        <v>898263105557</v>
      </c>
      <c r="P14" s="8"/>
      <c r="Q14" s="8">
        <v>198338879</v>
      </c>
      <c r="R14" s="8"/>
      <c r="S14" s="8">
        <v>14680</v>
      </c>
      <c r="T14" s="8"/>
      <c r="U14" s="8">
        <v>2622654568308</v>
      </c>
      <c r="V14" s="8"/>
      <c r="W14" s="8">
        <v>2910923235218.3701</v>
      </c>
      <c r="X14" s="8"/>
      <c r="Y14" s="8" t="s">
        <v>30</v>
      </c>
    </row>
    <row r="15" spans="1:25" s="7" customFormat="1" x14ac:dyDescent="0.55000000000000004">
      <c r="A15" s="7" t="s">
        <v>31</v>
      </c>
      <c r="C15" s="8">
        <v>60102823</v>
      </c>
      <c r="D15" s="8"/>
      <c r="E15" s="8">
        <v>603335145816</v>
      </c>
      <c r="F15" s="8"/>
      <c r="G15" s="8">
        <v>577450951849.35498</v>
      </c>
      <c r="H15" s="8"/>
      <c r="I15" s="8">
        <v>78171099</v>
      </c>
      <c r="J15" s="8"/>
      <c r="K15" s="8">
        <v>844286875488</v>
      </c>
      <c r="L15" s="8"/>
      <c r="M15" s="8">
        <v>-124247624</v>
      </c>
      <c r="N15" s="8"/>
      <c r="O15" s="8">
        <v>1397013095970</v>
      </c>
      <c r="P15" s="8"/>
      <c r="Q15" s="8">
        <v>14026298</v>
      </c>
      <c r="R15" s="8"/>
      <c r="S15" s="8">
        <v>12680</v>
      </c>
      <c r="T15" s="8"/>
      <c r="U15" s="8">
        <v>158677745071</v>
      </c>
      <c r="V15" s="8"/>
      <c r="W15" s="8">
        <v>177811218443.573</v>
      </c>
      <c r="X15" s="8"/>
      <c r="Y15" s="8" t="s">
        <v>32</v>
      </c>
    </row>
    <row r="16" spans="1:25" s="7" customFormat="1" x14ac:dyDescent="0.55000000000000004">
      <c r="A16" s="7" t="s">
        <v>33</v>
      </c>
      <c r="C16" s="8">
        <v>146649680</v>
      </c>
      <c r="D16" s="8"/>
      <c r="E16" s="8">
        <v>2375423003113</v>
      </c>
      <c r="F16" s="8"/>
      <c r="G16" s="8">
        <v>2464595640283.8101</v>
      </c>
      <c r="H16" s="8"/>
      <c r="I16" s="8">
        <v>64455165</v>
      </c>
      <c r="J16" s="8"/>
      <c r="K16" s="8">
        <v>1247192091658</v>
      </c>
      <c r="L16" s="8"/>
      <c r="M16" s="8">
        <v>-106123600</v>
      </c>
      <c r="N16" s="8"/>
      <c r="O16" s="8">
        <v>2056985624702</v>
      </c>
      <c r="P16" s="8"/>
      <c r="Q16" s="8">
        <v>104981245</v>
      </c>
      <c r="R16" s="8"/>
      <c r="S16" s="8">
        <v>20360</v>
      </c>
      <c r="T16" s="8"/>
      <c r="U16" s="8">
        <v>1844437381187</v>
      </c>
      <c r="V16" s="8"/>
      <c r="W16" s="8">
        <v>2136910511389.8</v>
      </c>
      <c r="X16" s="8"/>
      <c r="Y16" s="8" t="s">
        <v>34</v>
      </c>
    </row>
    <row r="17" spans="1:25" s="7" customFormat="1" x14ac:dyDescent="0.55000000000000004">
      <c r="A17" s="7" t="s">
        <v>35</v>
      </c>
      <c r="C17" s="8">
        <v>50262544</v>
      </c>
      <c r="D17" s="8"/>
      <c r="E17" s="8">
        <v>1219947633977</v>
      </c>
      <c r="F17" s="8"/>
      <c r="G17" s="8">
        <v>1116065973603.22</v>
      </c>
      <c r="H17" s="8"/>
      <c r="I17" s="8">
        <v>32156358</v>
      </c>
      <c r="J17" s="8"/>
      <c r="K17" s="8">
        <v>788627583918</v>
      </c>
      <c r="L17" s="8"/>
      <c r="M17" s="8">
        <v>-36319501</v>
      </c>
      <c r="N17" s="8"/>
      <c r="O17" s="8">
        <v>916208057372</v>
      </c>
      <c r="P17" s="8"/>
      <c r="Q17" s="8">
        <v>46099401</v>
      </c>
      <c r="R17" s="8"/>
      <c r="S17" s="8">
        <v>28375</v>
      </c>
      <c r="T17" s="8"/>
      <c r="U17" s="8">
        <v>1128286225938</v>
      </c>
      <c r="V17" s="8"/>
      <c r="W17" s="8">
        <v>1307759836630.45</v>
      </c>
      <c r="X17" s="8"/>
      <c r="Y17" s="8" t="s">
        <v>36</v>
      </c>
    </row>
    <row r="18" spans="1:25" s="7" customFormat="1" x14ac:dyDescent="0.55000000000000004">
      <c r="A18" s="7" t="s">
        <v>37</v>
      </c>
      <c r="C18" s="8">
        <v>63629074</v>
      </c>
      <c r="D18" s="8"/>
      <c r="E18" s="8">
        <v>895346486817</v>
      </c>
      <c r="F18" s="8"/>
      <c r="G18" s="8">
        <v>856243929797.69104</v>
      </c>
      <c r="H18" s="8"/>
      <c r="I18" s="8">
        <v>63477912</v>
      </c>
      <c r="J18" s="8"/>
      <c r="K18" s="8">
        <v>949045873919</v>
      </c>
      <c r="L18" s="8"/>
      <c r="M18" s="8">
        <v>-60918448</v>
      </c>
      <c r="N18" s="8"/>
      <c r="O18" s="8">
        <v>925324285178</v>
      </c>
      <c r="P18" s="8"/>
      <c r="Q18" s="8">
        <v>66188538</v>
      </c>
      <c r="R18" s="8"/>
      <c r="S18" s="8">
        <v>16020</v>
      </c>
      <c r="T18" s="8"/>
      <c r="U18" s="8">
        <v>971459847829</v>
      </c>
      <c r="V18" s="8"/>
      <c r="W18" s="8">
        <v>1060088547920.04</v>
      </c>
      <c r="X18" s="8"/>
      <c r="Y18" s="8" t="s">
        <v>38</v>
      </c>
    </row>
    <row r="19" spans="1:25" s="7" customFormat="1" x14ac:dyDescent="0.55000000000000004">
      <c r="A19" s="7" t="s">
        <v>39</v>
      </c>
      <c r="C19" s="8">
        <v>56149048</v>
      </c>
      <c r="D19" s="8"/>
      <c r="E19" s="8">
        <v>540718408579</v>
      </c>
      <c r="F19" s="8"/>
      <c r="G19" s="8">
        <v>514764484552.08698</v>
      </c>
      <c r="H19" s="8"/>
      <c r="I19" s="8">
        <v>164041736</v>
      </c>
      <c r="J19" s="8"/>
      <c r="K19" s="8">
        <v>1571797947376</v>
      </c>
      <c r="L19" s="8"/>
      <c r="M19" s="8">
        <v>-192828410</v>
      </c>
      <c r="N19" s="8"/>
      <c r="O19" s="8">
        <v>1859523023416</v>
      </c>
      <c r="P19" s="8"/>
      <c r="Q19" s="8">
        <v>27362374</v>
      </c>
      <c r="R19" s="8"/>
      <c r="S19" s="8">
        <v>9940</v>
      </c>
      <c r="T19" s="8"/>
      <c r="U19" s="8">
        <v>264472082925</v>
      </c>
      <c r="V19" s="8"/>
      <c r="W19" s="8">
        <v>271917401835.57901</v>
      </c>
      <c r="X19" s="8"/>
      <c r="Y19" s="8" t="s">
        <v>40</v>
      </c>
    </row>
    <row r="20" spans="1:25" s="7" customFormat="1" x14ac:dyDescent="0.55000000000000004">
      <c r="A20" s="7" t="s">
        <v>43</v>
      </c>
      <c r="C20" s="8">
        <v>1345085</v>
      </c>
      <c r="D20" s="8"/>
      <c r="E20" s="8">
        <v>72964990700</v>
      </c>
      <c r="F20" s="8"/>
      <c r="G20" s="8">
        <v>76412054667.884705</v>
      </c>
      <c r="H20" s="8"/>
      <c r="I20" s="8">
        <v>1628015</v>
      </c>
      <c r="J20" s="8"/>
      <c r="K20" s="8">
        <v>94019211388</v>
      </c>
      <c r="L20" s="8"/>
      <c r="M20" s="8">
        <v>-1427566</v>
      </c>
      <c r="N20" s="8"/>
      <c r="O20" s="8">
        <v>82686361366</v>
      </c>
      <c r="P20" s="8"/>
      <c r="Q20" s="8">
        <v>1545534</v>
      </c>
      <c r="R20" s="8"/>
      <c r="S20" s="8">
        <v>58212</v>
      </c>
      <c r="T20" s="8"/>
      <c r="U20" s="8">
        <v>87024712688</v>
      </c>
      <c r="V20" s="8"/>
      <c r="W20" s="8">
        <v>89951756090.773499</v>
      </c>
      <c r="X20" s="8"/>
      <c r="Y20" s="8" t="s">
        <v>44</v>
      </c>
    </row>
    <row r="21" spans="1:25" s="7" customFormat="1" x14ac:dyDescent="0.55000000000000004">
      <c r="A21" s="7" t="s">
        <v>45</v>
      </c>
      <c r="C21" s="8">
        <v>10279877</v>
      </c>
      <c r="D21" s="8"/>
      <c r="E21" s="8">
        <v>103027010175</v>
      </c>
      <c r="F21" s="8"/>
      <c r="G21" s="8">
        <v>102979904002.709</v>
      </c>
      <c r="H21" s="8"/>
      <c r="I21" s="8">
        <v>246085099</v>
      </c>
      <c r="J21" s="8"/>
      <c r="K21" s="8">
        <v>2493056918857</v>
      </c>
      <c r="L21" s="8"/>
      <c r="M21" s="8">
        <v>-222583920</v>
      </c>
      <c r="N21" s="8"/>
      <c r="O21" s="8">
        <v>2267774051100</v>
      </c>
      <c r="P21" s="8"/>
      <c r="Q21" s="8">
        <v>33781056</v>
      </c>
      <c r="R21" s="8"/>
      <c r="S21" s="8">
        <v>10560</v>
      </c>
      <c r="T21" s="8"/>
      <c r="U21" s="8">
        <v>344619310593</v>
      </c>
      <c r="V21" s="8"/>
      <c r="W21" s="8">
        <v>356643228471.552</v>
      </c>
      <c r="X21" s="8"/>
      <c r="Y21" s="8" t="s">
        <v>46</v>
      </c>
    </row>
    <row r="22" spans="1:25" s="7" customFormat="1" x14ac:dyDescent="0.55000000000000004">
      <c r="A22" s="7" t="s">
        <v>49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15437429</v>
      </c>
      <c r="J22" s="8"/>
      <c r="K22" s="8">
        <v>1384691149324</v>
      </c>
      <c r="L22" s="8"/>
      <c r="M22" s="8">
        <v>-15437429</v>
      </c>
      <c r="N22" s="8"/>
      <c r="O22" s="8">
        <v>1387389539197</v>
      </c>
      <c r="P22" s="8"/>
      <c r="Q22" s="8">
        <v>0</v>
      </c>
      <c r="R22" s="8"/>
      <c r="S22" s="8">
        <v>0</v>
      </c>
      <c r="T22" s="8"/>
      <c r="U22" s="8">
        <v>0</v>
      </c>
      <c r="V22" s="8"/>
      <c r="W22" s="8">
        <v>0</v>
      </c>
      <c r="X22" s="8"/>
      <c r="Y22" s="8" t="s">
        <v>50</v>
      </c>
    </row>
    <row r="23" spans="1:25" s="7" customFormat="1" x14ac:dyDescent="0.55000000000000004">
      <c r="A23" s="7" t="s">
        <v>51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18930005</v>
      </c>
      <c r="J23" s="8"/>
      <c r="K23" s="8">
        <v>297756882494</v>
      </c>
      <c r="L23" s="8"/>
      <c r="M23" s="8">
        <v>-18930005</v>
      </c>
      <c r="N23" s="8"/>
      <c r="O23" s="8">
        <v>298711366919</v>
      </c>
      <c r="P23" s="8"/>
      <c r="Q23" s="8">
        <v>0</v>
      </c>
      <c r="R23" s="8"/>
      <c r="S23" s="8">
        <v>0</v>
      </c>
      <c r="T23" s="8"/>
      <c r="U23" s="8">
        <v>0</v>
      </c>
      <c r="V23" s="8"/>
      <c r="W23" s="8">
        <v>0</v>
      </c>
      <c r="X23" s="8"/>
      <c r="Y23" s="8" t="s">
        <v>50</v>
      </c>
    </row>
    <row r="24" spans="1:25" ht="24.75" x14ac:dyDescent="0.6">
      <c r="A24" s="2" t="s">
        <v>52</v>
      </c>
      <c r="C24" s="1" t="s">
        <v>52</v>
      </c>
      <c r="E24" s="4">
        <f>SUM(E9:E23)</f>
        <v>18772156824427</v>
      </c>
      <c r="G24" s="4">
        <f>SUM(G9:G23)</f>
        <v>19310437282599.207</v>
      </c>
      <c r="I24" s="1" t="s">
        <v>52</v>
      </c>
      <c r="K24" s="4">
        <f>SUM(K9:K23)</f>
        <v>126616610637901</v>
      </c>
      <c r="M24" s="1" t="s">
        <v>52</v>
      </c>
      <c r="O24" s="4">
        <f>SUM(O9:O23)</f>
        <v>128598330147537</v>
      </c>
      <c r="Q24" s="1" t="s">
        <v>52</v>
      </c>
      <c r="S24" s="1" t="s">
        <v>52</v>
      </c>
      <c r="U24" s="4">
        <f>SUM(U9:U23)</f>
        <v>17243614211000</v>
      </c>
      <c r="W24" s="4">
        <f>SUM(W9:W23)</f>
        <v>17702377036373.754</v>
      </c>
      <c r="Y24" s="6" t="s">
        <v>53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27"/>
  <sheetViews>
    <sheetView rightToLeft="1" topLeftCell="A2" zoomScale="71" zoomScaleNormal="71" workbookViewId="0">
      <selection activeCell="A30" sqref="A30"/>
    </sheetView>
  </sheetViews>
  <sheetFormatPr defaultRowHeight="24" x14ac:dyDescent="0.55000000000000004"/>
  <cols>
    <col min="1" max="1" width="37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12" style="1" customWidth="1"/>
    <col min="8" max="8" width="1" style="1" customWidth="1"/>
    <col min="9" max="9" width="22" style="1" customWidth="1"/>
    <col min="10" max="10" width="1" style="1" customWidth="1"/>
    <col min="11" max="11" width="14" style="1" customWidth="1"/>
    <col min="12" max="12" width="1" style="1" customWidth="1"/>
    <col min="13" max="13" width="24" style="1" customWidth="1"/>
    <col min="14" max="14" width="1" style="1" customWidth="1"/>
    <col min="15" max="15" width="16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24" style="1" customWidth="1"/>
    <col min="22" max="22" width="1" style="1" customWidth="1"/>
    <col min="23" max="23" width="32" style="1" customWidth="1"/>
    <col min="24" max="24" width="1" style="1" customWidth="1"/>
    <col min="25" max="25" width="9.140625" style="1" customWidth="1"/>
    <col min="26" max="16384" width="9.140625" style="1"/>
  </cols>
  <sheetData>
    <row r="2" spans="1:2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</row>
    <row r="3" spans="1:23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</row>
    <row r="4" spans="1:2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</row>
    <row r="6" spans="1:23" ht="25.5" thickBot="1" x14ac:dyDescent="0.6">
      <c r="A6" s="11" t="s">
        <v>54</v>
      </c>
      <c r="B6" s="19" t="s">
        <v>244</v>
      </c>
      <c r="C6" s="19" t="s">
        <v>4</v>
      </c>
      <c r="D6" s="19" t="s">
        <v>4</v>
      </c>
      <c r="E6" s="19" t="s">
        <v>4</v>
      </c>
      <c r="G6" s="19" t="s">
        <v>5</v>
      </c>
      <c r="H6" s="19" t="s">
        <v>5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O6" s="19" t="s">
        <v>6</v>
      </c>
      <c r="P6" s="19" t="s">
        <v>6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</row>
    <row r="7" spans="1:23" ht="25.5" thickBot="1" x14ac:dyDescent="0.6">
      <c r="A7" s="19" t="s">
        <v>55</v>
      </c>
      <c r="C7" s="19" t="s">
        <v>8</v>
      </c>
      <c r="E7" s="19" t="s">
        <v>9</v>
      </c>
      <c r="G7" s="19" t="s">
        <v>10</v>
      </c>
      <c r="H7" s="19" t="s">
        <v>10</v>
      </c>
      <c r="I7" s="19" t="s">
        <v>10</v>
      </c>
      <c r="K7" s="19" t="s">
        <v>11</v>
      </c>
      <c r="L7" s="19" t="s">
        <v>11</v>
      </c>
      <c r="M7" s="19" t="s">
        <v>11</v>
      </c>
      <c r="O7" s="19" t="s">
        <v>7</v>
      </c>
      <c r="Q7" s="19" t="s">
        <v>56</v>
      </c>
      <c r="S7" s="19" t="s">
        <v>8</v>
      </c>
      <c r="U7" s="19" t="s">
        <v>9</v>
      </c>
      <c r="W7" s="19" t="s">
        <v>13</v>
      </c>
    </row>
    <row r="8" spans="1:23" ht="25.5" thickBot="1" x14ac:dyDescent="0.6">
      <c r="A8" s="19" t="s">
        <v>55</v>
      </c>
      <c r="C8" s="19" t="s">
        <v>8</v>
      </c>
      <c r="E8" s="19" t="s">
        <v>9</v>
      </c>
      <c r="G8" s="19" t="s">
        <v>7</v>
      </c>
      <c r="I8" s="19" t="s">
        <v>8</v>
      </c>
      <c r="K8" s="19" t="s">
        <v>7</v>
      </c>
      <c r="M8" s="19" t="s">
        <v>14</v>
      </c>
      <c r="O8" s="19" t="s">
        <v>7</v>
      </c>
      <c r="Q8" s="19" t="s">
        <v>56</v>
      </c>
      <c r="S8" s="19" t="s">
        <v>8</v>
      </c>
      <c r="U8" s="19" t="s">
        <v>9</v>
      </c>
      <c r="W8" s="19" t="s">
        <v>13</v>
      </c>
    </row>
    <row r="9" spans="1:23" x14ac:dyDescent="0.55000000000000004">
      <c r="A9" s="1" t="s">
        <v>57</v>
      </c>
      <c r="B9" s="9"/>
      <c r="C9" s="10">
        <v>13497775200</v>
      </c>
      <c r="D9" s="9"/>
      <c r="E9" s="10">
        <v>19726696265</v>
      </c>
      <c r="F9" s="9"/>
      <c r="G9" s="10">
        <v>0</v>
      </c>
      <c r="H9" s="9"/>
      <c r="I9" s="10">
        <v>0</v>
      </c>
      <c r="J9" s="9"/>
      <c r="K9" s="10">
        <v>0</v>
      </c>
      <c r="L9" s="9"/>
      <c r="M9" s="10">
        <v>0</v>
      </c>
      <c r="N9" s="9"/>
      <c r="O9" s="10">
        <v>3924</v>
      </c>
      <c r="P9" s="9"/>
      <c r="Q9" s="10">
        <v>5148834</v>
      </c>
      <c r="R9" s="9"/>
      <c r="S9" s="10">
        <v>13497775200</v>
      </c>
      <c r="T9" s="9"/>
      <c r="U9" s="10">
        <v>20189378521</v>
      </c>
      <c r="V9" s="9"/>
      <c r="W9" s="9" t="s">
        <v>58</v>
      </c>
    </row>
    <row r="10" spans="1:23" x14ac:dyDescent="0.55000000000000004">
      <c r="A10" s="1" t="s">
        <v>59</v>
      </c>
      <c r="B10" s="9"/>
      <c r="C10" s="10">
        <v>1536363284</v>
      </c>
      <c r="D10" s="9"/>
      <c r="E10" s="10">
        <v>2191855140</v>
      </c>
      <c r="F10" s="9"/>
      <c r="G10" s="10">
        <v>0</v>
      </c>
      <c r="H10" s="9"/>
      <c r="I10" s="10">
        <v>0</v>
      </c>
      <c r="J10" s="9"/>
      <c r="K10" s="10">
        <v>0</v>
      </c>
      <c r="L10" s="9"/>
      <c r="M10" s="10">
        <v>0</v>
      </c>
      <c r="N10" s="9"/>
      <c r="O10" s="10">
        <v>436</v>
      </c>
      <c r="P10" s="9"/>
      <c r="Q10" s="10">
        <v>5148834</v>
      </c>
      <c r="R10" s="9"/>
      <c r="S10" s="10">
        <v>1536363284</v>
      </c>
      <c r="T10" s="9"/>
      <c r="U10" s="10">
        <v>2243264280</v>
      </c>
      <c r="V10" s="9"/>
      <c r="W10" s="9" t="s">
        <v>50</v>
      </c>
    </row>
    <row r="11" spans="1:23" x14ac:dyDescent="0.55000000000000004">
      <c r="A11" s="1" t="s">
        <v>60</v>
      </c>
      <c r="B11" s="9"/>
      <c r="C11" s="10">
        <v>499994489500</v>
      </c>
      <c r="D11" s="9"/>
      <c r="E11" s="10">
        <v>622690051264</v>
      </c>
      <c r="F11" s="9"/>
      <c r="G11" s="10">
        <v>0</v>
      </c>
      <c r="H11" s="9"/>
      <c r="I11" s="10">
        <v>0</v>
      </c>
      <c r="J11" s="9"/>
      <c r="K11" s="10">
        <v>0</v>
      </c>
      <c r="L11" s="9"/>
      <c r="M11" s="10">
        <v>0</v>
      </c>
      <c r="N11" s="9"/>
      <c r="O11" s="10">
        <v>134150</v>
      </c>
      <c r="P11" s="9"/>
      <c r="Q11" s="10">
        <v>4720000</v>
      </c>
      <c r="R11" s="9"/>
      <c r="S11" s="10">
        <v>499994489500</v>
      </c>
      <c r="T11" s="9"/>
      <c r="U11" s="10">
        <v>632729070460</v>
      </c>
      <c r="V11" s="9"/>
      <c r="W11" s="9" t="s">
        <v>61</v>
      </c>
    </row>
    <row r="12" spans="1:23" x14ac:dyDescent="0.55000000000000004">
      <c r="A12" s="1" t="s">
        <v>62</v>
      </c>
      <c r="B12" s="9"/>
      <c r="C12" s="10">
        <v>10000552720</v>
      </c>
      <c r="D12" s="9"/>
      <c r="E12" s="10">
        <v>10936932161</v>
      </c>
      <c r="F12" s="9"/>
      <c r="G12" s="10">
        <v>0</v>
      </c>
      <c r="H12" s="9"/>
      <c r="I12" s="10">
        <v>0</v>
      </c>
      <c r="J12" s="9"/>
      <c r="K12" s="10">
        <v>0</v>
      </c>
      <c r="L12" s="9"/>
      <c r="M12" s="10">
        <v>0</v>
      </c>
      <c r="N12" s="9"/>
      <c r="O12" s="10">
        <v>3772</v>
      </c>
      <c r="P12" s="9"/>
      <c r="Q12" s="10">
        <v>2962239</v>
      </c>
      <c r="R12" s="9"/>
      <c r="S12" s="10">
        <v>10000552720</v>
      </c>
      <c r="T12" s="9"/>
      <c r="U12" s="10">
        <v>11165467513</v>
      </c>
      <c r="V12" s="9"/>
      <c r="W12" s="9" t="s">
        <v>63</v>
      </c>
    </row>
    <row r="13" spans="1:23" x14ac:dyDescent="0.55000000000000004">
      <c r="A13" s="1" t="s">
        <v>64</v>
      </c>
      <c r="B13" s="9"/>
      <c r="C13" s="10">
        <v>49986522478</v>
      </c>
      <c r="D13" s="9"/>
      <c r="E13" s="10">
        <v>53143503929</v>
      </c>
      <c r="F13" s="9"/>
      <c r="G13" s="10">
        <v>3</v>
      </c>
      <c r="H13" s="9"/>
      <c r="I13" s="10">
        <v>4769991</v>
      </c>
      <c r="J13" s="9"/>
      <c r="K13" s="10">
        <v>4</v>
      </c>
      <c r="L13" s="9"/>
      <c r="M13" s="10">
        <v>6471443</v>
      </c>
      <c r="N13" s="9"/>
      <c r="O13" s="10">
        <v>33370</v>
      </c>
      <c r="P13" s="9"/>
      <c r="Q13" s="10">
        <v>1631722</v>
      </c>
      <c r="R13" s="9"/>
      <c r="S13" s="10">
        <v>49985300824</v>
      </c>
      <c r="T13" s="9"/>
      <c r="U13" s="10">
        <v>54411094174</v>
      </c>
      <c r="V13" s="9"/>
      <c r="W13" s="9" t="s">
        <v>65</v>
      </c>
    </row>
    <row r="14" spans="1:23" x14ac:dyDescent="0.55000000000000004">
      <c r="A14" s="1" t="s">
        <v>66</v>
      </c>
      <c r="B14" s="9"/>
      <c r="C14" s="10">
        <v>29980683097</v>
      </c>
      <c r="D14" s="9"/>
      <c r="E14" s="10">
        <v>31776004730</v>
      </c>
      <c r="F14" s="9"/>
      <c r="G14" s="10">
        <v>16</v>
      </c>
      <c r="H14" s="9"/>
      <c r="I14" s="10">
        <v>21257650</v>
      </c>
      <c r="J14" s="9"/>
      <c r="K14" s="10">
        <v>0</v>
      </c>
      <c r="L14" s="9"/>
      <c r="M14" s="10">
        <v>0</v>
      </c>
      <c r="N14" s="9"/>
      <c r="O14" s="10">
        <v>23908</v>
      </c>
      <c r="P14" s="9"/>
      <c r="Q14" s="10">
        <v>1362835</v>
      </c>
      <c r="R14" s="9"/>
      <c r="S14" s="10">
        <v>30001940747</v>
      </c>
      <c r="T14" s="9"/>
      <c r="U14" s="10">
        <v>32559043288</v>
      </c>
      <c r="V14" s="9"/>
      <c r="W14" s="9" t="s">
        <v>67</v>
      </c>
    </row>
    <row r="15" spans="1:23" x14ac:dyDescent="0.55000000000000004">
      <c r="A15" s="1" t="s">
        <v>68</v>
      </c>
      <c r="B15" s="9"/>
      <c r="C15" s="10">
        <v>30000277433</v>
      </c>
      <c r="D15" s="9"/>
      <c r="E15" s="10">
        <v>31498749835</v>
      </c>
      <c r="F15" s="9"/>
      <c r="G15" s="10">
        <v>0</v>
      </c>
      <c r="H15" s="9"/>
      <c r="I15" s="10">
        <v>0</v>
      </c>
      <c r="J15" s="9"/>
      <c r="K15" s="10">
        <v>0</v>
      </c>
      <c r="L15" s="9"/>
      <c r="M15" s="10">
        <v>0</v>
      </c>
      <c r="N15" s="9"/>
      <c r="O15" s="10">
        <v>25463</v>
      </c>
      <c r="P15" s="9"/>
      <c r="Q15" s="10">
        <v>1269871</v>
      </c>
      <c r="R15" s="9"/>
      <c r="S15" s="10">
        <v>30000277433</v>
      </c>
      <c r="T15" s="9"/>
      <c r="U15" s="10">
        <v>32311282604</v>
      </c>
      <c r="V15" s="9"/>
      <c r="W15" s="9" t="s">
        <v>67</v>
      </c>
    </row>
    <row r="16" spans="1:23" x14ac:dyDescent="0.55000000000000004">
      <c r="A16" s="1" t="s">
        <v>69</v>
      </c>
      <c r="B16" s="9"/>
      <c r="C16" s="10">
        <v>30801110220</v>
      </c>
      <c r="D16" s="9"/>
      <c r="E16" s="10">
        <v>31929619858</v>
      </c>
      <c r="F16" s="9"/>
      <c r="G16" s="10">
        <v>0</v>
      </c>
      <c r="H16" s="9"/>
      <c r="I16" s="10">
        <v>0</v>
      </c>
      <c r="J16" s="9"/>
      <c r="K16" s="10">
        <v>0</v>
      </c>
      <c r="L16" s="9"/>
      <c r="M16" s="10">
        <v>0</v>
      </c>
      <c r="N16" s="9"/>
      <c r="O16" s="10">
        <v>10554</v>
      </c>
      <c r="P16" s="9"/>
      <c r="Q16" s="10">
        <v>3101091</v>
      </c>
      <c r="R16" s="9"/>
      <c r="S16" s="10">
        <v>30801110220</v>
      </c>
      <c r="T16" s="9"/>
      <c r="U16" s="10">
        <v>32705186244</v>
      </c>
      <c r="V16" s="9"/>
      <c r="W16" s="9" t="s">
        <v>67</v>
      </c>
    </row>
    <row r="17" spans="1:23" x14ac:dyDescent="0.55000000000000004">
      <c r="A17" s="1" t="s">
        <v>70</v>
      </c>
      <c r="B17" s="9"/>
      <c r="C17" s="10">
        <v>99956851200</v>
      </c>
      <c r="D17" s="9"/>
      <c r="E17" s="10">
        <v>102610734856</v>
      </c>
      <c r="F17" s="9"/>
      <c r="G17" s="10">
        <v>0</v>
      </c>
      <c r="H17" s="9"/>
      <c r="I17" s="10">
        <v>0</v>
      </c>
      <c r="J17" s="9"/>
      <c r="K17" s="10">
        <v>0</v>
      </c>
      <c r="L17" s="9"/>
      <c r="M17" s="10">
        <v>0</v>
      </c>
      <c r="N17" s="9"/>
      <c r="O17" s="10">
        <v>64800</v>
      </c>
      <c r="P17" s="9"/>
      <c r="Q17" s="10">
        <v>1619924</v>
      </c>
      <c r="R17" s="9"/>
      <c r="S17" s="10">
        <v>99956851200</v>
      </c>
      <c r="T17" s="9"/>
      <c r="U17" s="10">
        <v>104894976033</v>
      </c>
      <c r="V17" s="9"/>
      <c r="W17" s="9" t="s">
        <v>71</v>
      </c>
    </row>
    <row r="18" spans="1:23" x14ac:dyDescent="0.55000000000000004">
      <c r="A18" s="1" t="s">
        <v>72</v>
      </c>
      <c r="B18" s="9"/>
      <c r="C18" s="10">
        <v>19999765550</v>
      </c>
      <c r="D18" s="9"/>
      <c r="E18" s="10">
        <v>20333369733</v>
      </c>
      <c r="F18" s="9"/>
      <c r="G18" s="10">
        <v>0</v>
      </c>
      <c r="H18" s="9"/>
      <c r="I18" s="10">
        <v>0</v>
      </c>
      <c r="J18" s="9"/>
      <c r="K18" s="10">
        <v>0</v>
      </c>
      <c r="L18" s="9"/>
      <c r="M18" s="10">
        <v>0</v>
      </c>
      <c r="N18" s="9"/>
      <c r="O18" s="10">
        <v>4649</v>
      </c>
      <c r="P18" s="9"/>
      <c r="Q18" s="10">
        <v>4513521</v>
      </c>
      <c r="R18" s="9"/>
      <c r="S18" s="10">
        <v>19999765550</v>
      </c>
      <c r="T18" s="9"/>
      <c r="U18" s="10">
        <v>20968147640</v>
      </c>
      <c r="V18" s="9"/>
      <c r="W18" s="9" t="s">
        <v>58</v>
      </c>
    </row>
    <row r="19" spans="1:23" x14ac:dyDescent="0.55000000000000004">
      <c r="A19" s="1" t="s">
        <v>73</v>
      </c>
      <c r="B19" s="9"/>
      <c r="C19" s="10">
        <v>60180307000</v>
      </c>
      <c r="D19" s="9"/>
      <c r="E19" s="10">
        <v>60493947266</v>
      </c>
      <c r="F19" s="9"/>
      <c r="G19" s="10">
        <v>0</v>
      </c>
      <c r="H19" s="9"/>
      <c r="I19" s="10">
        <v>0</v>
      </c>
      <c r="J19" s="9"/>
      <c r="K19" s="10">
        <v>0</v>
      </c>
      <c r="L19" s="9"/>
      <c r="M19" s="10">
        <v>0</v>
      </c>
      <c r="N19" s="9"/>
      <c r="O19" s="10">
        <v>14500</v>
      </c>
      <c r="P19" s="9"/>
      <c r="Q19" s="10">
        <v>4259953</v>
      </c>
      <c r="R19" s="9"/>
      <c r="S19" s="10">
        <v>60180307000</v>
      </c>
      <c r="T19" s="9"/>
      <c r="U19" s="10">
        <v>61724547342</v>
      </c>
      <c r="V19" s="9"/>
      <c r="W19" s="9" t="s">
        <v>74</v>
      </c>
    </row>
    <row r="20" spans="1:23" x14ac:dyDescent="0.55000000000000004">
      <c r="A20" s="1" t="s">
        <v>75</v>
      </c>
      <c r="B20" s="9"/>
      <c r="C20" s="10">
        <v>9313846842</v>
      </c>
      <c r="D20" s="9"/>
      <c r="E20" s="10">
        <v>9239563269</v>
      </c>
      <c r="F20" s="9"/>
      <c r="G20" s="10">
        <v>0</v>
      </c>
      <c r="H20" s="9"/>
      <c r="I20" s="10">
        <v>0</v>
      </c>
      <c r="J20" s="9"/>
      <c r="K20" s="10">
        <v>0</v>
      </c>
      <c r="L20" s="9"/>
      <c r="M20" s="10">
        <v>0</v>
      </c>
      <c r="N20" s="9"/>
      <c r="O20" s="10">
        <v>9335</v>
      </c>
      <c r="P20" s="9"/>
      <c r="Q20" s="10">
        <v>989920</v>
      </c>
      <c r="R20" s="9"/>
      <c r="S20" s="10">
        <v>9313846842</v>
      </c>
      <c r="T20" s="9"/>
      <c r="U20" s="10">
        <v>9239563269</v>
      </c>
      <c r="V20" s="9"/>
      <c r="W20" s="9" t="s">
        <v>63</v>
      </c>
    </row>
    <row r="21" spans="1:23" x14ac:dyDescent="0.55000000000000004">
      <c r="A21" s="1" t="s">
        <v>76</v>
      </c>
      <c r="B21" s="9"/>
      <c r="C21" s="10">
        <v>20000000000</v>
      </c>
      <c r="D21" s="9"/>
      <c r="E21" s="10">
        <v>18397332000</v>
      </c>
      <c r="F21" s="9"/>
      <c r="G21" s="10">
        <v>0</v>
      </c>
      <c r="H21" s="9"/>
      <c r="I21" s="10">
        <v>0</v>
      </c>
      <c r="J21" s="9"/>
      <c r="K21" s="10">
        <v>0</v>
      </c>
      <c r="L21" s="9"/>
      <c r="M21" s="10">
        <v>0</v>
      </c>
      <c r="N21" s="9"/>
      <c r="O21" s="10">
        <v>20000</v>
      </c>
      <c r="P21" s="9"/>
      <c r="Q21" s="10">
        <v>920000</v>
      </c>
      <c r="R21" s="9"/>
      <c r="S21" s="10">
        <v>20000000000</v>
      </c>
      <c r="T21" s="9"/>
      <c r="U21" s="10">
        <v>18397332000</v>
      </c>
      <c r="V21" s="9"/>
      <c r="W21" s="9" t="s">
        <v>58</v>
      </c>
    </row>
    <row r="22" spans="1:23" x14ac:dyDescent="0.55000000000000004">
      <c r="A22" s="1" t="s">
        <v>77</v>
      </c>
      <c r="B22" s="9"/>
      <c r="C22" s="10">
        <v>5000000000</v>
      </c>
      <c r="D22" s="9"/>
      <c r="E22" s="10">
        <v>4996375000</v>
      </c>
      <c r="F22" s="9"/>
      <c r="G22" s="10">
        <v>0</v>
      </c>
      <c r="H22" s="9"/>
      <c r="I22" s="10">
        <v>0</v>
      </c>
      <c r="J22" s="9"/>
      <c r="K22" s="10">
        <v>0</v>
      </c>
      <c r="L22" s="9"/>
      <c r="M22" s="10">
        <v>0</v>
      </c>
      <c r="N22" s="9"/>
      <c r="O22" s="10">
        <v>5000</v>
      </c>
      <c r="P22" s="9"/>
      <c r="Q22" s="10">
        <v>1000000</v>
      </c>
      <c r="R22" s="9"/>
      <c r="S22" s="10">
        <v>5000000000</v>
      </c>
      <c r="T22" s="9"/>
      <c r="U22" s="10">
        <v>4996375000</v>
      </c>
      <c r="V22" s="9"/>
      <c r="W22" s="9" t="s">
        <v>78</v>
      </c>
    </row>
    <row r="23" spans="1:23" x14ac:dyDescent="0.55000000000000004">
      <c r="A23" s="1" t="s">
        <v>79</v>
      </c>
      <c r="B23" s="9"/>
      <c r="C23" s="10">
        <v>200000000000</v>
      </c>
      <c r="D23" s="9"/>
      <c r="E23" s="10">
        <v>199855000000</v>
      </c>
      <c r="F23" s="9"/>
      <c r="G23" s="10">
        <v>0</v>
      </c>
      <c r="H23" s="9"/>
      <c r="I23" s="10">
        <v>0</v>
      </c>
      <c r="J23" s="9"/>
      <c r="K23" s="10">
        <v>0</v>
      </c>
      <c r="L23" s="9"/>
      <c r="M23" s="10">
        <v>0</v>
      </c>
      <c r="N23" s="9"/>
      <c r="O23" s="10">
        <v>200000</v>
      </c>
      <c r="P23" s="9"/>
      <c r="Q23" s="10">
        <v>1000000</v>
      </c>
      <c r="R23" s="9"/>
      <c r="S23" s="10">
        <v>200000000000</v>
      </c>
      <c r="T23" s="9"/>
      <c r="U23" s="10">
        <v>199855000000</v>
      </c>
      <c r="V23" s="9"/>
      <c r="W23" s="9" t="s">
        <v>80</v>
      </c>
    </row>
    <row r="24" spans="1:23" x14ac:dyDescent="0.55000000000000004">
      <c r="A24" s="1" t="s">
        <v>81</v>
      </c>
      <c r="B24" s="9"/>
      <c r="C24" s="10">
        <v>5000725000</v>
      </c>
      <c r="D24" s="9"/>
      <c r="E24" s="10">
        <v>4999275000</v>
      </c>
      <c r="F24" s="9"/>
      <c r="G24" s="10">
        <v>0</v>
      </c>
      <c r="H24" s="9"/>
      <c r="I24" s="10">
        <v>0</v>
      </c>
      <c r="J24" s="9"/>
      <c r="K24" s="10">
        <v>0</v>
      </c>
      <c r="L24" s="9"/>
      <c r="M24" s="10">
        <v>0</v>
      </c>
      <c r="N24" s="9"/>
      <c r="O24" s="10">
        <v>5000</v>
      </c>
      <c r="P24" s="9"/>
      <c r="Q24" s="10">
        <v>1000000</v>
      </c>
      <c r="R24" s="9"/>
      <c r="S24" s="10">
        <v>5000725000</v>
      </c>
      <c r="T24" s="9"/>
      <c r="U24" s="10">
        <v>4999275000</v>
      </c>
      <c r="V24" s="9"/>
      <c r="W24" s="9" t="s">
        <v>78</v>
      </c>
    </row>
    <row r="25" spans="1:23" ht="24.75" thickBot="1" x14ac:dyDescent="0.6">
      <c r="A25" s="1" t="s">
        <v>82</v>
      </c>
      <c r="B25" s="9"/>
      <c r="C25" s="10">
        <v>5000725000</v>
      </c>
      <c r="D25" s="9"/>
      <c r="E25" s="10">
        <v>4999275000</v>
      </c>
      <c r="F25" s="9"/>
      <c r="G25" s="10">
        <v>0</v>
      </c>
      <c r="H25" s="9"/>
      <c r="I25" s="10">
        <v>0</v>
      </c>
      <c r="J25" s="9"/>
      <c r="K25" s="10">
        <v>1745</v>
      </c>
      <c r="L25" s="9"/>
      <c r="M25" s="10">
        <v>1762192732</v>
      </c>
      <c r="N25" s="9"/>
      <c r="O25" s="10">
        <v>3255</v>
      </c>
      <c r="P25" s="9"/>
      <c r="Q25" s="10">
        <v>1009999</v>
      </c>
      <c r="R25" s="9"/>
      <c r="S25" s="10">
        <v>3255471975</v>
      </c>
      <c r="T25" s="9"/>
      <c r="U25" s="10">
        <v>3287070050</v>
      </c>
      <c r="V25" s="9"/>
      <c r="W25" s="9" t="s">
        <v>78</v>
      </c>
    </row>
    <row r="26" spans="1:23" ht="24.75" thickBot="1" x14ac:dyDescent="0.6">
      <c r="A26" s="1" t="s">
        <v>52</v>
      </c>
      <c r="C26" s="4">
        <f>SUM(C9:C25)</f>
        <v>1090249994524</v>
      </c>
      <c r="E26" s="4">
        <f>SUM(E9:E25)</f>
        <v>1229818285306</v>
      </c>
      <c r="G26" s="1" t="s">
        <v>52</v>
      </c>
      <c r="I26" s="4">
        <f>SUM(I9:I25)</f>
        <v>26027641</v>
      </c>
      <c r="K26" s="1" t="s">
        <v>52</v>
      </c>
      <c r="M26" s="4">
        <f>SUM(M9:M25)</f>
        <v>1768664175</v>
      </c>
      <c r="O26" s="1" t="s">
        <v>52</v>
      </c>
      <c r="Q26" s="1" t="s">
        <v>52</v>
      </c>
      <c r="S26" s="12">
        <f>SUM(S9:S25)</f>
        <v>1088524777495</v>
      </c>
      <c r="T26" s="9"/>
      <c r="U26" s="12">
        <f>SUM(U9:U25)</f>
        <v>1246676073418</v>
      </c>
      <c r="V26" s="9"/>
      <c r="W26" s="6" t="s">
        <v>83</v>
      </c>
    </row>
    <row r="27" spans="1:23" ht="24.75" thickTop="1" x14ac:dyDescent="0.55000000000000004"/>
  </sheetData>
  <mergeCells count="20">
    <mergeCell ref="I8"/>
    <mergeCell ref="G7:I7"/>
    <mergeCell ref="C7:C8"/>
    <mergeCell ref="A7:A8"/>
    <mergeCell ref="A2:W2"/>
    <mergeCell ref="A3:W3"/>
    <mergeCell ref="A4:W4"/>
    <mergeCell ref="Q7:Q8"/>
    <mergeCell ref="S7:S8"/>
    <mergeCell ref="U7:U8"/>
    <mergeCell ref="W7:W8"/>
    <mergeCell ref="O6:W6"/>
    <mergeCell ref="K8"/>
    <mergeCell ref="M8"/>
    <mergeCell ref="K7:M7"/>
    <mergeCell ref="G6:M6"/>
    <mergeCell ref="O7:O8"/>
    <mergeCell ref="E7:E8"/>
    <mergeCell ref="B6:E6"/>
    <mergeCell ref="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8"/>
  <sheetViews>
    <sheetView rightToLeft="1" topLeftCell="A58" workbookViewId="0">
      <selection activeCell="C9" sqref="C9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3" style="9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5.5" thickBot="1" x14ac:dyDescent="0.6">
      <c r="A6" s="19" t="s">
        <v>85</v>
      </c>
      <c r="C6" s="19" t="s">
        <v>244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1" ht="25.5" thickBot="1" x14ac:dyDescent="0.6">
      <c r="A7" s="19" t="s">
        <v>85</v>
      </c>
      <c r="C7" s="19" t="s">
        <v>87</v>
      </c>
      <c r="E7" s="19" t="s">
        <v>88</v>
      </c>
      <c r="G7" s="19" t="s">
        <v>89</v>
      </c>
      <c r="I7" s="19" t="s">
        <v>87</v>
      </c>
      <c r="K7" s="19" t="s">
        <v>84</v>
      </c>
    </row>
    <row r="8" spans="1:11" x14ac:dyDescent="0.55000000000000004">
      <c r="A8" s="1" t="s">
        <v>90</v>
      </c>
      <c r="B8" s="8"/>
      <c r="C8" s="8">
        <v>156428</v>
      </c>
      <c r="D8" s="8"/>
      <c r="E8" s="8">
        <v>0</v>
      </c>
      <c r="F8" s="8"/>
      <c r="G8" s="8">
        <v>0</v>
      </c>
      <c r="H8" s="8"/>
      <c r="I8" s="8">
        <v>156428</v>
      </c>
      <c r="K8" s="9" t="s">
        <v>50</v>
      </c>
    </row>
    <row r="9" spans="1:11" x14ac:dyDescent="0.55000000000000004">
      <c r="A9" s="1" t="s">
        <v>91</v>
      </c>
      <c r="B9" s="8"/>
      <c r="C9" s="8">
        <v>6509389</v>
      </c>
      <c r="D9" s="8"/>
      <c r="E9" s="8">
        <v>26641</v>
      </c>
      <c r="F9" s="8"/>
      <c r="G9" s="8">
        <v>504000</v>
      </c>
      <c r="H9" s="8"/>
      <c r="I9" s="8">
        <v>6032030</v>
      </c>
      <c r="K9" s="9" t="s">
        <v>50</v>
      </c>
    </row>
    <row r="10" spans="1:11" x14ac:dyDescent="0.55000000000000004">
      <c r="A10" s="1" t="s">
        <v>93</v>
      </c>
      <c r="B10" s="8"/>
      <c r="C10" s="8">
        <v>77152711818</v>
      </c>
      <c r="D10" s="8"/>
      <c r="E10" s="8">
        <v>218298000000</v>
      </c>
      <c r="F10" s="8"/>
      <c r="G10" s="8">
        <v>78498510329</v>
      </c>
      <c r="H10" s="8"/>
      <c r="I10" s="8">
        <v>216952201489</v>
      </c>
      <c r="K10" s="9" t="s">
        <v>94</v>
      </c>
    </row>
    <row r="11" spans="1:11" x14ac:dyDescent="0.55000000000000004">
      <c r="A11" s="1" t="s">
        <v>91</v>
      </c>
      <c r="B11" s="8"/>
      <c r="C11" s="8">
        <v>10674661</v>
      </c>
      <c r="D11" s="8"/>
      <c r="E11" s="8">
        <v>43689</v>
      </c>
      <c r="F11" s="8"/>
      <c r="G11" s="8">
        <v>0</v>
      </c>
      <c r="H11" s="8"/>
      <c r="I11" s="8">
        <v>10718350</v>
      </c>
      <c r="K11" s="9" t="s">
        <v>50</v>
      </c>
    </row>
    <row r="12" spans="1:11" x14ac:dyDescent="0.55000000000000004">
      <c r="A12" s="1" t="s">
        <v>91</v>
      </c>
      <c r="B12" s="8"/>
      <c r="C12" s="8">
        <v>11813378</v>
      </c>
      <c r="D12" s="8"/>
      <c r="E12" s="8">
        <v>48350</v>
      </c>
      <c r="F12" s="8"/>
      <c r="G12" s="8">
        <v>0</v>
      </c>
      <c r="H12" s="8"/>
      <c r="I12" s="8">
        <v>11861728</v>
      </c>
      <c r="K12" s="9" t="s">
        <v>50</v>
      </c>
    </row>
    <row r="13" spans="1:11" x14ac:dyDescent="0.55000000000000004">
      <c r="A13" s="1" t="s">
        <v>91</v>
      </c>
      <c r="B13" s="8"/>
      <c r="C13" s="8">
        <v>11505646</v>
      </c>
      <c r="D13" s="8"/>
      <c r="E13" s="8">
        <v>47090</v>
      </c>
      <c r="F13" s="8"/>
      <c r="G13" s="8">
        <v>0</v>
      </c>
      <c r="H13" s="8"/>
      <c r="I13" s="8">
        <v>11552736</v>
      </c>
      <c r="K13" s="9" t="s">
        <v>50</v>
      </c>
    </row>
    <row r="14" spans="1:11" x14ac:dyDescent="0.55000000000000004">
      <c r="A14" s="1" t="s">
        <v>98</v>
      </c>
      <c r="B14" s="8"/>
      <c r="C14" s="8">
        <v>147794600296</v>
      </c>
      <c r="D14" s="8"/>
      <c r="E14" s="8">
        <v>854424222413</v>
      </c>
      <c r="F14" s="8"/>
      <c r="G14" s="8">
        <v>1001048543726</v>
      </c>
      <c r="H14" s="8"/>
      <c r="I14" s="8">
        <v>1170278983</v>
      </c>
      <c r="K14" s="9" t="s">
        <v>50</v>
      </c>
    </row>
    <row r="15" spans="1:11" x14ac:dyDescent="0.55000000000000004">
      <c r="A15" s="1" t="s">
        <v>98</v>
      </c>
      <c r="B15" s="8"/>
      <c r="C15" s="8">
        <v>2245335112716</v>
      </c>
      <c r="D15" s="8"/>
      <c r="E15" s="8">
        <v>31950181416119</v>
      </c>
      <c r="F15" s="8"/>
      <c r="G15" s="8">
        <v>33336552568097</v>
      </c>
      <c r="H15" s="8"/>
      <c r="I15" s="8">
        <v>858963960738</v>
      </c>
      <c r="K15" s="9" t="s">
        <v>101</v>
      </c>
    </row>
    <row r="16" spans="1:11" x14ac:dyDescent="0.55000000000000004">
      <c r="A16" s="1" t="s">
        <v>98</v>
      </c>
      <c r="B16" s="8"/>
      <c r="C16" s="8">
        <v>335971481596</v>
      </c>
      <c r="D16" s="8"/>
      <c r="E16" s="8">
        <v>4713910246246</v>
      </c>
      <c r="F16" s="8"/>
      <c r="G16" s="8">
        <v>5046683714000</v>
      </c>
      <c r="H16" s="8"/>
      <c r="I16" s="8">
        <v>3198013842</v>
      </c>
      <c r="K16" s="9" t="s">
        <v>78</v>
      </c>
    </row>
    <row r="17" spans="1:11" x14ac:dyDescent="0.55000000000000004">
      <c r="A17" s="1" t="s">
        <v>98</v>
      </c>
      <c r="B17" s="8"/>
      <c r="C17" s="8">
        <v>12177570266</v>
      </c>
      <c r="D17" s="8"/>
      <c r="E17" s="8">
        <v>29205290562556</v>
      </c>
      <c r="F17" s="8"/>
      <c r="G17" s="8">
        <v>29198313175992</v>
      </c>
      <c r="H17" s="8"/>
      <c r="I17" s="8">
        <v>19154956830</v>
      </c>
      <c r="K17" s="9" t="s">
        <v>58</v>
      </c>
    </row>
    <row r="18" spans="1:11" x14ac:dyDescent="0.55000000000000004">
      <c r="A18" s="1" t="s">
        <v>98</v>
      </c>
      <c r="B18" s="8"/>
      <c r="C18" s="8">
        <v>1378516067</v>
      </c>
      <c r="D18" s="8"/>
      <c r="E18" s="8">
        <v>190483896044</v>
      </c>
      <c r="F18" s="8"/>
      <c r="G18" s="8">
        <v>191281804000</v>
      </c>
      <c r="H18" s="8"/>
      <c r="I18" s="8">
        <v>580608111</v>
      </c>
      <c r="K18" s="9" t="s">
        <v>50</v>
      </c>
    </row>
    <row r="19" spans="1:11" x14ac:dyDescent="0.55000000000000004">
      <c r="A19" s="1" t="s">
        <v>98</v>
      </c>
      <c r="B19" s="8"/>
      <c r="C19" s="8">
        <v>109658429633</v>
      </c>
      <c r="D19" s="8"/>
      <c r="E19" s="8">
        <v>502068557391</v>
      </c>
      <c r="F19" s="8"/>
      <c r="G19" s="8">
        <v>505336504000</v>
      </c>
      <c r="H19" s="8"/>
      <c r="I19" s="8">
        <v>106390483024</v>
      </c>
      <c r="K19" s="9" t="s">
        <v>71</v>
      </c>
    </row>
    <row r="20" spans="1:11" x14ac:dyDescent="0.55000000000000004">
      <c r="A20" s="1" t="s">
        <v>91</v>
      </c>
      <c r="B20" s="8"/>
      <c r="C20" s="8">
        <v>270000</v>
      </c>
      <c r="D20" s="8"/>
      <c r="E20" s="8">
        <v>0</v>
      </c>
      <c r="F20" s="8"/>
      <c r="G20" s="8">
        <v>0</v>
      </c>
      <c r="H20" s="8"/>
      <c r="I20" s="8">
        <v>270000</v>
      </c>
      <c r="K20" s="9" t="s">
        <v>50</v>
      </c>
    </row>
    <row r="21" spans="1:11" x14ac:dyDescent="0.55000000000000004">
      <c r="A21" s="1" t="s">
        <v>98</v>
      </c>
      <c r="B21" s="8"/>
      <c r="C21" s="8">
        <v>9047201930</v>
      </c>
      <c r="D21" s="8"/>
      <c r="E21" s="8">
        <v>5814933197</v>
      </c>
      <c r="F21" s="8"/>
      <c r="G21" s="8">
        <v>131682995</v>
      </c>
      <c r="H21" s="8"/>
      <c r="I21" s="8">
        <v>14730452132</v>
      </c>
      <c r="K21" s="9" t="s">
        <v>107</v>
      </c>
    </row>
    <row r="22" spans="1:11" x14ac:dyDescent="0.55000000000000004">
      <c r="A22" s="1" t="s">
        <v>98</v>
      </c>
      <c r="B22" s="8"/>
      <c r="C22" s="8">
        <v>2563410422</v>
      </c>
      <c r="D22" s="8"/>
      <c r="E22" s="8">
        <v>2547993169</v>
      </c>
      <c r="F22" s="8"/>
      <c r="G22" s="8">
        <v>504000</v>
      </c>
      <c r="H22" s="8"/>
      <c r="I22" s="8">
        <v>5110899591</v>
      </c>
      <c r="K22" s="9" t="s">
        <v>78</v>
      </c>
    </row>
    <row r="23" spans="1:11" x14ac:dyDescent="0.55000000000000004">
      <c r="A23" s="1" t="s">
        <v>98</v>
      </c>
      <c r="B23" s="8"/>
      <c r="C23" s="8">
        <v>69545818876</v>
      </c>
      <c r="D23" s="8"/>
      <c r="E23" s="8">
        <v>1128612798126</v>
      </c>
      <c r="F23" s="8"/>
      <c r="G23" s="8">
        <v>899267252000</v>
      </c>
      <c r="H23" s="8"/>
      <c r="I23" s="8">
        <v>298891365002</v>
      </c>
      <c r="K23" s="9" t="s">
        <v>110</v>
      </c>
    </row>
    <row r="24" spans="1:11" x14ac:dyDescent="0.55000000000000004">
      <c r="A24" s="1" t="s">
        <v>98</v>
      </c>
      <c r="B24" s="8"/>
      <c r="C24" s="8">
        <v>32591751136</v>
      </c>
      <c r="D24" s="8"/>
      <c r="E24" s="8">
        <v>4044847848</v>
      </c>
      <c r="F24" s="8"/>
      <c r="G24" s="8">
        <v>28040504000</v>
      </c>
      <c r="H24" s="8"/>
      <c r="I24" s="8">
        <v>8596094984</v>
      </c>
      <c r="K24" s="9" t="s">
        <v>63</v>
      </c>
    </row>
    <row r="25" spans="1:11" x14ac:dyDescent="0.55000000000000004">
      <c r="A25" s="1" t="s">
        <v>98</v>
      </c>
      <c r="B25" s="8"/>
      <c r="C25" s="8">
        <v>29626365233</v>
      </c>
      <c r="D25" s="8"/>
      <c r="E25" s="8">
        <v>5477316940</v>
      </c>
      <c r="F25" s="8"/>
      <c r="G25" s="8">
        <v>1000472545</v>
      </c>
      <c r="H25" s="8"/>
      <c r="I25" s="8">
        <v>34103209628</v>
      </c>
      <c r="K25" s="9" t="s">
        <v>67</v>
      </c>
    </row>
    <row r="26" spans="1:11" x14ac:dyDescent="0.55000000000000004">
      <c r="A26" s="1" t="s">
        <v>98</v>
      </c>
      <c r="B26" s="8"/>
      <c r="C26" s="8">
        <v>1103621713</v>
      </c>
      <c r="D26" s="8"/>
      <c r="E26" s="8">
        <v>472183803</v>
      </c>
      <c r="F26" s="8"/>
      <c r="G26" s="8">
        <v>504000</v>
      </c>
      <c r="H26" s="8"/>
      <c r="I26" s="8">
        <v>1575301516</v>
      </c>
      <c r="K26" s="9" t="s">
        <v>50</v>
      </c>
    </row>
    <row r="27" spans="1:11" x14ac:dyDescent="0.55000000000000004">
      <c r="A27" s="1" t="s">
        <v>114</v>
      </c>
      <c r="B27" s="8"/>
      <c r="C27" s="8">
        <v>7153138</v>
      </c>
      <c r="D27" s="8"/>
      <c r="E27" s="8">
        <v>56692</v>
      </c>
      <c r="F27" s="8"/>
      <c r="G27" s="8">
        <v>511200</v>
      </c>
      <c r="H27" s="8"/>
      <c r="I27" s="8">
        <v>6698630</v>
      </c>
      <c r="K27" s="9" t="s">
        <v>50</v>
      </c>
    </row>
    <row r="28" spans="1:11" x14ac:dyDescent="0.55000000000000004">
      <c r="A28" s="1" t="s">
        <v>98</v>
      </c>
      <c r="B28" s="8"/>
      <c r="C28" s="8">
        <v>12300956520</v>
      </c>
      <c r="D28" s="8"/>
      <c r="E28" s="8">
        <v>12749393656</v>
      </c>
      <c r="F28" s="8"/>
      <c r="G28" s="8">
        <v>504000</v>
      </c>
      <c r="H28" s="8"/>
      <c r="I28" s="8">
        <v>25049846176</v>
      </c>
      <c r="K28" s="9" t="s">
        <v>26</v>
      </c>
    </row>
    <row r="29" spans="1:11" x14ac:dyDescent="0.55000000000000004">
      <c r="A29" s="1" t="s">
        <v>98</v>
      </c>
      <c r="B29" s="8"/>
      <c r="C29" s="8">
        <v>15623810510</v>
      </c>
      <c r="D29" s="8"/>
      <c r="E29" s="8">
        <v>1130826390178</v>
      </c>
      <c r="F29" s="8"/>
      <c r="G29" s="8">
        <v>1035073304000</v>
      </c>
      <c r="H29" s="8"/>
      <c r="I29" s="8">
        <v>111376896688</v>
      </c>
      <c r="K29" s="9" t="s">
        <v>118</v>
      </c>
    </row>
    <row r="30" spans="1:11" x14ac:dyDescent="0.55000000000000004">
      <c r="A30" s="1" t="s">
        <v>119</v>
      </c>
      <c r="B30" s="8"/>
      <c r="C30" s="8">
        <v>10254134</v>
      </c>
      <c r="D30" s="8"/>
      <c r="E30" s="8">
        <v>41968</v>
      </c>
      <c r="F30" s="8"/>
      <c r="G30" s="8">
        <v>0</v>
      </c>
      <c r="H30" s="8"/>
      <c r="I30" s="8">
        <v>10296102</v>
      </c>
      <c r="K30" s="9" t="s">
        <v>50</v>
      </c>
    </row>
    <row r="31" spans="1:11" x14ac:dyDescent="0.55000000000000004">
      <c r="A31" s="1" t="s">
        <v>98</v>
      </c>
      <c r="B31" s="8"/>
      <c r="C31" s="8">
        <v>13947623000</v>
      </c>
      <c r="D31" s="8"/>
      <c r="E31" s="8">
        <v>1820218367</v>
      </c>
      <c r="F31" s="8"/>
      <c r="G31" s="8">
        <v>504000</v>
      </c>
      <c r="H31" s="8"/>
      <c r="I31" s="8">
        <v>15767337367</v>
      </c>
      <c r="K31" s="9" t="s">
        <v>107</v>
      </c>
    </row>
    <row r="32" spans="1:11" x14ac:dyDescent="0.55000000000000004">
      <c r="A32" s="1" t="s">
        <v>98</v>
      </c>
      <c r="B32" s="8"/>
      <c r="C32" s="8">
        <v>446752817678</v>
      </c>
      <c r="D32" s="8"/>
      <c r="E32" s="8">
        <v>1183861964611</v>
      </c>
      <c r="F32" s="8"/>
      <c r="G32" s="8">
        <v>966388504000</v>
      </c>
      <c r="H32" s="8"/>
      <c r="I32" s="8">
        <v>664226278289</v>
      </c>
      <c r="K32" s="9" t="s">
        <v>123</v>
      </c>
    </row>
    <row r="33" spans="1:11" x14ac:dyDescent="0.55000000000000004">
      <c r="A33" s="1" t="s">
        <v>124</v>
      </c>
      <c r="B33" s="8"/>
      <c r="C33" s="8">
        <v>2811285019909</v>
      </c>
      <c r="D33" s="8"/>
      <c r="E33" s="8">
        <v>110224887187</v>
      </c>
      <c r="F33" s="8"/>
      <c r="G33" s="8">
        <v>2857539597655</v>
      </c>
      <c r="H33" s="8"/>
      <c r="I33" s="8">
        <v>63970309441</v>
      </c>
      <c r="K33" s="9" t="s">
        <v>126</v>
      </c>
    </row>
    <row r="34" spans="1:11" x14ac:dyDescent="0.55000000000000004">
      <c r="A34" s="1" t="s">
        <v>98</v>
      </c>
      <c r="B34" s="8"/>
      <c r="C34" s="8">
        <v>80489297449</v>
      </c>
      <c r="D34" s="8"/>
      <c r="E34" s="8">
        <v>396834679540</v>
      </c>
      <c r="F34" s="8"/>
      <c r="G34" s="8">
        <v>475478204000</v>
      </c>
      <c r="H34" s="8"/>
      <c r="I34" s="8">
        <v>1845772989</v>
      </c>
      <c r="K34" s="9" t="s">
        <v>50</v>
      </c>
    </row>
    <row r="35" spans="1:11" x14ac:dyDescent="0.55000000000000004">
      <c r="A35" s="1" t="s">
        <v>98</v>
      </c>
      <c r="B35" s="8"/>
      <c r="C35" s="8">
        <v>7052771126</v>
      </c>
      <c r="D35" s="8"/>
      <c r="E35" s="8">
        <v>579913442738</v>
      </c>
      <c r="F35" s="8"/>
      <c r="G35" s="8">
        <v>572000518400</v>
      </c>
      <c r="H35" s="8"/>
      <c r="I35" s="8">
        <v>14965695464</v>
      </c>
      <c r="K35" s="9" t="s">
        <v>107</v>
      </c>
    </row>
    <row r="36" spans="1:11" x14ac:dyDescent="0.55000000000000004">
      <c r="A36" s="1" t="s">
        <v>98</v>
      </c>
      <c r="B36" s="8"/>
      <c r="C36" s="8">
        <v>444335864</v>
      </c>
      <c r="D36" s="8"/>
      <c r="E36" s="8">
        <v>180880743</v>
      </c>
      <c r="F36" s="8"/>
      <c r="G36" s="8">
        <v>504000</v>
      </c>
      <c r="H36" s="8"/>
      <c r="I36" s="8">
        <v>624712607</v>
      </c>
      <c r="K36" s="9" t="s">
        <v>50</v>
      </c>
    </row>
    <row r="37" spans="1:11" x14ac:dyDescent="0.55000000000000004">
      <c r="A37" s="1" t="s">
        <v>98</v>
      </c>
      <c r="B37" s="8"/>
      <c r="C37" s="8">
        <v>70594495260</v>
      </c>
      <c r="D37" s="8"/>
      <c r="E37" s="8">
        <v>918127971079</v>
      </c>
      <c r="F37" s="8"/>
      <c r="G37" s="8">
        <v>987523704000</v>
      </c>
      <c r="H37" s="8"/>
      <c r="I37" s="8">
        <v>1198762339</v>
      </c>
      <c r="K37" s="9" t="s">
        <v>50</v>
      </c>
    </row>
    <row r="38" spans="1:11" x14ac:dyDescent="0.55000000000000004">
      <c r="A38" s="1" t="s">
        <v>98</v>
      </c>
      <c r="B38" s="8"/>
      <c r="C38" s="8">
        <v>8977122139</v>
      </c>
      <c r="D38" s="8"/>
      <c r="E38" s="8">
        <v>9377456876</v>
      </c>
      <c r="F38" s="8"/>
      <c r="G38" s="8">
        <v>504000</v>
      </c>
      <c r="H38" s="8"/>
      <c r="I38" s="8">
        <v>18354075015</v>
      </c>
      <c r="K38" s="9" t="s">
        <v>58</v>
      </c>
    </row>
    <row r="39" spans="1:11" x14ac:dyDescent="0.55000000000000004">
      <c r="A39" s="1" t="s">
        <v>124</v>
      </c>
      <c r="B39" s="8"/>
      <c r="C39" s="8">
        <v>10082496522</v>
      </c>
      <c r="D39" s="8"/>
      <c r="E39" s="8">
        <v>42816081</v>
      </c>
      <c r="F39" s="8"/>
      <c r="G39" s="8">
        <v>0</v>
      </c>
      <c r="H39" s="8"/>
      <c r="I39" s="8">
        <v>10125312603</v>
      </c>
      <c r="K39" s="9" t="s">
        <v>63</v>
      </c>
    </row>
    <row r="40" spans="1:11" x14ac:dyDescent="0.55000000000000004">
      <c r="A40" s="1" t="s">
        <v>98</v>
      </c>
      <c r="B40" s="8"/>
      <c r="C40" s="8">
        <v>56187327</v>
      </c>
      <c r="D40" s="8"/>
      <c r="E40" s="8">
        <v>96035816473</v>
      </c>
      <c r="F40" s="8"/>
      <c r="G40" s="8">
        <v>96046504000</v>
      </c>
      <c r="H40" s="8"/>
      <c r="I40" s="8">
        <v>45499800</v>
      </c>
      <c r="K40" s="9" t="s">
        <v>50</v>
      </c>
    </row>
    <row r="41" spans="1:11" x14ac:dyDescent="0.55000000000000004">
      <c r="A41" s="1" t="s">
        <v>98</v>
      </c>
      <c r="B41" s="8"/>
      <c r="C41" s="8">
        <v>6235456747</v>
      </c>
      <c r="D41" s="8"/>
      <c r="E41" s="8">
        <v>7194602467</v>
      </c>
      <c r="F41" s="8"/>
      <c r="G41" s="8">
        <v>504000</v>
      </c>
      <c r="H41" s="8"/>
      <c r="I41" s="8">
        <v>13429555214</v>
      </c>
      <c r="K41" s="9" t="s">
        <v>107</v>
      </c>
    </row>
    <row r="42" spans="1:11" x14ac:dyDescent="0.55000000000000004">
      <c r="A42" s="1" t="s">
        <v>98</v>
      </c>
      <c r="B42" s="8"/>
      <c r="C42" s="8">
        <v>4656209986</v>
      </c>
      <c r="D42" s="8"/>
      <c r="E42" s="8">
        <v>4302818285</v>
      </c>
      <c r="F42" s="8"/>
      <c r="G42" s="8">
        <v>21749330</v>
      </c>
      <c r="H42" s="8"/>
      <c r="I42" s="8">
        <v>8937278941</v>
      </c>
      <c r="K42" s="9" t="s">
        <v>63</v>
      </c>
    </row>
    <row r="43" spans="1:11" x14ac:dyDescent="0.55000000000000004">
      <c r="A43" s="1" t="s">
        <v>98</v>
      </c>
      <c r="B43" s="8"/>
      <c r="C43" s="8">
        <v>4133545147</v>
      </c>
      <c r="D43" s="8"/>
      <c r="E43" s="8">
        <v>4294942598</v>
      </c>
      <c r="F43" s="8"/>
      <c r="G43" s="8">
        <v>504000</v>
      </c>
      <c r="H43" s="8"/>
      <c r="I43" s="8">
        <v>8427983745</v>
      </c>
      <c r="K43" s="9" t="s">
        <v>63</v>
      </c>
    </row>
    <row r="44" spans="1:11" x14ac:dyDescent="0.55000000000000004">
      <c r="A44" s="1" t="s">
        <v>98</v>
      </c>
      <c r="B44" s="8"/>
      <c r="C44" s="8">
        <v>544550660</v>
      </c>
      <c r="D44" s="8"/>
      <c r="E44" s="8">
        <v>658909576</v>
      </c>
      <c r="F44" s="8"/>
      <c r="G44" s="8">
        <v>574000</v>
      </c>
      <c r="H44" s="8"/>
      <c r="I44" s="8">
        <v>1202886236</v>
      </c>
      <c r="K44" s="9" t="s">
        <v>50</v>
      </c>
    </row>
    <row r="45" spans="1:11" x14ac:dyDescent="0.55000000000000004">
      <c r="A45" s="1" t="s">
        <v>98</v>
      </c>
      <c r="B45" s="8"/>
      <c r="C45" s="8">
        <v>3485741917</v>
      </c>
      <c r="D45" s="8"/>
      <c r="E45" s="8">
        <v>9526203051</v>
      </c>
      <c r="F45" s="8"/>
      <c r="G45" s="8">
        <v>574000</v>
      </c>
      <c r="H45" s="8"/>
      <c r="I45" s="8">
        <v>13011370968</v>
      </c>
      <c r="K45" s="9" t="s">
        <v>107</v>
      </c>
    </row>
    <row r="46" spans="1:11" x14ac:dyDescent="0.55000000000000004">
      <c r="A46" s="1" t="s">
        <v>98</v>
      </c>
      <c r="B46" s="8"/>
      <c r="C46" s="8">
        <v>645614894000</v>
      </c>
      <c r="D46" s="8"/>
      <c r="E46" s="8">
        <v>1431472332743</v>
      </c>
      <c r="F46" s="8"/>
      <c r="G46" s="8">
        <v>1897094008000</v>
      </c>
      <c r="H46" s="8"/>
      <c r="I46" s="8">
        <v>179993218743</v>
      </c>
      <c r="K46" s="9" t="s">
        <v>140</v>
      </c>
    </row>
    <row r="47" spans="1:11" x14ac:dyDescent="0.55000000000000004">
      <c r="A47" s="1" t="s">
        <v>98</v>
      </c>
      <c r="B47" s="8"/>
      <c r="C47" s="8">
        <v>60001198450</v>
      </c>
      <c r="D47" s="8"/>
      <c r="E47" s="8">
        <v>29474895336</v>
      </c>
      <c r="F47" s="8"/>
      <c r="G47" s="8">
        <v>574000</v>
      </c>
      <c r="H47" s="8"/>
      <c r="I47" s="8">
        <v>89475519786</v>
      </c>
      <c r="K47" s="9" t="s">
        <v>44</v>
      </c>
    </row>
    <row r="48" spans="1:11" x14ac:dyDescent="0.55000000000000004">
      <c r="A48" s="1" t="s">
        <v>98</v>
      </c>
      <c r="B48" s="8"/>
      <c r="C48" s="8">
        <v>95498907000</v>
      </c>
      <c r="D48" s="8"/>
      <c r="E48" s="8">
        <v>1459953771</v>
      </c>
      <c r="F48" s="8"/>
      <c r="G48" s="8">
        <v>574000</v>
      </c>
      <c r="H48" s="8"/>
      <c r="I48" s="8">
        <v>96958286771</v>
      </c>
      <c r="K48" s="9" t="s">
        <v>143</v>
      </c>
    </row>
    <row r="49" spans="1:11" x14ac:dyDescent="0.55000000000000004">
      <c r="A49" s="1" t="s">
        <v>98</v>
      </c>
      <c r="B49" s="8"/>
      <c r="C49" s="8">
        <v>964000</v>
      </c>
      <c r="D49" s="8"/>
      <c r="E49" s="8">
        <v>187074893218</v>
      </c>
      <c r="F49" s="8"/>
      <c r="G49" s="8">
        <v>184150574000</v>
      </c>
      <c r="H49" s="8"/>
      <c r="I49" s="8">
        <v>2925283218</v>
      </c>
      <c r="K49" s="9" t="s">
        <v>78</v>
      </c>
    </row>
    <row r="50" spans="1:11" x14ac:dyDescent="0.55000000000000004">
      <c r="A50" s="1" t="s">
        <v>124</v>
      </c>
      <c r="B50" s="8"/>
      <c r="C50" s="8">
        <v>0</v>
      </c>
      <c r="D50" s="8"/>
      <c r="E50" s="8">
        <v>164000000000</v>
      </c>
      <c r="F50" s="8"/>
      <c r="G50" s="8">
        <v>0</v>
      </c>
      <c r="H50" s="8"/>
      <c r="I50" s="8">
        <v>164000000000</v>
      </c>
      <c r="K50" s="9" t="s">
        <v>146</v>
      </c>
    </row>
    <row r="51" spans="1:11" x14ac:dyDescent="0.55000000000000004">
      <c r="A51" s="1" t="s">
        <v>124</v>
      </c>
      <c r="B51" s="8"/>
      <c r="C51" s="8">
        <v>0</v>
      </c>
      <c r="D51" s="8"/>
      <c r="E51" s="8">
        <v>172000000000</v>
      </c>
      <c r="F51" s="8"/>
      <c r="G51" s="8">
        <v>0</v>
      </c>
      <c r="H51" s="8"/>
      <c r="I51" s="8">
        <v>172000000000</v>
      </c>
      <c r="K51" s="9" t="s">
        <v>148</v>
      </c>
    </row>
    <row r="52" spans="1:11" x14ac:dyDescent="0.55000000000000004">
      <c r="A52" s="1" t="s">
        <v>124</v>
      </c>
      <c r="B52" s="8"/>
      <c r="C52" s="8">
        <v>0</v>
      </c>
      <c r="D52" s="8"/>
      <c r="E52" s="8">
        <v>162000000000</v>
      </c>
      <c r="F52" s="8"/>
      <c r="G52" s="8">
        <v>0</v>
      </c>
      <c r="H52" s="8"/>
      <c r="I52" s="8">
        <v>162000000000</v>
      </c>
      <c r="K52" s="9" t="s">
        <v>146</v>
      </c>
    </row>
    <row r="53" spans="1:11" x14ac:dyDescent="0.55000000000000004">
      <c r="A53" s="1" t="s">
        <v>124</v>
      </c>
      <c r="B53" s="8"/>
      <c r="C53" s="8">
        <v>0</v>
      </c>
      <c r="D53" s="8"/>
      <c r="E53" s="8">
        <v>212000000000</v>
      </c>
      <c r="F53" s="8"/>
      <c r="G53" s="8">
        <v>0</v>
      </c>
      <c r="H53" s="8"/>
      <c r="I53" s="8">
        <v>212000000000</v>
      </c>
      <c r="K53" s="9" t="s">
        <v>151</v>
      </c>
    </row>
    <row r="54" spans="1:11" x14ac:dyDescent="0.55000000000000004">
      <c r="A54" s="1" t="s">
        <v>124</v>
      </c>
      <c r="B54" s="8"/>
      <c r="C54" s="8">
        <v>0</v>
      </c>
      <c r="D54" s="8"/>
      <c r="E54" s="8">
        <v>51000000000</v>
      </c>
      <c r="F54" s="8"/>
      <c r="G54" s="8">
        <v>0</v>
      </c>
      <c r="H54" s="8"/>
      <c r="I54" s="8">
        <v>51000000000</v>
      </c>
      <c r="K54" s="9" t="s">
        <v>153</v>
      </c>
    </row>
    <row r="55" spans="1:11" x14ac:dyDescent="0.55000000000000004">
      <c r="A55" s="1" t="s">
        <v>124</v>
      </c>
      <c r="B55" s="8"/>
      <c r="C55" s="8">
        <v>0</v>
      </c>
      <c r="D55" s="8"/>
      <c r="E55" s="8">
        <v>135000000000</v>
      </c>
      <c r="F55" s="8"/>
      <c r="G55" s="8">
        <v>0</v>
      </c>
      <c r="H55" s="8"/>
      <c r="I55" s="8">
        <v>135000000000</v>
      </c>
      <c r="K55" s="9" t="s">
        <v>155</v>
      </c>
    </row>
    <row r="56" spans="1:11" x14ac:dyDescent="0.55000000000000004">
      <c r="A56" s="1" t="s">
        <v>124</v>
      </c>
      <c r="B56" s="8"/>
      <c r="C56" s="8">
        <v>0</v>
      </c>
      <c r="D56" s="8"/>
      <c r="E56" s="8">
        <v>17000000000</v>
      </c>
      <c r="F56" s="8"/>
      <c r="G56" s="8">
        <v>0</v>
      </c>
      <c r="H56" s="8"/>
      <c r="I56" s="8">
        <v>17000000000</v>
      </c>
      <c r="K56" s="9" t="s">
        <v>58</v>
      </c>
    </row>
    <row r="57" spans="1:11" x14ac:dyDescent="0.55000000000000004">
      <c r="A57" s="1" t="s">
        <v>124</v>
      </c>
      <c r="B57" s="8"/>
      <c r="C57" s="8">
        <v>0</v>
      </c>
      <c r="D57" s="8"/>
      <c r="E57" s="8">
        <v>24000000000</v>
      </c>
      <c r="F57" s="8"/>
      <c r="G57" s="8">
        <v>0</v>
      </c>
      <c r="H57" s="8"/>
      <c r="I57" s="8">
        <v>24000000000</v>
      </c>
      <c r="K57" s="9" t="s">
        <v>26</v>
      </c>
    </row>
    <row r="58" spans="1:11" x14ac:dyDescent="0.55000000000000004">
      <c r="A58" s="1" t="s">
        <v>124</v>
      </c>
      <c r="B58" s="8"/>
      <c r="C58" s="8">
        <v>0</v>
      </c>
      <c r="D58" s="8"/>
      <c r="E58" s="8">
        <v>135000000000</v>
      </c>
      <c r="F58" s="8"/>
      <c r="G58" s="8">
        <v>0</v>
      </c>
      <c r="H58" s="8"/>
      <c r="I58" s="8">
        <v>135000000000</v>
      </c>
      <c r="K58" s="9" t="s">
        <v>155</v>
      </c>
    </row>
    <row r="59" spans="1:11" x14ac:dyDescent="0.55000000000000004">
      <c r="A59" s="1" t="s">
        <v>124</v>
      </c>
      <c r="B59" s="8"/>
      <c r="C59" s="8">
        <v>0</v>
      </c>
      <c r="D59" s="8"/>
      <c r="E59" s="8">
        <v>60000000000</v>
      </c>
      <c r="F59" s="8"/>
      <c r="G59" s="8">
        <v>0</v>
      </c>
      <c r="H59" s="8"/>
      <c r="I59" s="8">
        <v>60000000000</v>
      </c>
      <c r="K59" s="9" t="s">
        <v>74</v>
      </c>
    </row>
    <row r="60" spans="1:11" x14ac:dyDescent="0.55000000000000004">
      <c r="A60" s="1" t="s">
        <v>124</v>
      </c>
      <c r="B60" s="8"/>
      <c r="C60" s="8">
        <v>0</v>
      </c>
      <c r="D60" s="8"/>
      <c r="E60" s="8">
        <v>215000000000</v>
      </c>
      <c r="F60" s="8"/>
      <c r="G60" s="8">
        <v>0</v>
      </c>
      <c r="H60" s="8"/>
      <c r="I60" s="8">
        <v>215000000000</v>
      </c>
      <c r="K60" s="9" t="s">
        <v>161</v>
      </c>
    </row>
    <row r="61" spans="1:11" x14ac:dyDescent="0.55000000000000004">
      <c r="A61" s="1" t="s">
        <v>124</v>
      </c>
      <c r="B61" s="8"/>
      <c r="C61" s="8">
        <v>0</v>
      </c>
      <c r="D61" s="8"/>
      <c r="E61" s="8">
        <v>345000000000</v>
      </c>
      <c r="F61" s="8"/>
      <c r="G61" s="8">
        <v>0</v>
      </c>
      <c r="H61" s="8"/>
      <c r="I61" s="8">
        <v>345000000000</v>
      </c>
      <c r="K61" s="9" t="s">
        <v>163</v>
      </c>
    </row>
    <row r="62" spans="1:11" x14ac:dyDescent="0.55000000000000004">
      <c r="A62" s="1" t="s">
        <v>124</v>
      </c>
      <c r="B62" s="8"/>
      <c r="C62" s="8">
        <v>0</v>
      </c>
      <c r="D62" s="8"/>
      <c r="E62" s="8">
        <v>158000000000</v>
      </c>
      <c r="F62" s="8"/>
      <c r="G62" s="8">
        <v>0</v>
      </c>
      <c r="H62" s="8"/>
      <c r="I62" s="8">
        <v>158000000000</v>
      </c>
      <c r="K62" s="9" t="s">
        <v>165</v>
      </c>
    </row>
    <row r="63" spans="1:11" x14ac:dyDescent="0.55000000000000004">
      <c r="A63" s="1" t="s">
        <v>124</v>
      </c>
      <c r="B63" s="8"/>
      <c r="C63" s="8">
        <v>0</v>
      </c>
      <c r="D63" s="8"/>
      <c r="E63" s="8">
        <v>265000000000</v>
      </c>
      <c r="F63" s="8"/>
      <c r="G63" s="8">
        <v>0</v>
      </c>
      <c r="H63" s="8"/>
      <c r="I63" s="8">
        <v>265000000000</v>
      </c>
      <c r="K63" s="9" t="s">
        <v>167</v>
      </c>
    </row>
    <row r="64" spans="1:11" x14ac:dyDescent="0.55000000000000004">
      <c r="A64" s="1" t="s">
        <v>124</v>
      </c>
      <c r="B64" s="8"/>
      <c r="C64" s="8">
        <v>0</v>
      </c>
      <c r="D64" s="8"/>
      <c r="E64" s="8">
        <v>158000000000</v>
      </c>
      <c r="F64" s="8"/>
      <c r="G64" s="8">
        <v>0</v>
      </c>
      <c r="H64" s="8"/>
      <c r="I64" s="8">
        <v>158000000000</v>
      </c>
      <c r="K64" s="9" t="s">
        <v>165</v>
      </c>
    </row>
    <row r="65" spans="1:11" x14ac:dyDescent="0.55000000000000004">
      <c r="A65" s="1" t="s">
        <v>124</v>
      </c>
      <c r="B65" s="8"/>
      <c r="C65" s="8">
        <v>0</v>
      </c>
      <c r="D65" s="8"/>
      <c r="E65" s="8">
        <v>6500000000</v>
      </c>
      <c r="F65" s="8"/>
      <c r="G65" s="8">
        <v>0</v>
      </c>
      <c r="H65" s="8"/>
      <c r="I65" s="8">
        <v>6500000000</v>
      </c>
      <c r="K65" s="9" t="s">
        <v>78</v>
      </c>
    </row>
    <row r="66" spans="1:11" x14ac:dyDescent="0.55000000000000004">
      <c r="A66" s="1" t="s">
        <v>124</v>
      </c>
      <c r="B66" s="8"/>
      <c r="C66" s="8">
        <v>0</v>
      </c>
      <c r="D66" s="8"/>
      <c r="E66" s="8">
        <v>450000000000</v>
      </c>
      <c r="F66" s="8"/>
      <c r="G66" s="8">
        <v>0</v>
      </c>
      <c r="H66" s="8"/>
      <c r="I66" s="8">
        <v>450000000000</v>
      </c>
      <c r="K66" s="9" t="s">
        <v>171</v>
      </c>
    </row>
    <row r="67" spans="1:11" ht="24.75" thickBot="1" x14ac:dyDescent="0.6">
      <c r="A67" s="1" t="s">
        <v>124</v>
      </c>
      <c r="C67" s="8">
        <v>0</v>
      </c>
      <c r="D67" s="8"/>
      <c r="E67" s="8">
        <v>27000000000</v>
      </c>
      <c r="F67" s="8"/>
      <c r="G67" s="8">
        <v>0</v>
      </c>
      <c r="H67" s="8"/>
      <c r="I67" s="8">
        <v>27000000000</v>
      </c>
      <c r="K67" s="9" t="s">
        <v>173</v>
      </c>
    </row>
    <row r="68" spans="1:11" ht="24.75" thickBot="1" x14ac:dyDescent="0.6">
      <c r="A68" s="1" t="s">
        <v>52</v>
      </c>
      <c r="C68" s="4">
        <f>SUM(C8:C67)</f>
        <v>7371783329687</v>
      </c>
      <c r="E68" s="4">
        <f>SUM(E8:E67)</f>
        <v>77653582706856</v>
      </c>
      <c r="G68" s="4">
        <f>SUM(G8:G67)</f>
        <v>79357478742269</v>
      </c>
      <c r="I68" s="4">
        <f>SUM(I8:I67)</f>
        <v>5667887294274</v>
      </c>
      <c r="K68" s="6" t="s">
        <v>174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J18" sqref="J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</row>
    <row r="4" spans="1: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4.75" x14ac:dyDescent="0.55000000000000004">
      <c r="A6" s="19" t="s">
        <v>179</v>
      </c>
      <c r="C6" s="19" t="s">
        <v>87</v>
      </c>
      <c r="E6" s="19" t="s">
        <v>202</v>
      </c>
      <c r="G6" s="19" t="s">
        <v>13</v>
      </c>
    </row>
    <row r="7" spans="1:7" x14ac:dyDescent="0.55000000000000004">
      <c r="A7" s="1" t="s">
        <v>236</v>
      </c>
      <c r="C7" s="3">
        <f>'درآمد سرمایه‌گذاری در سهام'!I30</f>
        <v>2187945118641</v>
      </c>
      <c r="E7" s="1" t="s">
        <v>203</v>
      </c>
      <c r="G7" s="1" t="s">
        <v>237</v>
      </c>
    </row>
    <row r="8" spans="1:7" x14ac:dyDescent="0.55000000000000004">
      <c r="A8" s="1" t="s">
        <v>238</v>
      </c>
      <c r="C8" s="3">
        <f>'درآمدسرمایه‌گذاری در اوراق بها '!I26</f>
        <v>23323438880</v>
      </c>
      <c r="E8" s="1" t="s">
        <v>239</v>
      </c>
      <c r="G8" s="1" t="s">
        <v>26</v>
      </c>
    </row>
    <row r="9" spans="1:7" x14ac:dyDescent="0.55000000000000004">
      <c r="A9" s="1" t="s">
        <v>240</v>
      </c>
      <c r="C9" s="3">
        <f>'درآمد سپرده بانکی'!E88</f>
        <v>105999535956</v>
      </c>
      <c r="E9" s="1" t="s">
        <v>241</v>
      </c>
      <c r="G9" s="1" t="s">
        <v>71</v>
      </c>
    </row>
    <row r="10" spans="1:7" x14ac:dyDescent="0.55000000000000004">
      <c r="A10" s="1" t="s">
        <v>52</v>
      </c>
      <c r="C10" s="4">
        <f>SUM(C7:C9)</f>
        <v>2317268093477</v>
      </c>
      <c r="E10" s="5" t="s">
        <v>242</v>
      </c>
      <c r="G10" s="5" t="s">
        <v>243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1"/>
  <sheetViews>
    <sheetView rightToLeft="1" topLeftCell="A13" workbookViewId="0">
      <selection activeCell="K34" sqref="K34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  <c r="N3" s="20" t="s">
        <v>175</v>
      </c>
      <c r="O3" s="20" t="s">
        <v>175</v>
      </c>
      <c r="P3" s="20" t="s">
        <v>175</v>
      </c>
      <c r="Q3" s="20" t="s">
        <v>175</v>
      </c>
      <c r="R3" s="20" t="s">
        <v>175</v>
      </c>
      <c r="S3" s="20" t="s">
        <v>175</v>
      </c>
      <c r="T3" s="20" t="s">
        <v>175</v>
      </c>
      <c r="U3" s="20" t="s">
        <v>175</v>
      </c>
    </row>
    <row r="4" spans="1:2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 x14ac:dyDescent="0.55000000000000004">
      <c r="A6" s="19" t="s">
        <v>3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H6" s="19" t="s">
        <v>177</v>
      </c>
      <c r="I6" s="19" t="s">
        <v>177</v>
      </c>
      <c r="J6" s="19" t="s">
        <v>177</v>
      </c>
      <c r="K6" s="19" t="s">
        <v>177</v>
      </c>
      <c r="M6" s="19" t="s">
        <v>178</v>
      </c>
      <c r="N6" s="19" t="s">
        <v>178</v>
      </c>
      <c r="O6" s="19" t="s">
        <v>178</v>
      </c>
      <c r="P6" s="19" t="s">
        <v>178</v>
      </c>
      <c r="Q6" s="19" t="s">
        <v>178</v>
      </c>
      <c r="R6" s="19" t="s">
        <v>178</v>
      </c>
      <c r="S6" s="19" t="s">
        <v>178</v>
      </c>
      <c r="T6" s="19" t="s">
        <v>178</v>
      </c>
      <c r="U6" s="19" t="s">
        <v>178</v>
      </c>
    </row>
    <row r="7" spans="1:21" ht="24.75" x14ac:dyDescent="0.55000000000000004">
      <c r="A7" s="19" t="s">
        <v>3</v>
      </c>
      <c r="C7" s="19" t="s">
        <v>199</v>
      </c>
      <c r="E7" s="19" t="s">
        <v>200</v>
      </c>
      <c r="G7" s="19" t="s">
        <v>201</v>
      </c>
      <c r="I7" s="19" t="s">
        <v>87</v>
      </c>
      <c r="K7" s="19" t="s">
        <v>202</v>
      </c>
      <c r="M7" s="19" t="s">
        <v>199</v>
      </c>
      <c r="O7" s="19" t="s">
        <v>200</v>
      </c>
      <c r="Q7" s="19" t="s">
        <v>201</v>
      </c>
      <c r="S7" s="19" t="s">
        <v>87</v>
      </c>
      <c r="U7" s="19" t="s">
        <v>202</v>
      </c>
    </row>
    <row r="8" spans="1:21" x14ac:dyDescent="0.55000000000000004">
      <c r="A8" s="1" t="s">
        <v>39</v>
      </c>
      <c r="C8" s="8">
        <v>0</v>
      </c>
      <c r="D8" s="8"/>
      <c r="E8" s="8">
        <v>33399242937</v>
      </c>
      <c r="F8" s="8"/>
      <c r="G8" s="8">
        <v>11478750386</v>
      </c>
      <c r="H8" s="8"/>
      <c r="I8" s="8">
        <f>C8+E8+G8</f>
        <v>44877993323</v>
      </c>
      <c r="K8" s="14">
        <f>I8/$I$30</f>
        <v>2.0511480356909091E-2</v>
      </c>
      <c r="M8" s="8">
        <v>0</v>
      </c>
      <c r="O8" s="8">
        <v>7445318910</v>
      </c>
      <c r="P8" s="8"/>
      <c r="Q8" s="8">
        <v>-70642557</v>
      </c>
      <c r="R8" s="8"/>
      <c r="S8" s="8">
        <f>M8+O8+Q8</f>
        <v>7374676353</v>
      </c>
      <c r="U8" s="14">
        <f>S8/$S$30</f>
        <v>6.7822676097199666E-4</v>
      </c>
    </row>
    <row r="9" spans="1:21" x14ac:dyDescent="0.55000000000000004">
      <c r="A9" s="1" t="s">
        <v>35</v>
      </c>
      <c r="C9" s="8">
        <v>0</v>
      </c>
      <c r="D9" s="8"/>
      <c r="E9" s="8">
        <v>283355271066</v>
      </c>
      <c r="F9" s="8"/>
      <c r="G9" s="8">
        <v>35919065415</v>
      </c>
      <c r="H9" s="8"/>
      <c r="I9" s="8">
        <f t="shared" ref="I9:I29" si="0">C9+E9+G9</f>
        <v>319274336481</v>
      </c>
      <c r="K9" s="14">
        <f t="shared" ref="K9:K29" si="1">I9/$I$30</f>
        <v>0.14592428930727069</v>
      </c>
      <c r="M9" s="8">
        <v>0</v>
      </c>
      <c r="O9" s="8">
        <v>179473610692</v>
      </c>
      <c r="P9" s="8"/>
      <c r="Q9" s="8">
        <v>413358362705</v>
      </c>
      <c r="R9" s="8"/>
      <c r="S9" s="8">
        <f t="shared" ref="S9:S29" si="2">M9+O9+Q9</f>
        <v>592831973397</v>
      </c>
      <c r="U9" s="14">
        <f t="shared" ref="U9:U29" si="3">S9/$S$30</f>
        <v>5.4520970124217215E-2</v>
      </c>
    </row>
    <row r="10" spans="1:21" x14ac:dyDescent="0.55000000000000004">
      <c r="A10" s="1" t="s">
        <v>33</v>
      </c>
      <c r="C10" s="8">
        <v>0</v>
      </c>
      <c r="D10" s="8"/>
      <c r="E10" s="8">
        <v>203311318306</v>
      </c>
      <c r="F10" s="8"/>
      <c r="G10" s="8">
        <v>278797085844</v>
      </c>
      <c r="H10" s="8"/>
      <c r="I10" s="8">
        <f t="shared" si="0"/>
        <v>482108404150</v>
      </c>
      <c r="K10" s="14">
        <f t="shared" si="1"/>
        <v>0.22034757638228711</v>
      </c>
      <c r="M10" s="8">
        <v>0</v>
      </c>
      <c r="O10" s="8">
        <v>292465342416</v>
      </c>
      <c r="P10" s="8"/>
      <c r="Q10" s="8">
        <v>1115793952959</v>
      </c>
      <c r="R10" s="8"/>
      <c r="S10" s="8">
        <f t="shared" si="2"/>
        <v>1408259295375</v>
      </c>
      <c r="U10" s="14">
        <f t="shared" si="3"/>
        <v>0.12951336367762803</v>
      </c>
    </row>
    <row r="11" spans="1:21" x14ac:dyDescent="0.55000000000000004">
      <c r="A11" s="1" t="s">
        <v>15</v>
      </c>
      <c r="C11" s="8">
        <v>0</v>
      </c>
      <c r="D11" s="8"/>
      <c r="E11" s="8">
        <v>-1230905052478</v>
      </c>
      <c r="F11" s="8"/>
      <c r="G11" s="8">
        <v>-593466446659</v>
      </c>
      <c r="H11" s="8"/>
      <c r="I11" s="8">
        <f t="shared" si="0"/>
        <v>-1824371499137</v>
      </c>
      <c r="K11" s="14">
        <f t="shared" si="1"/>
        <v>-0.83382872979472777</v>
      </c>
      <c r="M11" s="8">
        <v>0</v>
      </c>
      <c r="O11" s="8">
        <v>-529025173116</v>
      </c>
      <c r="P11" s="8"/>
      <c r="Q11" s="8">
        <v>3430182619490</v>
      </c>
      <c r="R11" s="8"/>
      <c r="S11" s="8">
        <f t="shared" si="2"/>
        <v>2901157446374</v>
      </c>
      <c r="U11" s="14">
        <f t="shared" si="3"/>
        <v>0.26681070785209371</v>
      </c>
    </row>
    <row r="12" spans="1:21" x14ac:dyDescent="0.55000000000000004">
      <c r="A12" s="1" t="s">
        <v>51</v>
      </c>
      <c r="C12" s="8">
        <v>0</v>
      </c>
      <c r="D12" s="8"/>
      <c r="E12" s="8">
        <v>0</v>
      </c>
      <c r="F12" s="8"/>
      <c r="G12" s="8">
        <v>954484425</v>
      </c>
      <c r="H12" s="8"/>
      <c r="I12" s="8">
        <f t="shared" si="0"/>
        <v>954484425</v>
      </c>
      <c r="K12" s="14">
        <f t="shared" si="1"/>
        <v>4.3624696838504782E-4</v>
      </c>
      <c r="M12" s="8">
        <v>0</v>
      </c>
      <c r="O12" s="8">
        <v>0</v>
      </c>
      <c r="P12" s="8"/>
      <c r="Q12" s="8">
        <v>18347777947</v>
      </c>
      <c r="R12" s="8"/>
      <c r="S12" s="8">
        <f t="shared" si="2"/>
        <v>18347777947</v>
      </c>
      <c r="U12" s="14">
        <f t="shared" si="3"/>
        <v>1.6873898476866811E-3</v>
      </c>
    </row>
    <row r="13" spans="1:21" x14ac:dyDescent="0.55000000000000004">
      <c r="A13" s="1" t="s">
        <v>17</v>
      </c>
      <c r="C13" s="8">
        <v>0</v>
      </c>
      <c r="D13" s="8"/>
      <c r="E13" s="8">
        <v>101203868591</v>
      </c>
      <c r="F13" s="8"/>
      <c r="G13" s="8">
        <v>282585001807</v>
      </c>
      <c r="H13" s="8"/>
      <c r="I13" s="8">
        <f t="shared" si="0"/>
        <v>383788870398</v>
      </c>
      <c r="K13" s="14">
        <f t="shared" si="1"/>
        <v>0.17541064770234413</v>
      </c>
      <c r="M13" s="8">
        <v>0</v>
      </c>
      <c r="O13" s="8">
        <v>37058530537</v>
      </c>
      <c r="P13" s="8"/>
      <c r="Q13" s="8">
        <v>1126594507497</v>
      </c>
      <c r="R13" s="8"/>
      <c r="S13" s="8">
        <f t="shared" si="2"/>
        <v>1163653038034</v>
      </c>
      <c r="U13" s="14">
        <f t="shared" si="3"/>
        <v>0.10701766329853518</v>
      </c>
    </row>
    <row r="14" spans="1:21" x14ac:dyDescent="0.55000000000000004">
      <c r="A14" s="1" t="s">
        <v>37</v>
      </c>
      <c r="C14" s="8">
        <v>0</v>
      </c>
      <c r="D14" s="8"/>
      <c r="E14" s="8">
        <v>127731257111</v>
      </c>
      <c r="F14" s="8"/>
      <c r="G14" s="8">
        <v>52391772271</v>
      </c>
      <c r="H14" s="8"/>
      <c r="I14" s="8">
        <f t="shared" si="0"/>
        <v>180123029382</v>
      </c>
      <c r="K14" s="14">
        <f t="shared" si="1"/>
        <v>8.2325204525184784E-2</v>
      </c>
      <c r="M14" s="8">
        <v>0</v>
      </c>
      <c r="O14" s="8">
        <v>88628700091</v>
      </c>
      <c r="P14" s="8"/>
      <c r="Q14" s="8">
        <v>332606348792</v>
      </c>
      <c r="R14" s="8"/>
      <c r="S14" s="8">
        <f t="shared" si="2"/>
        <v>421235048883</v>
      </c>
      <c r="U14" s="14">
        <f t="shared" si="3"/>
        <v>3.8739718075299481E-2</v>
      </c>
    </row>
    <row r="15" spans="1:21" x14ac:dyDescent="0.55000000000000004">
      <c r="A15" s="1" t="s">
        <v>31</v>
      </c>
      <c r="C15" s="8">
        <v>0</v>
      </c>
      <c r="D15" s="8"/>
      <c r="E15" s="8">
        <v>45017667339</v>
      </c>
      <c r="F15" s="8"/>
      <c r="G15" s="8">
        <v>108068819737</v>
      </c>
      <c r="H15" s="8"/>
      <c r="I15" s="8">
        <f t="shared" si="0"/>
        <v>153086487076</v>
      </c>
      <c r="K15" s="14">
        <f t="shared" si="1"/>
        <v>6.9968156774922546E-2</v>
      </c>
      <c r="M15" s="8">
        <v>0</v>
      </c>
      <c r="O15" s="8">
        <v>19133473372</v>
      </c>
      <c r="P15" s="8"/>
      <c r="Q15" s="8">
        <v>275208691449</v>
      </c>
      <c r="R15" s="8"/>
      <c r="S15" s="8">
        <f t="shared" si="2"/>
        <v>294342164821</v>
      </c>
      <c r="U15" s="14">
        <f t="shared" si="3"/>
        <v>2.7069761913392051E-2</v>
      </c>
    </row>
    <row r="16" spans="1:21" x14ac:dyDescent="0.55000000000000004">
      <c r="A16" s="1" t="s">
        <v>25</v>
      </c>
      <c r="C16" s="8">
        <v>0</v>
      </c>
      <c r="D16" s="8"/>
      <c r="E16" s="8">
        <v>52789828</v>
      </c>
      <c r="F16" s="8"/>
      <c r="G16" s="8">
        <v>667595631</v>
      </c>
      <c r="H16" s="8"/>
      <c r="I16" s="8">
        <f t="shared" si="0"/>
        <v>720385459</v>
      </c>
      <c r="K16" s="14">
        <f t="shared" si="1"/>
        <v>3.292520698359443E-4</v>
      </c>
      <c r="M16" s="8">
        <v>0</v>
      </c>
      <c r="O16" s="8">
        <v>129900239</v>
      </c>
      <c r="P16" s="8"/>
      <c r="Q16" s="8">
        <v>667595631</v>
      </c>
      <c r="R16" s="8"/>
      <c r="S16" s="8">
        <f t="shared" si="2"/>
        <v>797495870</v>
      </c>
      <c r="U16" s="14">
        <f t="shared" si="3"/>
        <v>7.3343291950515852E-5</v>
      </c>
    </row>
    <row r="17" spans="1:21" x14ac:dyDescent="0.55000000000000004">
      <c r="A17" s="1" t="s">
        <v>21</v>
      </c>
      <c r="C17" s="8">
        <v>0</v>
      </c>
      <c r="D17" s="8"/>
      <c r="E17" s="8">
        <v>125224333290</v>
      </c>
      <c r="F17" s="8"/>
      <c r="G17" s="8">
        <v>156699781403</v>
      </c>
      <c r="H17" s="8"/>
      <c r="I17" s="8">
        <f t="shared" si="0"/>
        <v>281924114693</v>
      </c>
      <c r="K17" s="14">
        <f t="shared" si="1"/>
        <v>0.12885337584158041</v>
      </c>
      <c r="M17" s="8">
        <v>0</v>
      </c>
      <c r="O17" s="8">
        <v>59582312906</v>
      </c>
      <c r="P17" s="8"/>
      <c r="Q17" s="8">
        <v>639338191511</v>
      </c>
      <c r="R17" s="8"/>
      <c r="S17" s="8">
        <f t="shared" si="2"/>
        <v>698920504417</v>
      </c>
      <c r="U17" s="14">
        <f t="shared" si="3"/>
        <v>6.4277612629715347E-2</v>
      </c>
    </row>
    <row r="18" spans="1:21" x14ac:dyDescent="0.55000000000000004">
      <c r="A18" s="1" t="s">
        <v>19</v>
      </c>
      <c r="C18" s="8">
        <v>0</v>
      </c>
      <c r="D18" s="8"/>
      <c r="E18" s="8">
        <v>131714913523</v>
      </c>
      <c r="F18" s="8"/>
      <c r="G18" s="8">
        <v>58380786362</v>
      </c>
      <c r="H18" s="8"/>
      <c r="I18" s="8">
        <f t="shared" si="0"/>
        <v>190095699885</v>
      </c>
      <c r="K18" s="14">
        <f t="shared" si="1"/>
        <v>8.688321213608606E-2</v>
      </c>
      <c r="M18" s="8">
        <v>46215015000</v>
      </c>
      <c r="O18" s="8">
        <v>297315162939</v>
      </c>
      <c r="P18" s="8"/>
      <c r="Q18" s="8">
        <v>62270044436</v>
      </c>
      <c r="R18" s="8"/>
      <c r="S18" s="8">
        <f t="shared" si="2"/>
        <v>405800222375</v>
      </c>
      <c r="U18" s="14">
        <f t="shared" si="3"/>
        <v>3.7320223593426106E-2</v>
      </c>
    </row>
    <row r="19" spans="1:21" x14ac:dyDescent="0.55000000000000004">
      <c r="A19" s="1" t="s">
        <v>43</v>
      </c>
      <c r="C19" s="8">
        <v>0</v>
      </c>
      <c r="D19" s="8"/>
      <c r="E19" s="8">
        <v>-520020564</v>
      </c>
      <c r="F19" s="8"/>
      <c r="G19" s="8">
        <v>2726871966</v>
      </c>
      <c r="H19" s="8"/>
      <c r="I19" s="8">
        <f t="shared" si="0"/>
        <v>2206851402</v>
      </c>
      <c r="K19" s="14">
        <f t="shared" si="1"/>
        <v>1.0086411140745354E-3</v>
      </c>
      <c r="M19" s="8">
        <v>0</v>
      </c>
      <c r="O19" s="8">
        <v>2927043402</v>
      </c>
      <c r="P19" s="8"/>
      <c r="Q19" s="8">
        <v>6042621733</v>
      </c>
      <c r="R19" s="8"/>
      <c r="S19" s="8">
        <f t="shared" si="2"/>
        <v>8969665135</v>
      </c>
      <c r="U19" s="14">
        <f t="shared" si="3"/>
        <v>8.2491307283468211E-4</v>
      </c>
    </row>
    <row r="20" spans="1:21" x14ac:dyDescent="0.55000000000000004">
      <c r="A20" s="1" t="s">
        <v>45</v>
      </c>
      <c r="C20" s="8">
        <v>0</v>
      </c>
      <c r="D20" s="8"/>
      <c r="E20" s="8">
        <v>12071024051</v>
      </c>
      <c r="F20" s="8"/>
      <c r="G20" s="8">
        <v>16309432661</v>
      </c>
      <c r="H20" s="8"/>
      <c r="I20" s="8">
        <f t="shared" si="0"/>
        <v>28380456712</v>
      </c>
      <c r="K20" s="14">
        <f t="shared" si="1"/>
        <v>1.297128363513431E-2</v>
      </c>
      <c r="M20" s="8">
        <v>0</v>
      </c>
      <c r="O20" s="8">
        <v>12023917878</v>
      </c>
      <c r="P20" s="8"/>
      <c r="Q20" s="8">
        <v>18358096780</v>
      </c>
      <c r="R20" s="8"/>
      <c r="S20" s="8">
        <f t="shared" si="2"/>
        <v>30382014658</v>
      </c>
      <c r="U20" s="14">
        <f t="shared" si="3"/>
        <v>2.7941423334349631E-3</v>
      </c>
    </row>
    <row r="21" spans="1:21" x14ac:dyDescent="0.55000000000000004">
      <c r="A21" s="1" t="s">
        <v>49</v>
      </c>
      <c r="C21" s="8">
        <v>0</v>
      </c>
      <c r="D21" s="8"/>
      <c r="E21" s="8">
        <v>0</v>
      </c>
      <c r="F21" s="8"/>
      <c r="G21" s="8">
        <v>2698389873</v>
      </c>
      <c r="H21" s="8"/>
      <c r="I21" s="8">
        <f t="shared" si="0"/>
        <v>2698389873</v>
      </c>
      <c r="K21" s="14">
        <f t="shared" si="1"/>
        <v>1.233298701146605E-3</v>
      </c>
      <c r="M21" s="8">
        <v>0</v>
      </c>
      <c r="O21" s="8">
        <v>0</v>
      </c>
      <c r="P21" s="8"/>
      <c r="Q21" s="8">
        <v>5764126783</v>
      </c>
      <c r="R21" s="8"/>
      <c r="S21" s="8">
        <f t="shared" si="2"/>
        <v>5764126783</v>
      </c>
      <c r="U21" s="14">
        <f t="shared" si="3"/>
        <v>5.3010937032859707E-4</v>
      </c>
    </row>
    <row r="22" spans="1:21" x14ac:dyDescent="0.55000000000000004">
      <c r="A22" s="1" t="s">
        <v>47</v>
      </c>
      <c r="C22" s="8">
        <v>0</v>
      </c>
      <c r="D22" s="8"/>
      <c r="E22" s="8">
        <v>1029261818389</v>
      </c>
      <c r="F22" s="8"/>
      <c r="G22" s="8">
        <v>101600653229</v>
      </c>
      <c r="H22" s="8"/>
      <c r="I22" s="8">
        <f t="shared" si="0"/>
        <v>1130862471618</v>
      </c>
      <c r="K22" s="14">
        <f t="shared" si="1"/>
        <v>0.51686052907963864</v>
      </c>
      <c r="M22" s="8">
        <v>0</v>
      </c>
      <c r="O22" s="8">
        <v>1325211889109</v>
      </c>
      <c r="P22" s="8"/>
      <c r="Q22" s="8">
        <v>102012886566</v>
      </c>
      <c r="R22" s="8"/>
      <c r="S22" s="8">
        <f t="shared" si="2"/>
        <v>1427224775675</v>
      </c>
      <c r="U22" s="14">
        <f t="shared" si="3"/>
        <v>0.13125756174930539</v>
      </c>
    </row>
    <row r="23" spans="1:21" x14ac:dyDescent="0.55000000000000004">
      <c r="A23" s="1" t="s">
        <v>41</v>
      </c>
      <c r="C23" s="8">
        <v>0</v>
      </c>
      <c r="D23" s="8"/>
      <c r="E23" s="8">
        <v>308130213908</v>
      </c>
      <c r="F23" s="8"/>
      <c r="G23" s="8">
        <v>2096428652</v>
      </c>
      <c r="H23" s="8"/>
      <c r="I23" s="8">
        <f t="shared" si="0"/>
        <v>310226642560</v>
      </c>
      <c r="K23" s="14">
        <f t="shared" si="1"/>
        <v>0.14178904210937945</v>
      </c>
      <c r="M23" s="8">
        <v>0</v>
      </c>
      <c r="O23" s="8">
        <v>152563009611</v>
      </c>
      <c r="P23" s="8"/>
      <c r="Q23" s="8">
        <v>5770660582</v>
      </c>
      <c r="R23" s="8"/>
      <c r="S23" s="8">
        <f t="shared" si="2"/>
        <v>158333670193</v>
      </c>
      <c r="U23" s="14">
        <f t="shared" si="3"/>
        <v>1.456147051716003E-2</v>
      </c>
    </row>
    <row r="24" spans="1:21" x14ac:dyDescent="0.55000000000000004">
      <c r="A24" s="1" t="s">
        <v>29</v>
      </c>
      <c r="C24" s="8">
        <v>0</v>
      </c>
      <c r="D24" s="8"/>
      <c r="E24" s="8">
        <v>222467077153</v>
      </c>
      <c r="F24" s="8"/>
      <c r="G24" s="8">
        <v>76554057472</v>
      </c>
      <c r="H24" s="8"/>
      <c r="I24" s="8">
        <f t="shared" si="0"/>
        <v>299021134625</v>
      </c>
      <c r="K24" s="14">
        <f t="shared" si="1"/>
        <v>0.1366675663285061</v>
      </c>
      <c r="M24" s="8">
        <v>0</v>
      </c>
      <c r="O24" s="8">
        <v>286636803619</v>
      </c>
      <c r="P24" s="8"/>
      <c r="Q24" s="8">
        <v>565027536308</v>
      </c>
      <c r="R24" s="8"/>
      <c r="S24" s="8">
        <f t="shared" si="2"/>
        <v>851664339927</v>
      </c>
      <c r="U24" s="14">
        <f t="shared" si="3"/>
        <v>7.8325002895763371E-2</v>
      </c>
    </row>
    <row r="25" spans="1:21" x14ac:dyDescent="0.55000000000000004">
      <c r="A25" s="1" t="s">
        <v>23</v>
      </c>
      <c r="C25" s="8">
        <v>0</v>
      </c>
      <c r="D25" s="8"/>
      <c r="E25" s="8">
        <v>-1497788989</v>
      </c>
      <c r="F25" s="8"/>
      <c r="G25" s="8">
        <v>20363613539</v>
      </c>
      <c r="H25" s="8"/>
      <c r="I25" s="8">
        <f t="shared" si="0"/>
        <v>18865824550</v>
      </c>
      <c r="K25" s="14">
        <f t="shared" si="1"/>
        <v>8.6226223817342101E-3</v>
      </c>
      <c r="M25" s="8">
        <v>0</v>
      </c>
      <c r="O25" s="8">
        <v>668379782</v>
      </c>
      <c r="P25" s="8"/>
      <c r="Q25" s="8">
        <v>186150758316</v>
      </c>
      <c r="R25" s="8"/>
      <c r="S25" s="8">
        <f t="shared" si="2"/>
        <v>186819138098</v>
      </c>
      <c r="U25" s="14">
        <f t="shared" si="3"/>
        <v>1.71811931608691E-2</v>
      </c>
    </row>
    <row r="26" spans="1:21" x14ac:dyDescent="0.55000000000000004">
      <c r="A26" s="1" t="s">
        <v>27</v>
      </c>
      <c r="C26" s="8">
        <v>0</v>
      </c>
      <c r="D26" s="8"/>
      <c r="E26" s="8">
        <v>183101041166</v>
      </c>
      <c r="F26" s="8"/>
      <c r="G26" s="8">
        <v>0</v>
      </c>
      <c r="H26" s="8"/>
      <c r="I26" s="8">
        <f t="shared" si="0"/>
        <v>183101041166</v>
      </c>
      <c r="K26" s="14">
        <f t="shared" si="1"/>
        <v>8.368630438030808E-2</v>
      </c>
      <c r="M26" s="8">
        <v>352457317500</v>
      </c>
      <c r="O26" s="8">
        <v>-753280036987</v>
      </c>
      <c r="P26" s="8"/>
      <c r="Q26" s="8">
        <v>-124075812330</v>
      </c>
      <c r="R26" s="8"/>
      <c r="S26" s="8">
        <f t="shared" si="2"/>
        <v>-524898531817</v>
      </c>
      <c r="U26" s="14">
        <f t="shared" si="3"/>
        <v>-4.8273336216087696E-2</v>
      </c>
    </row>
    <row r="27" spans="1:21" x14ac:dyDescent="0.55000000000000004">
      <c r="A27" s="1" t="s">
        <v>195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>C27+E27+G27</f>
        <v>0</v>
      </c>
      <c r="K27" s="14">
        <f t="shared" si="1"/>
        <v>0</v>
      </c>
      <c r="M27" s="8">
        <v>0</v>
      </c>
      <c r="O27" s="8">
        <v>0</v>
      </c>
      <c r="P27" s="8"/>
      <c r="Q27" s="8">
        <v>744103989</v>
      </c>
      <c r="R27" s="8"/>
      <c r="S27" s="8">
        <f t="shared" si="2"/>
        <v>744103989</v>
      </c>
      <c r="U27" s="14">
        <f t="shared" si="3"/>
        <v>6.8433001548673137E-5</v>
      </c>
    </row>
    <row r="28" spans="1:21" x14ac:dyDescent="0.55000000000000004">
      <c r="A28" s="1" t="s">
        <v>196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K28" s="14">
        <f t="shared" si="1"/>
        <v>0</v>
      </c>
      <c r="M28" s="8">
        <v>0</v>
      </c>
      <c r="O28" s="8">
        <v>0</v>
      </c>
      <c r="P28" s="8"/>
      <c r="Q28" s="8">
        <v>812179672451</v>
      </c>
      <c r="R28" s="8"/>
      <c r="S28" s="8">
        <f>M28+O28+Q28</f>
        <v>812179672451</v>
      </c>
      <c r="U28" s="14">
        <f t="shared" si="3"/>
        <v>7.4693717013039868E-2</v>
      </c>
    </row>
    <row r="29" spans="1:21" x14ac:dyDescent="0.55000000000000004">
      <c r="A29" s="1" t="s">
        <v>197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K29" s="14">
        <f t="shared" si="1"/>
        <v>0</v>
      </c>
      <c r="M29" s="8">
        <v>0</v>
      </c>
      <c r="O29" s="8">
        <v>0</v>
      </c>
      <c r="P29" s="8"/>
      <c r="Q29" s="8">
        <v>3564453389</v>
      </c>
      <c r="R29" s="8"/>
      <c r="S29" s="8">
        <f t="shared" si="2"/>
        <v>3564453389</v>
      </c>
      <c r="U29" s="14">
        <f t="shared" si="3"/>
        <v>3.2781203688670216E-4</v>
      </c>
    </row>
    <row r="30" spans="1:21" x14ac:dyDescent="0.55000000000000004">
      <c r="A30" s="1" t="s">
        <v>52</v>
      </c>
      <c r="B30" s="9"/>
      <c r="C30" s="12">
        <f>SUM(C8:C29)</f>
        <v>0</v>
      </c>
      <c r="D30" s="9"/>
      <c r="E30" s="12">
        <f>SUM(E8:E29)</f>
        <v>1573118974627</v>
      </c>
      <c r="F30" s="9"/>
      <c r="G30" s="12">
        <f>SUM(G8:G29)</f>
        <v>614826144014</v>
      </c>
      <c r="H30" s="9"/>
      <c r="I30" s="12">
        <f>SUM(I8:I29)</f>
        <v>2187945118641</v>
      </c>
      <c r="K30" s="15">
        <f>SUM(K8:K29)</f>
        <v>1</v>
      </c>
      <c r="M30" s="12">
        <f>SUM(M8:M29)</f>
        <v>398672332500</v>
      </c>
      <c r="N30" s="9"/>
      <c r="O30" s="12">
        <f>SUM(O8:O29)</f>
        <v>1478958185400</v>
      </c>
      <c r="P30" s="9"/>
      <c r="Q30" s="12">
        <f>SUM(Q8:Q29)</f>
        <v>8995836554427</v>
      </c>
      <c r="R30" s="9"/>
      <c r="S30" s="12">
        <f>SUM(S8:S29)</f>
        <v>10873467072327</v>
      </c>
      <c r="T30" s="9"/>
      <c r="U30" s="15">
        <f>SUM(U8:U29)</f>
        <v>1.0000000000000002</v>
      </c>
    </row>
    <row r="31" spans="1:21" x14ac:dyDescent="0.55000000000000004">
      <c r="E31" s="3"/>
      <c r="G31" s="3"/>
      <c r="M31" s="10"/>
      <c r="N31" s="9"/>
      <c r="O31" s="10"/>
      <c r="P31" s="9"/>
      <c r="Q31" s="10"/>
      <c r="R31" s="9"/>
      <c r="S31" s="9"/>
      <c r="T31" s="9"/>
      <c r="U31" s="9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4"/>
  <sheetViews>
    <sheetView rightToLeft="1" topLeftCell="A19" workbookViewId="0">
      <selection activeCell="T33" sqref="T33:T38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9.5703125" style="1" bestFit="1" customWidth="1"/>
    <col min="21" max="16384" width="9.140625" style="1"/>
  </cols>
  <sheetData>
    <row r="2" spans="1:20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20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  <c r="N3" s="20" t="s">
        <v>175</v>
      </c>
      <c r="O3" s="20" t="s">
        <v>175</v>
      </c>
      <c r="P3" s="20" t="s">
        <v>175</v>
      </c>
      <c r="Q3" s="20" t="s">
        <v>175</v>
      </c>
    </row>
    <row r="4" spans="1:20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20" ht="24.75" x14ac:dyDescent="0.55000000000000004">
      <c r="A6" s="19" t="s">
        <v>3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H6" s="19" t="s">
        <v>177</v>
      </c>
      <c r="I6" s="19" t="s">
        <v>177</v>
      </c>
      <c r="K6" s="19" t="s">
        <v>178</v>
      </c>
      <c r="L6" s="19" t="s">
        <v>178</v>
      </c>
      <c r="M6" s="19" t="s">
        <v>178</v>
      </c>
      <c r="N6" s="19" t="s">
        <v>178</v>
      </c>
      <c r="O6" s="19" t="s">
        <v>178</v>
      </c>
      <c r="P6" s="19" t="s">
        <v>178</v>
      </c>
      <c r="Q6" s="19" t="s">
        <v>178</v>
      </c>
    </row>
    <row r="7" spans="1:20" ht="24.75" x14ac:dyDescent="0.55000000000000004">
      <c r="A7" s="19" t="s">
        <v>3</v>
      </c>
      <c r="C7" s="19" t="s">
        <v>7</v>
      </c>
      <c r="E7" s="19" t="s">
        <v>191</v>
      </c>
      <c r="G7" s="19" t="s">
        <v>192</v>
      </c>
      <c r="I7" s="19" t="s">
        <v>194</v>
      </c>
      <c r="K7" s="19" t="s">
        <v>7</v>
      </c>
      <c r="M7" s="19" t="s">
        <v>191</v>
      </c>
      <c r="O7" s="19" t="s">
        <v>192</v>
      </c>
      <c r="Q7" s="19" t="s">
        <v>194</v>
      </c>
    </row>
    <row r="8" spans="1:20" x14ac:dyDescent="0.55000000000000004">
      <c r="A8" s="1" t="s">
        <v>39</v>
      </c>
      <c r="C8" s="8">
        <v>192828410</v>
      </c>
      <c r="D8" s="8"/>
      <c r="E8" s="8">
        <v>1859523023416</v>
      </c>
      <c r="F8" s="8"/>
      <c r="G8" s="8">
        <v>1848044273030</v>
      </c>
      <c r="H8" s="8"/>
      <c r="I8" s="8">
        <f>E8-G8</f>
        <v>11478750386</v>
      </c>
      <c r="J8" s="8"/>
      <c r="K8" s="8">
        <v>747144622</v>
      </c>
      <c r="L8" s="8"/>
      <c r="M8" s="8">
        <v>7664117300373</v>
      </c>
      <c r="N8" s="8"/>
      <c r="O8" s="8">
        <v>7664187942930</v>
      </c>
      <c r="P8" s="8"/>
      <c r="Q8" s="8">
        <f>M8-O8</f>
        <v>-70642557</v>
      </c>
    </row>
    <row r="9" spans="1:20" x14ac:dyDescent="0.55000000000000004">
      <c r="A9" s="1" t="s">
        <v>35</v>
      </c>
      <c r="C9" s="8">
        <v>36319501</v>
      </c>
      <c r="D9" s="8"/>
      <c r="E9" s="8">
        <v>916208057372</v>
      </c>
      <c r="F9" s="8"/>
      <c r="G9" s="8">
        <v>880288991957</v>
      </c>
      <c r="H9" s="8"/>
      <c r="I9" s="8">
        <f t="shared" ref="I9:I33" si="0">E9-G9</f>
        <v>35919065415</v>
      </c>
      <c r="J9" s="8"/>
      <c r="K9" s="8">
        <v>721293401</v>
      </c>
      <c r="L9" s="8"/>
      <c r="M9" s="8">
        <v>14884113297444</v>
      </c>
      <c r="N9" s="8"/>
      <c r="O9" s="8">
        <v>14470754934739</v>
      </c>
      <c r="P9" s="8"/>
      <c r="Q9" s="8">
        <f t="shared" ref="Q9:Q33" si="1">M9-O9</f>
        <v>413358362705</v>
      </c>
      <c r="T9" s="13"/>
    </row>
    <row r="10" spans="1:20" x14ac:dyDescent="0.55000000000000004">
      <c r="A10" s="1" t="s">
        <v>33</v>
      </c>
      <c r="C10" s="8">
        <v>106123600</v>
      </c>
      <c r="D10" s="8"/>
      <c r="E10" s="8">
        <v>2056985624702</v>
      </c>
      <c r="F10" s="8"/>
      <c r="G10" s="8">
        <v>1778188538858</v>
      </c>
      <c r="H10" s="8"/>
      <c r="I10" s="8">
        <f t="shared" si="0"/>
        <v>278797085844</v>
      </c>
      <c r="J10" s="8"/>
      <c r="K10" s="8">
        <v>659164105</v>
      </c>
      <c r="L10" s="8"/>
      <c r="M10" s="8">
        <v>9736823764633</v>
      </c>
      <c r="N10" s="8"/>
      <c r="O10" s="8">
        <v>8621029811674</v>
      </c>
      <c r="P10" s="8"/>
      <c r="Q10" s="8">
        <f t="shared" si="1"/>
        <v>1115793952959</v>
      </c>
    </row>
    <row r="11" spans="1:20" x14ac:dyDescent="0.55000000000000004">
      <c r="A11" s="1" t="s">
        <v>15</v>
      </c>
      <c r="C11" s="8">
        <v>177583707</v>
      </c>
      <c r="D11" s="8"/>
      <c r="E11" s="8">
        <v>36145982959282</v>
      </c>
      <c r="F11" s="8"/>
      <c r="G11" s="8">
        <v>36739449405941</v>
      </c>
      <c r="H11" s="8"/>
      <c r="I11" s="8">
        <f t="shared" si="0"/>
        <v>-593466446659</v>
      </c>
      <c r="J11" s="8"/>
      <c r="K11" s="8">
        <v>1923223005</v>
      </c>
      <c r="L11" s="8"/>
      <c r="M11" s="8">
        <v>285545134659227</v>
      </c>
      <c r="N11" s="8"/>
      <c r="O11" s="8">
        <v>282114952039737</v>
      </c>
      <c r="P11" s="8"/>
      <c r="Q11" s="8">
        <f t="shared" si="1"/>
        <v>3430182619490</v>
      </c>
    </row>
    <row r="12" spans="1:20" x14ac:dyDescent="0.55000000000000004">
      <c r="A12" s="1" t="s">
        <v>51</v>
      </c>
      <c r="C12" s="8">
        <v>18930005</v>
      </c>
      <c r="D12" s="8"/>
      <c r="E12" s="8">
        <v>298711366919</v>
      </c>
      <c r="F12" s="8"/>
      <c r="G12" s="8">
        <v>297756882494</v>
      </c>
      <c r="H12" s="8"/>
      <c r="I12" s="8">
        <f t="shared" si="0"/>
        <v>954484425</v>
      </c>
      <c r="J12" s="8"/>
      <c r="K12" s="8">
        <v>90129826</v>
      </c>
      <c r="L12" s="8"/>
      <c r="M12" s="8">
        <v>1297504284529</v>
      </c>
      <c r="N12" s="8"/>
      <c r="O12" s="8">
        <v>1279156506582</v>
      </c>
      <c r="P12" s="8"/>
      <c r="Q12" s="8">
        <f t="shared" si="1"/>
        <v>18347777947</v>
      </c>
    </row>
    <row r="13" spans="1:20" x14ac:dyDescent="0.55000000000000004">
      <c r="A13" s="1" t="s">
        <v>17</v>
      </c>
      <c r="C13" s="8">
        <v>131441943</v>
      </c>
      <c r="D13" s="8"/>
      <c r="E13" s="8">
        <v>8359916057110</v>
      </c>
      <c r="F13" s="8"/>
      <c r="G13" s="8">
        <v>8077331055303</v>
      </c>
      <c r="H13" s="8"/>
      <c r="I13" s="8">
        <f t="shared" si="0"/>
        <v>282585001807</v>
      </c>
      <c r="J13" s="8"/>
      <c r="K13" s="8">
        <v>567470910</v>
      </c>
      <c r="L13" s="8"/>
      <c r="M13" s="8">
        <v>31910617296759</v>
      </c>
      <c r="N13" s="8"/>
      <c r="O13" s="8">
        <v>30784022789262</v>
      </c>
      <c r="P13" s="8"/>
      <c r="Q13" s="8">
        <f t="shared" si="1"/>
        <v>1126594507497</v>
      </c>
    </row>
    <row r="14" spans="1:20" x14ac:dyDescent="0.55000000000000004">
      <c r="A14" s="1" t="s">
        <v>37</v>
      </c>
      <c r="C14" s="8">
        <v>60918448</v>
      </c>
      <c r="D14" s="8"/>
      <c r="E14" s="8">
        <v>925324285178</v>
      </c>
      <c r="F14" s="8"/>
      <c r="G14" s="8">
        <v>872932512907</v>
      </c>
      <c r="H14" s="8"/>
      <c r="I14" s="8">
        <f t="shared" si="0"/>
        <v>52391772271</v>
      </c>
      <c r="J14" s="8"/>
      <c r="K14" s="8">
        <v>811137327</v>
      </c>
      <c r="L14" s="8"/>
      <c r="M14" s="8">
        <v>10957555519935</v>
      </c>
      <c r="N14" s="8"/>
      <c r="O14" s="8">
        <v>10624949171143</v>
      </c>
      <c r="P14" s="8"/>
      <c r="Q14" s="8">
        <f t="shared" si="1"/>
        <v>332606348792</v>
      </c>
    </row>
    <row r="15" spans="1:20" x14ac:dyDescent="0.55000000000000004">
      <c r="A15" s="1" t="s">
        <v>31</v>
      </c>
      <c r="C15" s="8">
        <v>124247624</v>
      </c>
      <c r="D15" s="8"/>
      <c r="E15" s="8">
        <v>1397013095970</v>
      </c>
      <c r="F15" s="8"/>
      <c r="G15" s="8">
        <v>1288944276233</v>
      </c>
      <c r="H15" s="8"/>
      <c r="I15" s="8">
        <f t="shared" si="0"/>
        <v>108068819737</v>
      </c>
      <c r="J15" s="8"/>
      <c r="K15" s="8">
        <v>1148152920</v>
      </c>
      <c r="L15" s="8"/>
      <c r="M15" s="8">
        <v>11586469936344</v>
      </c>
      <c r="N15" s="8"/>
      <c r="O15" s="8">
        <v>11311261244895</v>
      </c>
      <c r="P15" s="8"/>
      <c r="Q15" s="8">
        <f t="shared" si="1"/>
        <v>275208691449</v>
      </c>
    </row>
    <row r="16" spans="1:20" x14ac:dyDescent="0.55000000000000004">
      <c r="A16" s="1" t="s">
        <v>25</v>
      </c>
      <c r="C16" s="8">
        <v>4437390</v>
      </c>
      <c r="D16" s="8"/>
      <c r="E16" s="8">
        <v>131876587610</v>
      </c>
      <c r="F16" s="8"/>
      <c r="G16" s="8">
        <v>131208991979</v>
      </c>
      <c r="H16" s="8"/>
      <c r="I16" s="8">
        <f t="shared" si="0"/>
        <v>667595631</v>
      </c>
      <c r="J16" s="8"/>
      <c r="K16" s="8">
        <v>4437390</v>
      </c>
      <c r="L16" s="8"/>
      <c r="M16" s="8">
        <v>131876587610</v>
      </c>
      <c r="N16" s="8"/>
      <c r="O16" s="8">
        <v>131208991979</v>
      </c>
      <c r="P16" s="8"/>
      <c r="Q16" s="8">
        <f t="shared" si="1"/>
        <v>667595631</v>
      </c>
    </row>
    <row r="17" spans="1:17" x14ac:dyDescent="0.55000000000000004">
      <c r="A17" s="1" t="s">
        <v>21</v>
      </c>
      <c r="C17" s="8">
        <v>153520201</v>
      </c>
      <c r="D17" s="8"/>
      <c r="E17" s="8">
        <v>3248205305691</v>
      </c>
      <c r="F17" s="8"/>
      <c r="G17" s="8">
        <v>3091505524288</v>
      </c>
      <c r="H17" s="8"/>
      <c r="I17" s="8">
        <f t="shared" si="0"/>
        <v>156699781403</v>
      </c>
      <c r="J17" s="8"/>
      <c r="K17" s="8">
        <v>727343104</v>
      </c>
      <c r="L17" s="8"/>
      <c r="M17" s="8">
        <v>13298379361477</v>
      </c>
      <c r="N17" s="8"/>
      <c r="O17" s="8">
        <v>12659041169966</v>
      </c>
      <c r="P17" s="8"/>
      <c r="Q17" s="8">
        <f t="shared" si="1"/>
        <v>639338191511</v>
      </c>
    </row>
    <row r="18" spans="1:17" x14ac:dyDescent="0.55000000000000004">
      <c r="A18" s="1" t="s">
        <v>19</v>
      </c>
      <c r="C18" s="8">
        <v>55810400</v>
      </c>
      <c r="D18" s="8"/>
      <c r="E18" s="8">
        <v>190611511471</v>
      </c>
      <c r="F18" s="8"/>
      <c r="G18" s="8">
        <v>132230725109</v>
      </c>
      <c r="H18" s="8"/>
      <c r="I18" s="8">
        <f t="shared" si="0"/>
        <v>58380786362</v>
      </c>
      <c r="J18" s="8"/>
      <c r="K18" s="8">
        <v>61314400</v>
      </c>
      <c r="L18" s="8"/>
      <c r="M18" s="8">
        <v>207513880045</v>
      </c>
      <c r="N18" s="8"/>
      <c r="O18" s="8">
        <v>145243835609</v>
      </c>
      <c r="P18" s="8"/>
      <c r="Q18" s="8">
        <f t="shared" si="1"/>
        <v>62270044436</v>
      </c>
    </row>
    <row r="19" spans="1:17" x14ac:dyDescent="0.55000000000000004">
      <c r="A19" s="1" t="s">
        <v>43</v>
      </c>
      <c r="C19" s="8">
        <v>1427566</v>
      </c>
      <c r="D19" s="8"/>
      <c r="E19" s="8">
        <v>82686361366</v>
      </c>
      <c r="F19" s="8"/>
      <c r="G19" s="8">
        <v>79959489400</v>
      </c>
      <c r="H19" s="8"/>
      <c r="I19" s="8">
        <f t="shared" si="0"/>
        <v>2726871966</v>
      </c>
      <c r="J19" s="8"/>
      <c r="K19" s="8">
        <v>5042853</v>
      </c>
      <c r="L19" s="8"/>
      <c r="M19" s="8">
        <v>282036863354</v>
      </c>
      <c r="N19" s="8"/>
      <c r="O19" s="8">
        <v>275994241621</v>
      </c>
      <c r="P19" s="8"/>
      <c r="Q19" s="8">
        <f t="shared" si="1"/>
        <v>6042621733</v>
      </c>
    </row>
    <row r="20" spans="1:17" x14ac:dyDescent="0.55000000000000004">
      <c r="A20" s="1" t="s">
        <v>45</v>
      </c>
      <c r="C20" s="8">
        <v>222583920</v>
      </c>
      <c r="D20" s="8"/>
      <c r="E20" s="8">
        <v>2267774051100</v>
      </c>
      <c r="F20" s="8"/>
      <c r="G20" s="8">
        <v>2251464618439</v>
      </c>
      <c r="H20" s="8"/>
      <c r="I20" s="8">
        <f t="shared" si="0"/>
        <v>16309432661</v>
      </c>
      <c r="J20" s="8"/>
      <c r="K20" s="8">
        <v>318636597</v>
      </c>
      <c r="L20" s="8"/>
      <c r="M20" s="8">
        <v>3233258010641</v>
      </c>
      <c r="N20" s="8"/>
      <c r="O20" s="8">
        <v>3214899913861</v>
      </c>
      <c r="P20" s="8"/>
      <c r="Q20" s="8">
        <f t="shared" si="1"/>
        <v>18358096780</v>
      </c>
    </row>
    <row r="21" spans="1:17" x14ac:dyDescent="0.55000000000000004">
      <c r="A21" s="1" t="s">
        <v>49</v>
      </c>
      <c r="C21" s="8">
        <v>15437429</v>
      </c>
      <c r="D21" s="8"/>
      <c r="E21" s="8">
        <v>1387389539197</v>
      </c>
      <c r="F21" s="8"/>
      <c r="G21" s="8">
        <v>1384691149324</v>
      </c>
      <c r="H21" s="8"/>
      <c r="I21" s="8">
        <f t="shared" si="0"/>
        <v>2698389873</v>
      </c>
      <c r="J21" s="8"/>
      <c r="K21" s="8">
        <v>33252775</v>
      </c>
      <c r="L21" s="8"/>
      <c r="M21" s="8">
        <v>2869450171204</v>
      </c>
      <c r="N21" s="8"/>
      <c r="O21" s="8">
        <v>2863686044421</v>
      </c>
      <c r="P21" s="8"/>
      <c r="Q21" s="8">
        <f t="shared" si="1"/>
        <v>5764126783</v>
      </c>
    </row>
    <row r="22" spans="1:17" x14ac:dyDescent="0.55000000000000004">
      <c r="A22" s="1" t="s">
        <v>47</v>
      </c>
      <c r="C22" s="8">
        <v>20630000</v>
      </c>
      <c r="D22" s="8"/>
      <c r="E22" s="8">
        <v>919722057518</v>
      </c>
      <c r="F22" s="8"/>
      <c r="G22" s="8">
        <v>818121404289</v>
      </c>
      <c r="H22" s="8"/>
      <c r="I22" s="8">
        <f t="shared" si="0"/>
        <v>101600653229</v>
      </c>
      <c r="J22" s="8"/>
      <c r="K22" s="8">
        <v>21000000</v>
      </c>
      <c r="L22" s="8"/>
      <c r="M22" s="8">
        <v>934732640855</v>
      </c>
      <c r="N22" s="8"/>
      <c r="O22" s="8">
        <v>832719754289</v>
      </c>
      <c r="P22" s="8"/>
      <c r="Q22" s="8">
        <f t="shared" si="1"/>
        <v>102012886566</v>
      </c>
    </row>
    <row r="23" spans="1:17" x14ac:dyDescent="0.55000000000000004">
      <c r="A23" s="1" t="s">
        <v>41</v>
      </c>
      <c r="C23" s="8">
        <v>25000000</v>
      </c>
      <c r="D23" s="8"/>
      <c r="E23" s="8">
        <v>108673470000</v>
      </c>
      <c r="F23" s="8"/>
      <c r="G23" s="8">
        <v>106577041348</v>
      </c>
      <c r="H23" s="8"/>
      <c r="I23" s="8">
        <f t="shared" si="0"/>
        <v>2096428652</v>
      </c>
      <c r="J23" s="8"/>
      <c r="K23" s="8">
        <v>57370000</v>
      </c>
      <c r="L23" s="8"/>
      <c r="M23" s="8">
        <v>327282632993</v>
      </c>
      <c r="N23" s="8"/>
      <c r="O23" s="8">
        <v>321511972411</v>
      </c>
      <c r="P23" s="8"/>
      <c r="Q23" s="8">
        <f t="shared" si="1"/>
        <v>5770660582</v>
      </c>
    </row>
    <row r="24" spans="1:17" x14ac:dyDescent="0.55000000000000004">
      <c r="A24" s="1" t="s">
        <v>29</v>
      </c>
      <c r="C24" s="8">
        <v>62661012</v>
      </c>
      <c r="D24" s="8"/>
      <c r="E24" s="8">
        <v>898263105557</v>
      </c>
      <c r="F24" s="8"/>
      <c r="G24" s="8">
        <v>821709048085</v>
      </c>
      <c r="H24" s="8"/>
      <c r="I24" s="8">
        <f t="shared" si="0"/>
        <v>76554057472</v>
      </c>
      <c r="J24" s="8"/>
      <c r="K24" s="8">
        <v>546749703</v>
      </c>
      <c r="L24" s="8"/>
      <c r="M24" s="8">
        <v>7056340626448</v>
      </c>
      <c r="N24" s="8"/>
      <c r="O24" s="8">
        <v>6491313090140</v>
      </c>
      <c r="P24" s="8"/>
      <c r="Q24" s="8">
        <f t="shared" si="1"/>
        <v>565027536308</v>
      </c>
    </row>
    <row r="25" spans="1:17" x14ac:dyDescent="0.55000000000000004">
      <c r="A25" s="1" t="s">
        <v>23</v>
      </c>
      <c r="C25" s="8">
        <v>3547482695</v>
      </c>
      <c r="D25" s="8"/>
      <c r="E25" s="8">
        <v>68622470727067</v>
      </c>
      <c r="F25" s="8"/>
      <c r="G25" s="8">
        <v>68602107113528</v>
      </c>
      <c r="H25" s="8"/>
      <c r="I25" s="8">
        <f t="shared" si="0"/>
        <v>20363613539</v>
      </c>
      <c r="J25" s="8"/>
      <c r="K25" s="8">
        <v>33279029856</v>
      </c>
      <c r="L25" s="8"/>
      <c r="M25" s="8">
        <v>587140337838116</v>
      </c>
      <c r="N25" s="8"/>
      <c r="O25" s="8">
        <v>586954187079800</v>
      </c>
      <c r="P25" s="8"/>
      <c r="Q25" s="8">
        <f t="shared" si="1"/>
        <v>186150758316</v>
      </c>
    </row>
    <row r="26" spans="1:17" x14ac:dyDescent="0.55000000000000004">
      <c r="A26" s="1" t="s">
        <v>27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35822824</v>
      </c>
      <c r="L26" s="8"/>
      <c r="M26" s="8">
        <v>852007748890</v>
      </c>
      <c r="N26" s="8"/>
      <c r="O26" s="8">
        <v>976083561220</v>
      </c>
      <c r="P26" s="8"/>
      <c r="Q26" s="8">
        <f t="shared" si="1"/>
        <v>-124075812330</v>
      </c>
    </row>
    <row r="27" spans="1:17" x14ac:dyDescent="0.55000000000000004">
      <c r="A27" s="1" t="s">
        <v>195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2136633</v>
      </c>
      <c r="L27" s="8"/>
      <c r="M27" s="8">
        <v>79521945514</v>
      </c>
      <c r="N27" s="8"/>
      <c r="O27" s="8">
        <v>78777841525</v>
      </c>
      <c r="P27" s="8"/>
      <c r="Q27" s="8">
        <f t="shared" si="1"/>
        <v>744103989</v>
      </c>
    </row>
    <row r="28" spans="1:17" x14ac:dyDescent="0.55000000000000004">
      <c r="A28" s="1" t="s">
        <v>196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282202098</v>
      </c>
      <c r="L28" s="8"/>
      <c r="M28" s="8">
        <v>2310390610733</v>
      </c>
      <c r="N28" s="8"/>
      <c r="O28" s="8">
        <v>1498210938282</v>
      </c>
      <c r="P28" s="8"/>
      <c r="Q28" s="8">
        <f t="shared" si="1"/>
        <v>812179672451</v>
      </c>
    </row>
    <row r="29" spans="1:17" x14ac:dyDescent="0.55000000000000004">
      <c r="A29" s="1" t="s">
        <v>197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9000000</v>
      </c>
      <c r="L29" s="8"/>
      <c r="M29" s="8">
        <v>93564453389</v>
      </c>
      <c r="N29" s="8"/>
      <c r="O29" s="8">
        <v>90000000000</v>
      </c>
      <c r="P29" s="8"/>
      <c r="Q29" s="8">
        <f t="shared" si="1"/>
        <v>3564453389</v>
      </c>
    </row>
    <row r="30" spans="1:17" x14ac:dyDescent="0.55000000000000004">
      <c r="A30" s="1" t="s">
        <v>82</v>
      </c>
      <c r="C30" s="8">
        <v>1745</v>
      </c>
      <c r="D30" s="8"/>
      <c r="E30" s="8">
        <v>1762192732</v>
      </c>
      <c r="F30" s="8"/>
      <c r="G30" s="8">
        <v>1745253025</v>
      </c>
      <c r="H30" s="8"/>
      <c r="I30" s="8">
        <f t="shared" si="0"/>
        <v>16939707</v>
      </c>
      <c r="J30" s="8"/>
      <c r="K30" s="8">
        <v>1745</v>
      </c>
      <c r="L30" s="8"/>
      <c r="M30" s="8">
        <v>1762192732</v>
      </c>
      <c r="N30" s="8"/>
      <c r="O30" s="8">
        <v>1745253025</v>
      </c>
      <c r="P30" s="8"/>
      <c r="Q30" s="8">
        <f t="shared" si="1"/>
        <v>16939707</v>
      </c>
    </row>
    <row r="31" spans="1:17" x14ac:dyDescent="0.55000000000000004">
      <c r="A31" s="1" t="s">
        <v>64</v>
      </c>
      <c r="C31" s="8">
        <v>4</v>
      </c>
      <c r="D31" s="8"/>
      <c r="E31" s="8">
        <v>6471443</v>
      </c>
      <c r="F31" s="8"/>
      <c r="G31" s="8">
        <v>5991645</v>
      </c>
      <c r="H31" s="8"/>
      <c r="I31" s="8">
        <f t="shared" si="0"/>
        <v>479798</v>
      </c>
      <c r="J31" s="8"/>
      <c r="K31" s="8">
        <v>4</v>
      </c>
      <c r="L31" s="8"/>
      <c r="M31" s="8">
        <v>6471443</v>
      </c>
      <c r="N31" s="8"/>
      <c r="O31" s="8">
        <v>5991645</v>
      </c>
      <c r="P31" s="8"/>
      <c r="Q31" s="8">
        <f t="shared" si="1"/>
        <v>479798</v>
      </c>
    </row>
    <row r="32" spans="1:17" x14ac:dyDescent="0.55000000000000004">
      <c r="A32" s="1" t="s">
        <v>66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5</v>
      </c>
      <c r="L32" s="8"/>
      <c r="M32" s="8">
        <v>6416571</v>
      </c>
      <c r="N32" s="8"/>
      <c r="O32" s="8">
        <v>6274193</v>
      </c>
      <c r="P32" s="8"/>
      <c r="Q32" s="8">
        <f t="shared" si="1"/>
        <v>142378</v>
      </c>
    </row>
    <row r="33" spans="1:20" x14ac:dyDescent="0.55000000000000004">
      <c r="A33" s="1" t="s">
        <v>69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66</v>
      </c>
      <c r="L33" s="8"/>
      <c r="M33" s="8">
        <v>197226082</v>
      </c>
      <c r="N33" s="8"/>
      <c r="O33" s="8">
        <v>192616380</v>
      </c>
      <c r="P33" s="8"/>
      <c r="Q33" s="8">
        <f t="shared" si="1"/>
        <v>4609702</v>
      </c>
    </row>
    <row r="34" spans="1:20" x14ac:dyDescent="0.55000000000000004">
      <c r="A34" s="1" t="s">
        <v>52</v>
      </c>
      <c r="C34" s="1" t="s">
        <v>52</v>
      </c>
      <c r="E34" s="12">
        <f>SUM(E8:E33)</f>
        <v>129819105850701</v>
      </c>
      <c r="F34" s="9"/>
      <c r="G34" s="12">
        <f>SUM(G8:G33)</f>
        <v>129204262287182</v>
      </c>
      <c r="H34" s="9"/>
      <c r="I34" s="12">
        <f>SUM(I8:I33)</f>
        <v>614843563519</v>
      </c>
      <c r="J34" s="9"/>
      <c r="K34" s="9" t="s">
        <v>52</v>
      </c>
      <c r="L34" s="9"/>
      <c r="M34" s="12">
        <f>SUM(M8:M33)</f>
        <v>992401001737341</v>
      </c>
      <c r="N34" s="9"/>
      <c r="O34" s="12">
        <f>SUM(O8:O33)</f>
        <v>983405143011329</v>
      </c>
      <c r="P34" s="9"/>
      <c r="Q34" s="12">
        <f>SUM(Q8:Q33)</f>
        <v>8995858726012</v>
      </c>
      <c r="T34" s="3"/>
    </row>
    <row r="35" spans="1:20" x14ac:dyDescent="0.55000000000000004">
      <c r="I35" s="16"/>
      <c r="J35" s="16"/>
      <c r="K35" s="16"/>
      <c r="L35" s="16"/>
      <c r="M35" s="16"/>
      <c r="N35" s="16"/>
      <c r="O35" s="16"/>
      <c r="P35" s="16"/>
      <c r="Q35" s="16"/>
      <c r="T35" s="3"/>
    </row>
    <row r="36" spans="1:20" x14ac:dyDescent="0.55000000000000004">
      <c r="I36" s="9"/>
      <c r="J36" s="9"/>
      <c r="K36" s="9"/>
      <c r="L36" s="9"/>
      <c r="M36" s="9"/>
      <c r="N36" s="9"/>
      <c r="O36" s="9"/>
      <c r="P36" s="9"/>
      <c r="Q36" s="9"/>
      <c r="T36" s="3"/>
    </row>
    <row r="37" spans="1:20" x14ac:dyDescent="0.55000000000000004">
      <c r="I37" s="9"/>
      <c r="J37" s="9"/>
      <c r="K37" s="9"/>
      <c r="L37" s="9"/>
      <c r="M37" s="9"/>
      <c r="N37" s="9"/>
      <c r="O37" s="9"/>
      <c r="P37" s="9"/>
      <c r="Q37" s="9"/>
      <c r="T37" s="3"/>
    </row>
    <row r="38" spans="1:20" x14ac:dyDescent="0.55000000000000004">
      <c r="I38" s="16"/>
      <c r="J38" s="16"/>
      <c r="K38" s="16"/>
      <c r="L38" s="16"/>
      <c r="M38" s="16"/>
      <c r="N38" s="16"/>
      <c r="O38" s="16"/>
      <c r="P38" s="16"/>
      <c r="Q38" s="16"/>
    </row>
    <row r="39" spans="1:20" x14ac:dyDescent="0.55000000000000004">
      <c r="I39" s="9"/>
      <c r="J39" s="9"/>
      <c r="K39" s="9"/>
      <c r="L39" s="9"/>
      <c r="M39" s="9"/>
      <c r="N39" s="9"/>
      <c r="O39" s="9"/>
      <c r="P39" s="9"/>
      <c r="Q39" s="9"/>
    </row>
    <row r="40" spans="1:20" x14ac:dyDescent="0.55000000000000004">
      <c r="I40" s="9"/>
      <c r="J40" s="9"/>
      <c r="K40" s="9"/>
      <c r="L40" s="9"/>
      <c r="M40" s="9"/>
      <c r="N40" s="9"/>
      <c r="O40" s="9"/>
      <c r="P40" s="9"/>
      <c r="Q40" s="9"/>
    </row>
    <row r="41" spans="1:20" x14ac:dyDescent="0.55000000000000004">
      <c r="I41" s="9"/>
      <c r="J41" s="9"/>
      <c r="K41" s="9"/>
      <c r="L41" s="9"/>
      <c r="M41" s="9"/>
      <c r="N41" s="9"/>
      <c r="O41" s="9"/>
      <c r="P41" s="9"/>
      <c r="Q41" s="9"/>
    </row>
    <row r="42" spans="1:20" x14ac:dyDescent="0.55000000000000004">
      <c r="I42" s="9"/>
      <c r="J42" s="9"/>
      <c r="K42" s="9"/>
      <c r="L42" s="9"/>
      <c r="M42" s="9"/>
      <c r="N42" s="9"/>
      <c r="O42" s="9"/>
      <c r="P42" s="9"/>
      <c r="Q42" s="9"/>
    </row>
    <row r="43" spans="1:20" x14ac:dyDescent="0.55000000000000004">
      <c r="I43" s="9"/>
      <c r="J43" s="9"/>
      <c r="K43" s="9"/>
      <c r="L43" s="9"/>
      <c r="M43" s="9"/>
      <c r="N43" s="9"/>
      <c r="O43" s="9"/>
      <c r="P43" s="9"/>
      <c r="Q43" s="9"/>
    </row>
    <row r="44" spans="1:20" x14ac:dyDescent="0.55000000000000004">
      <c r="I44" s="9"/>
      <c r="J44" s="9"/>
      <c r="K44" s="9"/>
      <c r="L44" s="9"/>
      <c r="M44" s="9"/>
      <c r="N44" s="9"/>
      <c r="O44" s="9"/>
      <c r="P44" s="9"/>
      <c r="Q44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topLeftCell="A6" workbookViewId="0">
      <selection activeCell="O23" sqref="O23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  <c r="L3" s="20" t="s">
        <v>175</v>
      </c>
      <c r="M3" s="20" t="s">
        <v>175</v>
      </c>
      <c r="N3" s="20" t="s">
        <v>175</v>
      </c>
      <c r="O3" s="20" t="s">
        <v>175</v>
      </c>
      <c r="P3" s="20" t="s">
        <v>175</v>
      </c>
      <c r="Q3" s="20" t="s">
        <v>175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179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H6" s="19" t="s">
        <v>177</v>
      </c>
      <c r="I6" s="19" t="s">
        <v>177</v>
      </c>
      <c r="K6" s="19" t="s">
        <v>178</v>
      </c>
      <c r="L6" s="19" t="s">
        <v>178</v>
      </c>
      <c r="M6" s="19" t="s">
        <v>178</v>
      </c>
      <c r="N6" s="19" t="s">
        <v>178</v>
      </c>
      <c r="O6" s="19" t="s">
        <v>178</v>
      </c>
      <c r="P6" s="19" t="s">
        <v>178</v>
      </c>
      <c r="Q6" s="19" t="s">
        <v>178</v>
      </c>
    </row>
    <row r="7" spans="1:17" ht="24.75" x14ac:dyDescent="0.55000000000000004">
      <c r="A7" s="19" t="s">
        <v>179</v>
      </c>
      <c r="C7" s="19" t="s">
        <v>204</v>
      </c>
      <c r="E7" s="19" t="s">
        <v>200</v>
      </c>
      <c r="G7" s="19" t="s">
        <v>201</v>
      </c>
      <c r="I7" s="19" t="s">
        <v>205</v>
      </c>
      <c r="K7" s="19" t="s">
        <v>204</v>
      </c>
      <c r="M7" s="19" t="s">
        <v>200</v>
      </c>
      <c r="O7" s="19" t="s">
        <v>201</v>
      </c>
      <c r="Q7" s="19" t="s">
        <v>205</v>
      </c>
    </row>
    <row r="8" spans="1:17" x14ac:dyDescent="0.55000000000000004">
      <c r="A8" s="1" t="s">
        <v>82</v>
      </c>
      <c r="C8" s="8">
        <v>76360586</v>
      </c>
      <c r="D8" s="8"/>
      <c r="E8" s="8">
        <v>33048075</v>
      </c>
      <c r="F8" s="8"/>
      <c r="G8" s="8">
        <v>16939707</v>
      </c>
      <c r="H8" s="8"/>
      <c r="I8" s="8">
        <f>C8+E8+G8</f>
        <v>126348368</v>
      </c>
      <c r="J8" s="8"/>
      <c r="K8" s="8">
        <v>326414892</v>
      </c>
      <c r="L8" s="8"/>
      <c r="M8" s="8">
        <v>31598075</v>
      </c>
      <c r="N8" s="8"/>
      <c r="O8" s="8">
        <v>16939707</v>
      </c>
      <c r="P8" s="8"/>
      <c r="Q8" s="8">
        <f>K8+M8+O8</f>
        <v>374952674</v>
      </c>
    </row>
    <row r="9" spans="1:17" x14ac:dyDescent="0.55000000000000004">
      <c r="A9" s="1" t="s">
        <v>64</v>
      </c>
      <c r="C9" s="8">
        <v>0</v>
      </c>
      <c r="D9" s="8"/>
      <c r="E9" s="8">
        <v>1268811899</v>
      </c>
      <c r="F9" s="8"/>
      <c r="G9" s="8">
        <v>479798</v>
      </c>
      <c r="H9" s="8"/>
      <c r="I9" s="8">
        <f t="shared" ref="I9:I25" si="0">C9+E9+G9</f>
        <v>1269291697</v>
      </c>
      <c r="J9" s="8"/>
      <c r="K9" s="8">
        <v>0</v>
      </c>
      <c r="L9" s="8"/>
      <c r="M9" s="8">
        <v>4425793350</v>
      </c>
      <c r="N9" s="8"/>
      <c r="O9" s="8">
        <v>479798</v>
      </c>
      <c r="P9" s="8"/>
      <c r="Q9" s="8">
        <f t="shared" ref="Q9:Q25" si="1">K9+M9+O9</f>
        <v>4426273148</v>
      </c>
    </row>
    <row r="10" spans="1:17" x14ac:dyDescent="0.55000000000000004">
      <c r="A10" s="1" t="s">
        <v>198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/>
      <c r="P10" s="8"/>
      <c r="Q10" s="8">
        <f t="shared" si="1"/>
        <v>0</v>
      </c>
    </row>
    <row r="11" spans="1:17" x14ac:dyDescent="0.55000000000000004">
      <c r="A11" s="1" t="s">
        <v>66</v>
      </c>
      <c r="C11" s="8">
        <v>0</v>
      </c>
      <c r="D11" s="8"/>
      <c r="E11" s="8">
        <v>761780908</v>
      </c>
      <c r="F11" s="8"/>
      <c r="G11" s="8">
        <v>0</v>
      </c>
      <c r="H11" s="8"/>
      <c r="I11" s="8">
        <f t="shared" si="0"/>
        <v>761780908</v>
      </c>
      <c r="J11" s="8"/>
      <c r="K11" s="8">
        <v>0</v>
      </c>
      <c r="L11" s="8"/>
      <c r="M11" s="8">
        <v>2557102541</v>
      </c>
      <c r="N11" s="8"/>
      <c r="O11" s="8">
        <v>142378</v>
      </c>
      <c r="P11" s="8"/>
      <c r="Q11" s="8">
        <f t="shared" si="1"/>
        <v>2557244919</v>
      </c>
    </row>
    <row r="12" spans="1:17" x14ac:dyDescent="0.55000000000000004">
      <c r="A12" s="1" t="s">
        <v>69</v>
      </c>
      <c r="C12" s="8">
        <v>0</v>
      </c>
      <c r="D12" s="8"/>
      <c r="E12" s="8">
        <v>775566386</v>
      </c>
      <c r="F12" s="8"/>
      <c r="G12" s="8">
        <v>0</v>
      </c>
      <c r="H12" s="8"/>
      <c r="I12" s="8">
        <f t="shared" si="0"/>
        <v>775566386</v>
      </c>
      <c r="J12" s="8"/>
      <c r="K12" s="8">
        <v>0</v>
      </c>
      <c r="L12" s="8"/>
      <c r="M12" s="8">
        <v>1904076024</v>
      </c>
      <c r="N12" s="8"/>
      <c r="O12" s="8">
        <v>4609702</v>
      </c>
      <c r="P12" s="8"/>
      <c r="Q12" s="8">
        <f t="shared" si="1"/>
        <v>1908685726</v>
      </c>
    </row>
    <row r="13" spans="1:17" x14ac:dyDescent="0.55000000000000004">
      <c r="A13" s="1" t="s">
        <v>81</v>
      </c>
      <c r="C13" s="8">
        <v>94880947</v>
      </c>
      <c r="D13" s="8"/>
      <c r="E13" s="8">
        <v>0</v>
      </c>
      <c r="F13" s="8"/>
      <c r="G13" s="8">
        <v>0</v>
      </c>
      <c r="H13" s="8"/>
      <c r="I13" s="8">
        <f t="shared" si="0"/>
        <v>94880947</v>
      </c>
      <c r="J13" s="8"/>
      <c r="K13" s="8">
        <v>347461048</v>
      </c>
      <c r="L13" s="8"/>
      <c r="M13" s="8">
        <v>-1450000</v>
      </c>
      <c r="N13" s="8"/>
      <c r="O13" s="8">
        <v>0</v>
      </c>
      <c r="P13" s="8"/>
      <c r="Q13" s="8">
        <f t="shared" si="1"/>
        <v>346011048</v>
      </c>
    </row>
    <row r="14" spans="1:17" x14ac:dyDescent="0.55000000000000004">
      <c r="A14" s="1" t="s">
        <v>79</v>
      </c>
      <c r="C14" s="8">
        <v>3893712995</v>
      </c>
      <c r="D14" s="8"/>
      <c r="E14" s="8">
        <v>0</v>
      </c>
      <c r="F14" s="8"/>
      <c r="G14" s="8">
        <v>0</v>
      </c>
      <c r="H14" s="8"/>
      <c r="I14" s="8">
        <f t="shared" si="0"/>
        <v>3893712995</v>
      </c>
      <c r="J14" s="8"/>
      <c r="K14" s="8">
        <v>30390810192</v>
      </c>
      <c r="L14" s="8"/>
      <c r="M14" s="8">
        <v>-145000000</v>
      </c>
      <c r="N14" s="8"/>
      <c r="O14" s="8">
        <v>0</v>
      </c>
      <c r="P14" s="8"/>
      <c r="Q14" s="8">
        <f t="shared" si="1"/>
        <v>30245810192</v>
      </c>
    </row>
    <row r="15" spans="1:17" x14ac:dyDescent="0.55000000000000004">
      <c r="A15" s="1" t="s">
        <v>77</v>
      </c>
      <c r="C15" s="8">
        <v>98897907</v>
      </c>
      <c r="D15" s="8"/>
      <c r="E15" s="8">
        <v>0</v>
      </c>
      <c r="F15" s="8"/>
      <c r="G15" s="8">
        <v>0</v>
      </c>
      <c r="H15" s="8"/>
      <c r="I15" s="8">
        <f t="shared" si="0"/>
        <v>98897907</v>
      </c>
      <c r="J15" s="8"/>
      <c r="K15" s="8">
        <v>958787576</v>
      </c>
      <c r="L15" s="8"/>
      <c r="M15" s="8">
        <v>0</v>
      </c>
      <c r="N15" s="8"/>
      <c r="O15" s="8">
        <v>0</v>
      </c>
      <c r="P15" s="8"/>
      <c r="Q15" s="8">
        <f t="shared" si="1"/>
        <v>958787576</v>
      </c>
    </row>
    <row r="16" spans="1:17" x14ac:dyDescent="0.55000000000000004">
      <c r="A16" s="1" t="s">
        <v>76</v>
      </c>
      <c r="C16" s="8">
        <v>379031451</v>
      </c>
      <c r="D16" s="8"/>
      <c r="E16" s="8">
        <v>0</v>
      </c>
      <c r="F16" s="8"/>
      <c r="G16" s="8">
        <v>0</v>
      </c>
      <c r="H16" s="8"/>
      <c r="I16" s="8">
        <f t="shared" si="0"/>
        <v>379031451</v>
      </c>
      <c r="J16" s="8"/>
      <c r="K16" s="8">
        <v>3816775819</v>
      </c>
      <c r="L16" s="8"/>
      <c r="M16" s="8">
        <v>0</v>
      </c>
      <c r="N16" s="8"/>
      <c r="O16" s="8">
        <v>0</v>
      </c>
      <c r="P16" s="8"/>
      <c r="Q16" s="8">
        <f t="shared" si="1"/>
        <v>3816775819</v>
      </c>
    </row>
    <row r="17" spans="1:17" x14ac:dyDescent="0.55000000000000004">
      <c r="A17" s="1" t="s">
        <v>75</v>
      </c>
      <c r="C17" s="8">
        <v>180130348</v>
      </c>
      <c r="D17" s="8"/>
      <c r="E17" s="8">
        <v>0</v>
      </c>
      <c r="F17" s="8"/>
      <c r="G17" s="8">
        <v>0</v>
      </c>
      <c r="H17" s="8"/>
      <c r="I17" s="8">
        <f t="shared" si="0"/>
        <v>180130348</v>
      </c>
      <c r="J17" s="8"/>
      <c r="K17" s="8">
        <v>1784395645</v>
      </c>
      <c r="L17" s="8"/>
      <c r="M17" s="8">
        <v>-92216425</v>
      </c>
      <c r="N17" s="8"/>
      <c r="O17" s="8">
        <v>0</v>
      </c>
      <c r="P17" s="8"/>
      <c r="Q17" s="8">
        <f t="shared" si="1"/>
        <v>1692179220</v>
      </c>
    </row>
    <row r="18" spans="1:17" x14ac:dyDescent="0.55000000000000004">
      <c r="A18" s="1" t="s">
        <v>59</v>
      </c>
      <c r="C18" s="8">
        <v>0</v>
      </c>
      <c r="D18" s="8"/>
      <c r="E18" s="8">
        <v>51409140</v>
      </c>
      <c r="F18" s="8"/>
      <c r="G18" s="8">
        <v>0</v>
      </c>
      <c r="H18" s="8"/>
      <c r="I18" s="8">
        <f t="shared" si="0"/>
        <v>51409140</v>
      </c>
      <c r="J18" s="8"/>
      <c r="K18" s="8">
        <v>0</v>
      </c>
      <c r="L18" s="8"/>
      <c r="M18" s="8">
        <v>505140799</v>
      </c>
      <c r="N18" s="8"/>
      <c r="O18" s="8">
        <v>0</v>
      </c>
      <c r="P18" s="8"/>
      <c r="Q18" s="8">
        <f t="shared" si="1"/>
        <v>505140799</v>
      </c>
    </row>
    <row r="19" spans="1:17" x14ac:dyDescent="0.55000000000000004">
      <c r="A19" s="1" t="s">
        <v>57</v>
      </c>
      <c r="C19" s="8">
        <v>0</v>
      </c>
      <c r="D19" s="8"/>
      <c r="E19" s="8">
        <v>462682256</v>
      </c>
      <c r="F19" s="8"/>
      <c r="G19" s="8">
        <v>0</v>
      </c>
      <c r="H19" s="8"/>
      <c r="I19" s="8">
        <f t="shared" si="0"/>
        <v>462682256</v>
      </c>
      <c r="J19" s="8"/>
      <c r="K19" s="8">
        <v>0</v>
      </c>
      <c r="L19" s="8"/>
      <c r="M19" s="8">
        <v>4546267190</v>
      </c>
      <c r="N19" s="8"/>
      <c r="O19" s="8">
        <v>0</v>
      </c>
      <c r="P19" s="8"/>
      <c r="Q19" s="8">
        <f t="shared" si="1"/>
        <v>4546267190</v>
      </c>
    </row>
    <row r="20" spans="1:17" x14ac:dyDescent="0.55000000000000004">
      <c r="A20" s="1" t="s">
        <v>60</v>
      </c>
      <c r="C20" s="8">
        <v>0</v>
      </c>
      <c r="D20" s="8"/>
      <c r="E20" s="8">
        <v>10039019196</v>
      </c>
      <c r="F20" s="8"/>
      <c r="G20" s="8">
        <v>0</v>
      </c>
      <c r="H20" s="8"/>
      <c r="I20" s="8">
        <f t="shared" si="0"/>
        <v>10039019196</v>
      </c>
      <c r="J20" s="8"/>
      <c r="K20" s="8">
        <v>0</v>
      </c>
      <c r="L20" s="8"/>
      <c r="M20" s="8">
        <v>53916766631</v>
      </c>
      <c r="N20" s="8"/>
      <c r="O20" s="8">
        <v>0</v>
      </c>
      <c r="P20" s="8"/>
      <c r="Q20" s="8">
        <f t="shared" si="1"/>
        <v>53916766631</v>
      </c>
    </row>
    <row r="21" spans="1:17" x14ac:dyDescent="0.55000000000000004">
      <c r="A21" s="1" t="s">
        <v>62</v>
      </c>
      <c r="C21" s="8">
        <v>0</v>
      </c>
      <c r="D21" s="8"/>
      <c r="E21" s="8">
        <v>228535352</v>
      </c>
      <c r="F21" s="8"/>
      <c r="G21" s="8">
        <v>0</v>
      </c>
      <c r="H21" s="8"/>
      <c r="I21" s="8">
        <f t="shared" si="0"/>
        <v>228535352</v>
      </c>
      <c r="J21" s="8"/>
      <c r="K21" s="8">
        <v>0</v>
      </c>
      <c r="L21" s="8"/>
      <c r="M21" s="8">
        <v>1164914793</v>
      </c>
      <c r="N21" s="8"/>
      <c r="O21" s="8">
        <v>0</v>
      </c>
      <c r="P21" s="8"/>
      <c r="Q21" s="8">
        <f t="shared" si="1"/>
        <v>1164914793</v>
      </c>
    </row>
    <row r="22" spans="1:17" x14ac:dyDescent="0.55000000000000004">
      <c r="A22" s="1" t="s">
        <v>68</v>
      </c>
      <c r="C22" s="8">
        <v>0</v>
      </c>
      <c r="D22" s="8"/>
      <c r="E22" s="8">
        <v>812532769</v>
      </c>
      <c r="F22" s="8"/>
      <c r="G22" s="8">
        <v>0</v>
      </c>
      <c r="H22" s="8"/>
      <c r="I22" s="8">
        <f t="shared" si="0"/>
        <v>812532769</v>
      </c>
      <c r="J22" s="8"/>
      <c r="K22" s="8">
        <v>0</v>
      </c>
      <c r="L22" s="8"/>
      <c r="M22" s="8">
        <v>2311005171</v>
      </c>
      <c r="N22" s="8"/>
      <c r="O22" s="8">
        <v>0</v>
      </c>
      <c r="P22" s="8"/>
      <c r="Q22" s="8">
        <f t="shared" si="1"/>
        <v>2311005171</v>
      </c>
    </row>
    <row r="23" spans="1:17" x14ac:dyDescent="0.55000000000000004">
      <c r="A23" s="1" t="s">
        <v>70</v>
      </c>
      <c r="C23" s="8">
        <v>0</v>
      </c>
      <c r="D23" s="8"/>
      <c r="E23" s="8">
        <v>2284241177</v>
      </c>
      <c r="F23" s="8"/>
      <c r="G23" s="8">
        <v>0</v>
      </c>
      <c r="H23" s="8"/>
      <c r="I23" s="8">
        <f t="shared" si="0"/>
        <v>2284241177</v>
      </c>
      <c r="J23" s="8"/>
      <c r="K23" s="8">
        <v>0</v>
      </c>
      <c r="L23" s="8"/>
      <c r="M23" s="8">
        <v>4938124833</v>
      </c>
      <c r="N23" s="8"/>
      <c r="O23" s="8">
        <v>0</v>
      </c>
      <c r="P23" s="8"/>
      <c r="Q23" s="8">
        <f t="shared" si="1"/>
        <v>4938124833</v>
      </c>
    </row>
    <row r="24" spans="1:17" x14ac:dyDescent="0.55000000000000004">
      <c r="A24" s="1" t="s">
        <v>72</v>
      </c>
      <c r="C24" s="8">
        <v>0</v>
      </c>
      <c r="D24" s="8"/>
      <c r="E24" s="8">
        <v>634777907</v>
      </c>
      <c r="F24" s="8"/>
      <c r="G24" s="8">
        <v>0</v>
      </c>
      <c r="H24" s="8"/>
      <c r="I24" s="8">
        <f>C24+E24+G24</f>
        <v>634777907</v>
      </c>
      <c r="J24" s="8"/>
      <c r="K24" s="8">
        <v>0</v>
      </c>
      <c r="L24" s="8"/>
      <c r="M24" s="8">
        <v>968382090</v>
      </c>
      <c r="N24" s="8"/>
      <c r="O24" s="8">
        <v>0</v>
      </c>
      <c r="P24" s="8"/>
      <c r="Q24" s="8">
        <f t="shared" si="1"/>
        <v>968382090</v>
      </c>
    </row>
    <row r="25" spans="1:17" x14ac:dyDescent="0.55000000000000004">
      <c r="A25" s="1" t="s">
        <v>73</v>
      </c>
      <c r="C25" s="8">
        <v>0</v>
      </c>
      <c r="D25" s="8"/>
      <c r="E25" s="8">
        <v>1230600076</v>
      </c>
      <c r="F25" s="8"/>
      <c r="G25" s="8">
        <v>0</v>
      </c>
      <c r="H25" s="8"/>
      <c r="I25" s="8">
        <f t="shared" si="0"/>
        <v>1230600076</v>
      </c>
      <c r="J25" s="8"/>
      <c r="K25" s="8">
        <v>0</v>
      </c>
      <c r="L25" s="8"/>
      <c r="M25" s="8">
        <v>1544240342</v>
      </c>
      <c r="N25" s="8"/>
      <c r="O25" s="8">
        <v>0</v>
      </c>
      <c r="P25" s="8"/>
      <c r="Q25" s="8">
        <f t="shared" si="1"/>
        <v>1544240342</v>
      </c>
    </row>
    <row r="26" spans="1:17" x14ac:dyDescent="0.55000000000000004">
      <c r="A26" s="1" t="s">
        <v>52</v>
      </c>
      <c r="C26" s="12">
        <f>SUM(C8:C25)</f>
        <v>4723014234</v>
      </c>
      <c r="D26" s="9"/>
      <c r="E26" s="12">
        <f>SUM(E8:E25)</f>
        <v>18583005141</v>
      </c>
      <c r="F26" s="9"/>
      <c r="G26" s="12">
        <f>SUM(G8:G25)</f>
        <v>17419505</v>
      </c>
      <c r="H26" s="9"/>
      <c r="I26" s="12">
        <f>SUM(I8:I25)</f>
        <v>23323438880</v>
      </c>
      <c r="J26" s="9"/>
      <c r="K26" s="12">
        <f>SUM(K8:K25)</f>
        <v>37624645172</v>
      </c>
      <c r="L26" s="9"/>
      <c r="M26" s="12">
        <f>SUM(M8:M25)</f>
        <v>78574745414</v>
      </c>
      <c r="N26" s="9"/>
      <c r="O26" s="12">
        <f>SUM(O8:O25)</f>
        <v>22171585</v>
      </c>
      <c r="P26" s="9"/>
      <c r="Q26" s="12">
        <f>SUM(Q8:Q25)</f>
        <v>116221562171</v>
      </c>
    </row>
    <row r="27" spans="1:17" x14ac:dyDescent="0.55000000000000004">
      <c r="C27" s="3"/>
      <c r="E27" s="3"/>
      <c r="G27" s="3"/>
      <c r="K27" s="3"/>
      <c r="M27" s="3"/>
      <c r="O2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9"/>
  <sheetViews>
    <sheetView rightToLeft="1" topLeftCell="A76" workbookViewId="0">
      <selection activeCell="I6" sqref="I6:K6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175</v>
      </c>
      <c r="B3" s="20" t="s">
        <v>175</v>
      </c>
      <c r="C3" s="20" t="s">
        <v>175</v>
      </c>
      <c r="D3" s="20" t="s">
        <v>175</v>
      </c>
      <c r="E3" s="20" t="s">
        <v>175</v>
      </c>
      <c r="F3" s="20" t="s">
        <v>175</v>
      </c>
      <c r="G3" s="20" t="s">
        <v>175</v>
      </c>
      <c r="H3" s="20" t="s">
        <v>175</v>
      </c>
      <c r="I3" s="20" t="s">
        <v>175</v>
      </c>
      <c r="J3" s="20" t="s">
        <v>175</v>
      </c>
      <c r="K3" s="20" t="s">
        <v>175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 x14ac:dyDescent="0.55000000000000004">
      <c r="A6" s="19" t="s">
        <v>206</v>
      </c>
      <c r="B6" s="19" t="s">
        <v>206</v>
      </c>
      <c r="C6" s="19" t="s">
        <v>206</v>
      </c>
      <c r="E6" s="19" t="s">
        <v>177</v>
      </c>
      <c r="F6" s="19" t="s">
        <v>177</v>
      </c>
      <c r="G6" s="19" t="s">
        <v>177</v>
      </c>
      <c r="I6" s="19" t="s">
        <v>178</v>
      </c>
      <c r="J6" s="19" t="s">
        <v>178</v>
      </c>
      <c r="K6" s="19" t="s">
        <v>178</v>
      </c>
    </row>
    <row r="7" spans="1:11" ht="24.75" x14ac:dyDescent="0.55000000000000004">
      <c r="A7" s="19" t="s">
        <v>207</v>
      </c>
      <c r="C7" s="19" t="s">
        <v>86</v>
      </c>
      <c r="E7" s="19" t="s">
        <v>208</v>
      </c>
      <c r="G7" s="19" t="s">
        <v>209</v>
      </c>
      <c r="I7" s="19" t="s">
        <v>208</v>
      </c>
      <c r="K7" s="19" t="s">
        <v>209</v>
      </c>
    </row>
    <row r="8" spans="1:11" x14ac:dyDescent="0.55000000000000004">
      <c r="A8" s="1" t="s">
        <v>91</v>
      </c>
      <c r="C8" s="9" t="s">
        <v>92</v>
      </c>
      <c r="D8" s="9"/>
      <c r="E8" s="10">
        <v>26641</v>
      </c>
      <c r="F8" s="9"/>
      <c r="G8" s="14">
        <f>E8/$E$88</f>
        <v>2.513312889507231E-7</v>
      </c>
      <c r="H8" s="9"/>
      <c r="I8" s="10">
        <v>303211</v>
      </c>
      <c r="J8" s="9"/>
      <c r="K8" s="14">
        <f>I8/$I$88</f>
        <v>6.3058144540488056E-7</v>
      </c>
    </row>
    <row r="9" spans="1:11" x14ac:dyDescent="0.55000000000000004">
      <c r="A9" s="1" t="s">
        <v>91</v>
      </c>
      <c r="C9" s="9" t="s">
        <v>95</v>
      </c>
      <c r="D9" s="9"/>
      <c r="E9" s="10">
        <v>43689</v>
      </c>
      <c r="F9" s="9"/>
      <c r="G9" s="14">
        <f t="shared" ref="G9:G72" si="0">E9/$E$88</f>
        <v>4.1216218171120235E-7</v>
      </c>
      <c r="H9" s="9"/>
      <c r="I9" s="10">
        <v>434525</v>
      </c>
      <c r="J9" s="9"/>
      <c r="K9" s="14">
        <f t="shared" ref="K9:K72" si="1">I9/$I$88</f>
        <v>9.0367236862962008E-7</v>
      </c>
    </row>
    <row r="10" spans="1:11" x14ac:dyDescent="0.55000000000000004">
      <c r="A10" s="1" t="s">
        <v>91</v>
      </c>
      <c r="C10" s="9" t="s">
        <v>96</v>
      </c>
      <c r="D10" s="9"/>
      <c r="E10" s="10">
        <v>48350</v>
      </c>
      <c r="F10" s="9"/>
      <c r="G10" s="14">
        <f t="shared" si="0"/>
        <v>4.5613407232339109E-7</v>
      </c>
      <c r="H10" s="9"/>
      <c r="I10" s="10">
        <v>480878</v>
      </c>
      <c r="J10" s="9"/>
      <c r="K10" s="14">
        <f t="shared" si="1"/>
        <v>1.0000717134385235E-6</v>
      </c>
    </row>
    <row r="11" spans="1:11" x14ac:dyDescent="0.55000000000000004">
      <c r="A11" s="1" t="s">
        <v>91</v>
      </c>
      <c r="C11" s="9" t="s">
        <v>97</v>
      </c>
      <c r="D11" s="9"/>
      <c r="E11" s="10">
        <v>47090</v>
      </c>
      <c r="F11" s="9"/>
      <c r="G11" s="14">
        <f t="shared" si="0"/>
        <v>4.4424722783264712E-7</v>
      </c>
      <c r="H11" s="9"/>
      <c r="I11" s="10">
        <v>468351</v>
      </c>
      <c r="J11" s="9"/>
      <c r="K11" s="14">
        <f t="shared" si="1"/>
        <v>9.7401957889661401E-7</v>
      </c>
    </row>
    <row r="12" spans="1:11" x14ac:dyDescent="0.55000000000000004">
      <c r="A12" s="1" t="s">
        <v>98</v>
      </c>
      <c r="C12" s="9" t="s">
        <v>99</v>
      </c>
      <c r="D12" s="9"/>
      <c r="E12" s="10">
        <v>1040722413</v>
      </c>
      <c r="F12" s="9"/>
      <c r="G12" s="14">
        <f t="shared" si="0"/>
        <v>9.818178953462587E-3</v>
      </c>
      <c r="H12" s="9"/>
      <c r="I12" s="10">
        <v>9036783724</v>
      </c>
      <c r="J12" s="9"/>
      <c r="K12" s="14">
        <f t="shared" si="1"/>
        <v>1.8793606242818433E-2</v>
      </c>
    </row>
    <row r="13" spans="1:11" x14ac:dyDescent="0.55000000000000004">
      <c r="A13" s="1" t="s">
        <v>98</v>
      </c>
      <c r="C13" s="9" t="s">
        <v>100</v>
      </c>
      <c r="D13" s="9"/>
      <c r="E13" s="10">
        <v>11762329816</v>
      </c>
      <c r="F13" s="9"/>
      <c r="G13" s="14">
        <f t="shared" si="0"/>
        <v>0.11096586140605839</v>
      </c>
      <c r="H13" s="9"/>
      <c r="I13" s="10">
        <v>23478094589</v>
      </c>
      <c r="J13" s="9"/>
      <c r="K13" s="14">
        <f t="shared" si="1"/>
        <v>4.8826892234398248E-2</v>
      </c>
    </row>
    <row r="14" spans="1:11" x14ac:dyDescent="0.55000000000000004">
      <c r="A14" s="1" t="s">
        <v>98</v>
      </c>
      <c r="C14" s="9" t="s">
        <v>102</v>
      </c>
      <c r="D14" s="9"/>
      <c r="E14" s="10">
        <v>2679706246</v>
      </c>
      <c r="F14" s="9"/>
      <c r="G14" s="14">
        <f t="shared" si="0"/>
        <v>2.528035827545826E-2</v>
      </c>
      <c r="H14" s="9"/>
      <c r="I14" s="10">
        <v>24367328653</v>
      </c>
      <c r="J14" s="9"/>
      <c r="K14" s="14">
        <f t="shared" si="1"/>
        <v>5.067621333877894E-2</v>
      </c>
    </row>
    <row r="15" spans="1:11" x14ac:dyDescent="0.55000000000000004">
      <c r="A15" s="1" t="s">
        <v>98</v>
      </c>
      <c r="C15" s="9" t="s">
        <v>103</v>
      </c>
      <c r="D15" s="9"/>
      <c r="E15" s="10">
        <v>1429976170</v>
      </c>
      <c r="F15" s="9"/>
      <c r="G15" s="14">
        <f t="shared" si="0"/>
        <v>1.3490400284333109E-2</v>
      </c>
      <c r="H15" s="9"/>
      <c r="I15" s="10">
        <v>10032449192</v>
      </c>
      <c r="J15" s="9"/>
      <c r="K15" s="14">
        <f t="shared" si="1"/>
        <v>2.0864270466580653E-2</v>
      </c>
    </row>
    <row r="16" spans="1:11" x14ac:dyDescent="0.55000000000000004">
      <c r="A16" s="1" t="s">
        <v>98</v>
      </c>
      <c r="C16" s="9" t="s">
        <v>104</v>
      </c>
      <c r="D16" s="9"/>
      <c r="E16" s="10">
        <v>483896044</v>
      </c>
      <c r="F16" s="9"/>
      <c r="G16" s="14">
        <f t="shared" si="0"/>
        <v>4.5650770037414445E-3</v>
      </c>
      <c r="H16" s="9"/>
      <c r="I16" s="10">
        <v>2194851574</v>
      </c>
      <c r="J16" s="9"/>
      <c r="K16" s="14">
        <f t="shared" si="1"/>
        <v>4.5645859747241932E-3</v>
      </c>
    </row>
    <row r="17" spans="1:11" x14ac:dyDescent="0.55000000000000004">
      <c r="A17" s="1" t="s">
        <v>98</v>
      </c>
      <c r="C17" s="9" t="s">
        <v>105</v>
      </c>
      <c r="D17" s="9"/>
      <c r="E17" s="10">
        <v>1308707391</v>
      </c>
      <c r="F17" s="9"/>
      <c r="G17" s="14">
        <f t="shared" si="0"/>
        <v>1.2346350191035171E-2</v>
      </c>
      <c r="H17" s="9"/>
      <c r="I17" s="10">
        <v>20681575490</v>
      </c>
      <c r="J17" s="9"/>
      <c r="K17" s="14">
        <f t="shared" si="1"/>
        <v>4.3011031149049181E-2</v>
      </c>
    </row>
    <row r="18" spans="1:11" x14ac:dyDescent="0.55000000000000004">
      <c r="A18" s="1" t="s">
        <v>98</v>
      </c>
      <c r="C18" s="9" t="s">
        <v>106</v>
      </c>
      <c r="D18" s="9"/>
      <c r="E18" s="10">
        <v>170288389</v>
      </c>
      <c r="F18" s="9"/>
      <c r="G18" s="14">
        <f t="shared" si="0"/>
        <v>1.6065012687478751E-3</v>
      </c>
      <c r="H18" s="9"/>
      <c r="I18" s="10">
        <v>2755468423</v>
      </c>
      <c r="J18" s="9"/>
      <c r="K18" s="14">
        <f t="shared" si="1"/>
        <v>5.7304888705978574E-3</v>
      </c>
    </row>
    <row r="19" spans="1:11" x14ac:dyDescent="0.55000000000000004">
      <c r="A19" s="1" t="s">
        <v>98</v>
      </c>
      <c r="C19" s="9" t="s">
        <v>108</v>
      </c>
      <c r="D19" s="9"/>
      <c r="E19" s="10">
        <v>58935793</v>
      </c>
      <c r="F19" s="9"/>
      <c r="G19" s="14">
        <f t="shared" si="0"/>
        <v>5.5600048121403115E-4</v>
      </c>
      <c r="H19" s="9"/>
      <c r="I19" s="10">
        <v>641590402</v>
      </c>
      <c r="J19" s="9"/>
      <c r="K19" s="14">
        <f t="shared" si="1"/>
        <v>1.3343018658658768E-3</v>
      </c>
    </row>
    <row r="20" spans="1:11" x14ac:dyDescent="0.55000000000000004">
      <c r="A20" s="1" t="s">
        <v>98</v>
      </c>
      <c r="C20" s="9" t="s">
        <v>109</v>
      </c>
      <c r="D20" s="9"/>
      <c r="E20" s="10">
        <v>1307338126</v>
      </c>
      <c r="F20" s="9"/>
      <c r="G20" s="14">
        <f t="shared" si="0"/>
        <v>1.2333432540144997E-2</v>
      </c>
      <c r="H20" s="9"/>
      <c r="I20" s="10">
        <v>17418956751</v>
      </c>
      <c r="J20" s="9"/>
      <c r="K20" s="14">
        <f t="shared" si="1"/>
        <v>3.6225832590145751E-2</v>
      </c>
    </row>
    <row r="21" spans="1:11" x14ac:dyDescent="0.55000000000000004">
      <c r="A21" s="1" t="s">
        <v>98</v>
      </c>
      <c r="C21" s="9" t="s">
        <v>111</v>
      </c>
      <c r="D21" s="9"/>
      <c r="E21" s="10">
        <v>450380635</v>
      </c>
      <c r="F21" s="9"/>
      <c r="G21" s="14">
        <f t="shared" si="0"/>
        <v>4.2488925157837601E-3</v>
      </c>
      <c r="H21" s="9"/>
      <c r="I21" s="10">
        <v>1552844648</v>
      </c>
      <c r="J21" s="9"/>
      <c r="K21" s="14">
        <f t="shared" si="1"/>
        <v>3.2294178727851992E-3</v>
      </c>
    </row>
    <row r="22" spans="1:11" x14ac:dyDescent="0.55000000000000004">
      <c r="A22" s="1" t="s">
        <v>98</v>
      </c>
      <c r="C22" s="9" t="s">
        <v>112</v>
      </c>
      <c r="D22" s="9"/>
      <c r="E22" s="10">
        <v>471688524</v>
      </c>
      <c r="F22" s="9"/>
      <c r="G22" s="14">
        <f t="shared" si="0"/>
        <v>4.4499112165528355E-3</v>
      </c>
      <c r="H22" s="9"/>
      <c r="I22" s="10">
        <v>7493053484</v>
      </c>
      <c r="J22" s="9"/>
      <c r="K22" s="14">
        <f t="shared" si="1"/>
        <v>1.5583143409826149E-2</v>
      </c>
    </row>
    <row r="23" spans="1:11" x14ac:dyDescent="0.55000000000000004">
      <c r="A23" s="1" t="s">
        <v>98</v>
      </c>
      <c r="C23" s="9" t="s">
        <v>113</v>
      </c>
      <c r="D23" s="9"/>
      <c r="E23" s="10">
        <v>19547191</v>
      </c>
      <c r="F23" s="9"/>
      <c r="G23" s="14">
        <f t="shared" si="0"/>
        <v>1.8440826956180227E-4</v>
      </c>
      <c r="H23" s="9"/>
      <c r="I23" s="10">
        <v>231796165</v>
      </c>
      <c r="J23" s="9"/>
      <c r="K23" s="14">
        <f t="shared" si="1"/>
        <v>4.820615372298769E-4</v>
      </c>
    </row>
    <row r="24" spans="1:11" x14ac:dyDescent="0.55000000000000004">
      <c r="A24" s="1" t="s">
        <v>114</v>
      </c>
      <c r="C24" s="9" t="s">
        <v>115</v>
      </c>
      <c r="D24" s="9"/>
      <c r="E24" s="10">
        <v>56692</v>
      </c>
      <c r="F24" s="9"/>
      <c r="G24" s="14">
        <f t="shared" si="0"/>
        <v>5.3483253005496767E-7</v>
      </c>
      <c r="H24" s="9"/>
      <c r="I24" s="10">
        <v>11240595</v>
      </c>
      <c r="J24" s="9"/>
      <c r="K24" s="14">
        <f t="shared" si="1"/>
        <v>2.337682551856916E-5</v>
      </c>
    </row>
    <row r="25" spans="1:11" x14ac:dyDescent="0.55000000000000004">
      <c r="A25" s="1" t="s">
        <v>119</v>
      </c>
      <c r="C25" s="9" t="s">
        <v>210</v>
      </c>
      <c r="D25" s="9"/>
      <c r="E25" s="10">
        <v>0</v>
      </c>
      <c r="F25" s="9"/>
      <c r="G25" s="14">
        <f t="shared" si="0"/>
        <v>0</v>
      </c>
      <c r="H25" s="9"/>
      <c r="I25" s="10">
        <v>8324120800</v>
      </c>
      <c r="J25" s="9"/>
      <c r="K25" s="14">
        <f t="shared" si="1"/>
        <v>1.7311496369817821E-2</v>
      </c>
    </row>
    <row r="26" spans="1:11" x14ac:dyDescent="0.55000000000000004">
      <c r="A26" s="1" t="s">
        <v>119</v>
      </c>
      <c r="C26" s="9" t="s">
        <v>211</v>
      </c>
      <c r="D26" s="9"/>
      <c r="E26" s="10">
        <v>0</v>
      </c>
      <c r="F26" s="9"/>
      <c r="G26" s="14">
        <f t="shared" si="0"/>
        <v>0</v>
      </c>
      <c r="H26" s="9"/>
      <c r="I26" s="10">
        <v>5322625898</v>
      </c>
      <c r="J26" s="9"/>
      <c r="K26" s="14">
        <f t="shared" si="1"/>
        <v>1.1069351481675435E-2</v>
      </c>
    </row>
    <row r="27" spans="1:11" x14ac:dyDescent="0.55000000000000004">
      <c r="A27" s="1" t="s">
        <v>119</v>
      </c>
      <c r="C27" s="9" t="s">
        <v>212</v>
      </c>
      <c r="D27" s="9"/>
      <c r="E27" s="10">
        <v>0</v>
      </c>
      <c r="F27" s="9"/>
      <c r="G27" s="14">
        <f t="shared" si="0"/>
        <v>0</v>
      </c>
      <c r="H27" s="9"/>
      <c r="I27" s="10">
        <v>32019769150</v>
      </c>
      <c r="J27" s="9"/>
      <c r="K27" s="14">
        <f t="shared" si="1"/>
        <v>6.6590830517816321E-2</v>
      </c>
    </row>
    <row r="28" spans="1:11" x14ac:dyDescent="0.55000000000000004">
      <c r="A28" s="1" t="s">
        <v>98</v>
      </c>
      <c r="C28" s="9" t="s">
        <v>116</v>
      </c>
      <c r="D28" s="9"/>
      <c r="E28" s="10">
        <v>261948303</v>
      </c>
      <c r="F28" s="9"/>
      <c r="G28" s="14">
        <f t="shared" si="0"/>
        <v>2.4712212241073746E-3</v>
      </c>
      <c r="H28" s="9"/>
      <c r="I28" s="10">
        <v>2867344581</v>
      </c>
      <c r="J28" s="9"/>
      <c r="K28" s="14">
        <f t="shared" si="1"/>
        <v>5.9631553286682596E-3</v>
      </c>
    </row>
    <row r="29" spans="1:11" x14ac:dyDescent="0.55000000000000004">
      <c r="A29" s="1" t="s">
        <v>119</v>
      </c>
      <c r="C29" s="9" t="s">
        <v>213</v>
      </c>
      <c r="D29" s="9"/>
      <c r="E29" s="10">
        <v>0</v>
      </c>
      <c r="F29" s="9"/>
      <c r="G29" s="14">
        <f t="shared" si="0"/>
        <v>0</v>
      </c>
      <c r="H29" s="9"/>
      <c r="I29" s="10">
        <v>26059505342</v>
      </c>
      <c r="J29" s="9"/>
      <c r="K29" s="14">
        <f t="shared" si="1"/>
        <v>5.419539708353116E-2</v>
      </c>
    </row>
    <row r="30" spans="1:11" x14ac:dyDescent="0.55000000000000004">
      <c r="A30" s="1" t="s">
        <v>119</v>
      </c>
      <c r="C30" s="9" t="s">
        <v>214</v>
      </c>
      <c r="D30" s="9"/>
      <c r="E30" s="10">
        <v>0</v>
      </c>
      <c r="F30" s="9"/>
      <c r="G30" s="14">
        <f t="shared" si="0"/>
        <v>0</v>
      </c>
      <c r="H30" s="9"/>
      <c r="I30" s="10">
        <v>2797314653</v>
      </c>
      <c r="J30" s="9"/>
      <c r="K30" s="14">
        <f t="shared" si="1"/>
        <v>5.8175155820237127E-3</v>
      </c>
    </row>
    <row r="31" spans="1:11" x14ac:dyDescent="0.55000000000000004">
      <c r="A31" s="1" t="s">
        <v>98</v>
      </c>
      <c r="C31" s="9" t="s">
        <v>117</v>
      </c>
      <c r="D31" s="9"/>
      <c r="E31" s="10">
        <v>1468390178</v>
      </c>
      <c r="F31" s="9"/>
      <c r="G31" s="14">
        <f t="shared" si="0"/>
        <v>1.3852798172715805E-2</v>
      </c>
      <c r="H31" s="9"/>
      <c r="I31" s="10">
        <v>10649987389</v>
      </c>
      <c r="J31" s="9"/>
      <c r="K31" s="14">
        <f t="shared" si="1"/>
        <v>2.2148551475043354E-2</v>
      </c>
    </row>
    <row r="32" spans="1:11" x14ac:dyDescent="0.55000000000000004">
      <c r="A32" s="1" t="s">
        <v>119</v>
      </c>
      <c r="C32" s="9" t="s">
        <v>120</v>
      </c>
      <c r="D32" s="9"/>
      <c r="E32" s="10">
        <v>41968</v>
      </c>
      <c r="F32" s="9"/>
      <c r="G32" s="14">
        <f t="shared" si="0"/>
        <v>3.9592626157741629E-7</v>
      </c>
      <c r="H32" s="9"/>
      <c r="I32" s="10">
        <v>367526</v>
      </c>
      <c r="J32" s="9"/>
      <c r="K32" s="14">
        <f t="shared" si="1"/>
        <v>7.6433597825894887E-7</v>
      </c>
    </row>
    <row r="33" spans="1:11" x14ac:dyDescent="0.55000000000000004">
      <c r="A33" s="1" t="s">
        <v>98</v>
      </c>
      <c r="C33" s="9" t="s">
        <v>121</v>
      </c>
      <c r="D33" s="9"/>
      <c r="E33" s="10">
        <v>222677384</v>
      </c>
      <c r="F33" s="9"/>
      <c r="G33" s="14">
        <f t="shared" si="0"/>
        <v>2.1007392342965777E-3</v>
      </c>
      <c r="H33" s="9"/>
      <c r="I33" s="10">
        <v>8776011247</v>
      </c>
      <c r="J33" s="9"/>
      <c r="K33" s="14">
        <f t="shared" si="1"/>
        <v>1.8251283287950466E-2</v>
      </c>
    </row>
    <row r="34" spans="1:11" x14ac:dyDescent="0.55000000000000004">
      <c r="A34" s="1" t="s">
        <v>98</v>
      </c>
      <c r="C34" s="9" t="s">
        <v>122</v>
      </c>
      <c r="D34" s="9"/>
      <c r="E34" s="10">
        <v>5446964611</v>
      </c>
      <c r="F34" s="9"/>
      <c r="G34" s="14">
        <f t="shared" si="0"/>
        <v>5.1386683553605497E-2</v>
      </c>
      <c r="H34" s="9"/>
      <c r="I34" s="10">
        <v>13202013231</v>
      </c>
      <c r="J34" s="9"/>
      <c r="K34" s="14">
        <f t="shared" si="1"/>
        <v>2.7455945151918425E-2</v>
      </c>
    </row>
    <row r="35" spans="1:11" x14ac:dyDescent="0.55000000000000004">
      <c r="A35" s="1" t="s">
        <v>124</v>
      </c>
      <c r="C35" s="9" t="s">
        <v>125</v>
      </c>
      <c r="D35" s="9"/>
      <c r="E35" s="10">
        <v>797014</v>
      </c>
      <c r="F35" s="9"/>
      <c r="G35" s="14">
        <f t="shared" si="0"/>
        <v>7.5190329166236863E-6</v>
      </c>
      <c r="H35" s="9"/>
      <c r="I35" s="10">
        <v>47124521</v>
      </c>
      <c r="J35" s="9"/>
      <c r="K35" s="14">
        <f t="shared" si="1"/>
        <v>9.8003860566380014E-5</v>
      </c>
    </row>
    <row r="36" spans="1:11" x14ac:dyDescent="0.55000000000000004">
      <c r="A36" s="1" t="s">
        <v>124</v>
      </c>
      <c r="C36" s="9" t="s">
        <v>215</v>
      </c>
      <c r="D36" s="9"/>
      <c r="E36" s="10">
        <v>667605494</v>
      </c>
      <c r="F36" s="9"/>
      <c r="G36" s="14">
        <f t="shared" si="0"/>
        <v>6.2981926097970889E-3</v>
      </c>
      <c r="H36" s="9"/>
      <c r="I36" s="10">
        <v>27861180320</v>
      </c>
      <c r="J36" s="9"/>
      <c r="K36" s="14">
        <f t="shared" si="1"/>
        <v>5.7942302082944264E-2</v>
      </c>
    </row>
    <row r="37" spans="1:11" x14ac:dyDescent="0.55000000000000004">
      <c r="A37" s="1" t="s">
        <v>124</v>
      </c>
      <c r="C37" s="9" t="s">
        <v>216</v>
      </c>
      <c r="D37" s="9"/>
      <c r="E37" s="10">
        <v>700171607</v>
      </c>
      <c r="F37" s="9"/>
      <c r="G37" s="14">
        <f t="shared" si="0"/>
        <v>6.6054214359074041E-3</v>
      </c>
      <c r="H37" s="9"/>
      <c r="I37" s="10">
        <v>29220262290</v>
      </c>
      <c r="J37" s="9"/>
      <c r="K37" s="14">
        <f t="shared" si="1"/>
        <v>6.0768755849681992E-2</v>
      </c>
    </row>
    <row r="38" spans="1:11" x14ac:dyDescent="0.55000000000000004">
      <c r="A38" s="1" t="s">
        <v>98</v>
      </c>
      <c r="C38" s="9" t="s">
        <v>127</v>
      </c>
      <c r="D38" s="9"/>
      <c r="E38" s="10">
        <v>886679540</v>
      </c>
      <c r="F38" s="9"/>
      <c r="G38" s="14">
        <f t="shared" si="0"/>
        <v>8.3649379405590727E-3</v>
      </c>
      <c r="H38" s="9"/>
      <c r="I38" s="10">
        <v>5999516749</v>
      </c>
      <c r="J38" s="9"/>
      <c r="K38" s="14">
        <f t="shared" si="1"/>
        <v>1.2477066937925109E-2</v>
      </c>
    </row>
    <row r="39" spans="1:11" x14ac:dyDescent="0.55000000000000004">
      <c r="A39" s="1" t="s">
        <v>98</v>
      </c>
      <c r="C39" s="9" t="s">
        <v>128</v>
      </c>
      <c r="D39" s="9"/>
      <c r="E39" s="10">
        <v>150475661</v>
      </c>
      <c r="F39" s="9"/>
      <c r="G39" s="14">
        <f t="shared" si="0"/>
        <v>1.4195879221816771E-3</v>
      </c>
      <c r="H39" s="9"/>
      <c r="I39" s="10">
        <v>5001198982</v>
      </c>
      <c r="J39" s="9"/>
      <c r="K39" s="14">
        <f t="shared" si="1"/>
        <v>1.0400886784539405E-2</v>
      </c>
    </row>
    <row r="40" spans="1:11" x14ac:dyDescent="0.55000000000000004">
      <c r="A40" s="1" t="s">
        <v>98</v>
      </c>
      <c r="C40" s="9" t="s">
        <v>129</v>
      </c>
      <c r="D40" s="9"/>
      <c r="E40" s="10">
        <v>7813806</v>
      </c>
      <c r="F40" s="9"/>
      <c r="G40" s="14">
        <f t="shared" si="0"/>
        <v>7.3715473653049584E-5</v>
      </c>
      <c r="H40" s="9"/>
      <c r="I40" s="10">
        <v>184606131</v>
      </c>
      <c r="J40" s="9"/>
      <c r="K40" s="14">
        <f t="shared" si="1"/>
        <v>3.8392143067561118E-4</v>
      </c>
    </row>
    <row r="41" spans="1:11" x14ac:dyDescent="0.55000000000000004">
      <c r="A41" s="1" t="s">
        <v>98</v>
      </c>
      <c r="C41" s="9" t="s">
        <v>130</v>
      </c>
      <c r="D41" s="9"/>
      <c r="E41" s="10">
        <v>384971079</v>
      </c>
      <c r="F41" s="9"/>
      <c r="G41" s="14">
        <f t="shared" si="0"/>
        <v>3.6318185313547035E-3</v>
      </c>
      <c r="H41" s="9"/>
      <c r="I41" s="10">
        <v>2417160526</v>
      </c>
      <c r="J41" s="9"/>
      <c r="K41" s="14">
        <f t="shared" si="1"/>
        <v>5.0269171575592622E-3</v>
      </c>
    </row>
    <row r="42" spans="1:11" x14ac:dyDescent="0.55000000000000004">
      <c r="A42" s="1" t="s">
        <v>98</v>
      </c>
      <c r="C42" s="9" t="s">
        <v>131</v>
      </c>
      <c r="D42" s="9"/>
      <c r="E42" s="10">
        <v>191596222</v>
      </c>
      <c r="F42" s="9"/>
      <c r="G42" s="14">
        <f t="shared" si="0"/>
        <v>1.8075194412127506E-3</v>
      </c>
      <c r="H42" s="9"/>
      <c r="I42" s="10">
        <v>7444628977</v>
      </c>
      <c r="J42" s="9"/>
      <c r="K42" s="14">
        <f t="shared" si="1"/>
        <v>1.5482435996120581E-2</v>
      </c>
    </row>
    <row r="43" spans="1:11" x14ac:dyDescent="0.55000000000000004">
      <c r="A43" s="1" t="s">
        <v>124</v>
      </c>
      <c r="C43" s="9" t="s">
        <v>132</v>
      </c>
      <c r="D43" s="9"/>
      <c r="E43" s="10">
        <v>42816081</v>
      </c>
      <c r="F43" s="9"/>
      <c r="G43" s="14">
        <f t="shared" si="0"/>
        <v>4.0392706075404697E-4</v>
      </c>
      <c r="H43" s="9"/>
      <c r="I43" s="10">
        <v>124954203</v>
      </c>
      <c r="J43" s="9"/>
      <c r="K43" s="14">
        <f t="shared" si="1"/>
        <v>2.5986458913810799E-4</v>
      </c>
    </row>
    <row r="44" spans="1:11" x14ac:dyDescent="0.55000000000000004">
      <c r="A44" s="1" t="s">
        <v>98</v>
      </c>
      <c r="C44" s="9" t="s">
        <v>133</v>
      </c>
      <c r="D44" s="9"/>
      <c r="E44" s="10">
        <v>3816473</v>
      </c>
      <c r="F44" s="9"/>
      <c r="G44" s="14">
        <f t="shared" si="0"/>
        <v>3.6004619884224805E-5</v>
      </c>
      <c r="H44" s="9"/>
      <c r="I44" s="10">
        <v>238049663</v>
      </c>
      <c r="J44" s="9"/>
      <c r="K44" s="14">
        <f t="shared" si="1"/>
        <v>4.9506680355489976E-4</v>
      </c>
    </row>
    <row r="45" spans="1:11" x14ac:dyDescent="0.55000000000000004">
      <c r="A45" s="1" t="s">
        <v>98</v>
      </c>
      <c r="C45" s="9" t="s">
        <v>134</v>
      </c>
      <c r="D45" s="9"/>
      <c r="E45" s="10">
        <v>137088486</v>
      </c>
      <c r="F45" s="9"/>
      <c r="G45" s="14">
        <f t="shared" si="0"/>
        <v>1.2932932655186802E-3</v>
      </c>
      <c r="H45" s="9"/>
      <c r="I45" s="10">
        <v>2944701373</v>
      </c>
      <c r="J45" s="9"/>
      <c r="K45" s="14">
        <f t="shared" si="1"/>
        <v>6.1240325979996652E-3</v>
      </c>
    </row>
    <row r="46" spans="1:11" x14ac:dyDescent="0.55000000000000004">
      <c r="A46" s="1" t="s">
        <v>98</v>
      </c>
      <c r="C46" s="9" t="s">
        <v>135</v>
      </c>
      <c r="D46" s="9"/>
      <c r="E46" s="10">
        <v>95960362</v>
      </c>
      <c r="F46" s="9"/>
      <c r="G46" s="14">
        <f t="shared" si="0"/>
        <v>9.0529039711865133E-4</v>
      </c>
      <c r="H46" s="9"/>
      <c r="I46" s="10">
        <v>1704948815</v>
      </c>
      <c r="J46" s="9"/>
      <c r="K46" s="14">
        <f t="shared" si="1"/>
        <v>3.5457456626047153E-3</v>
      </c>
    </row>
    <row r="47" spans="1:11" x14ac:dyDescent="0.55000000000000004">
      <c r="A47" s="1" t="s">
        <v>124</v>
      </c>
      <c r="C47" s="9" t="s">
        <v>217</v>
      </c>
      <c r="D47" s="9"/>
      <c r="E47" s="10">
        <v>540000013</v>
      </c>
      <c r="F47" s="9"/>
      <c r="G47" s="14">
        <f t="shared" si="0"/>
        <v>5.0943620472466214E-3</v>
      </c>
      <c r="H47" s="9"/>
      <c r="I47" s="10">
        <v>8959352458</v>
      </c>
      <c r="J47" s="9"/>
      <c r="K47" s="14">
        <f t="shared" si="1"/>
        <v>1.8632574091498693E-2</v>
      </c>
    </row>
    <row r="48" spans="1:11" x14ac:dyDescent="0.55000000000000004">
      <c r="A48" s="1" t="s">
        <v>98</v>
      </c>
      <c r="C48" s="9" t="s">
        <v>136</v>
      </c>
      <c r="D48" s="9"/>
      <c r="E48" s="10">
        <v>88084675</v>
      </c>
      <c r="F48" s="9"/>
      <c r="G48" s="14">
        <f t="shared" si="0"/>
        <v>8.3099113789105274E-4</v>
      </c>
      <c r="H48" s="9"/>
      <c r="I48" s="10">
        <v>368818595</v>
      </c>
      <c r="J48" s="9"/>
      <c r="K48" s="14">
        <f t="shared" si="1"/>
        <v>7.6702416049317891E-4</v>
      </c>
    </row>
    <row r="49" spans="1:11" x14ac:dyDescent="0.55000000000000004">
      <c r="A49" s="1" t="s">
        <v>124</v>
      </c>
      <c r="C49" s="9" t="s">
        <v>218</v>
      </c>
      <c r="D49" s="9"/>
      <c r="E49" s="10">
        <v>671912600</v>
      </c>
      <c r="F49" s="9"/>
      <c r="G49" s="14">
        <f t="shared" si="0"/>
        <v>6.3388258631519702E-3</v>
      </c>
      <c r="H49" s="9"/>
      <c r="I49" s="10">
        <v>9640033878</v>
      </c>
      <c r="J49" s="9"/>
      <c r="K49" s="14">
        <f t="shared" si="1"/>
        <v>2.0048172713197268E-2</v>
      </c>
    </row>
    <row r="50" spans="1:11" x14ac:dyDescent="0.55000000000000004">
      <c r="A50" s="1" t="s">
        <v>124</v>
      </c>
      <c r="C50" s="9" t="s">
        <v>219</v>
      </c>
      <c r="D50" s="9"/>
      <c r="E50" s="10">
        <v>161639385</v>
      </c>
      <c r="F50" s="9"/>
      <c r="G50" s="14">
        <f t="shared" si="0"/>
        <v>1.5249065341861108E-3</v>
      </c>
      <c r="H50" s="9"/>
      <c r="I50" s="10">
        <v>2319064753</v>
      </c>
      <c r="J50" s="9"/>
      <c r="K50" s="14">
        <f t="shared" si="1"/>
        <v>4.8229094720648406E-3</v>
      </c>
    </row>
    <row r="51" spans="1:11" x14ac:dyDescent="0.55000000000000004">
      <c r="A51" s="1" t="s">
        <v>124</v>
      </c>
      <c r="C51" s="9" t="s">
        <v>220</v>
      </c>
      <c r="D51" s="9"/>
      <c r="E51" s="10">
        <v>536643466</v>
      </c>
      <c r="F51" s="9"/>
      <c r="G51" s="14">
        <f t="shared" si="0"/>
        <v>5.0626963708856106E-3</v>
      </c>
      <c r="H51" s="9"/>
      <c r="I51" s="10">
        <v>6138700819</v>
      </c>
      <c r="J51" s="9"/>
      <c r="K51" s="14">
        <f t="shared" si="1"/>
        <v>1.2766525077761506E-2</v>
      </c>
    </row>
    <row r="52" spans="1:11" x14ac:dyDescent="0.55000000000000004">
      <c r="A52" s="1" t="s">
        <v>124</v>
      </c>
      <c r="C52" s="9" t="s">
        <v>221</v>
      </c>
      <c r="D52" s="9"/>
      <c r="E52" s="10">
        <v>53879810</v>
      </c>
      <c r="F52" s="9"/>
      <c r="G52" s="14">
        <f t="shared" si="0"/>
        <v>5.0830231957209044E-4</v>
      </c>
      <c r="H52" s="9"/>
      <c r="I52" s="10">
        <v>773021584</v>
      </c>
      <c r="J52" s="9"/>
      <c r="K52" s="14">
        <f t="shared" si="1"/>
        <v>1.607636489995054E-3</v>
      </c>
    </row>
    <row r="53" spans="1:11" x14ac:dyDescent="0.55000000000000004">
      <c r="A53" s="1" t="s">
        <v>124</v>
      </c>
      <c r="C53" s="9" t="s">
        <v>222</v>
      </c>
      <c r="D53" s="9"/>
      <c r="E53" s="10">
        <v>76065601</v>
      </c>
      <c r="F53" s="9"/>
      <c r="G53" s="14">
        <f t="shared" si="0"/>
        <v>7.1760315093808086E-4</v>
      </c>
      <c r="H53" s="9"/>
      <c r="I53" s="10">
        <v>1091324592</v>
      </c>
      <c r="J53" s="9"/>
      <c r="K53" s="14">
        <f t="shared" si="1"/>
        <v>2.2696044623356395E-3</v>
      </c>
    </row>
    <row r="54" spans="1:11" x14ac:dyDescent="0.55000000000000004">
      <c r="A54" s="1" t="s">
        <v>124</v>
      </c>
      <c r="C54" s="9" t="s">
        <v>223</v>
      </c>
      <c r="D54" s="9"/>
      <c r="E54" s="10">
        <v>427868874</v>
      </c>
      <c r="F54" s="9"/>
      <c r="G54" s="14">
        <f t="shared" si="0"/>
        <v>4.036516482275986E-3</v>
      </c>
      <c r="H54" s="9"/>
      <c r="I54" s="10">
        <v>6138700817</v>
      </c>
      <c r="J54" s="9"/>
      <c r="K54" s="14">
        <f t="shared" si="1"/>
        <v>1.2766525073602149E-2</v>
      </c>
    </row>
    <row r="55" spans="1:11" x14ac:dyDescent="0.55000000000000004">
      <c r="A55" s="1" t="s">
        <v>124</v>
      </c>
      <c r="C55" s="9" t="s">
        <v>224</v>
      </c>
      <c r="D55" s="9"/>
      <c r="E55" s="10">
        <v>190163965</v>
      </c>
      <c r="F55" s="9"/>
      <c r="G55" s="14">
        <f t="shared" si="0"/>
        <v>1.7940075235700686E-3</v>
      </c>
      <c r="H55" s="9"/>
      <c r="I55" s="10">
        <v>2728311474</v>
      </c>
      <c r="J55" s="9"/>
      <c r="K55" s="14">
        <f t="shared" si="1"/>
        <v>5.6740111433610267E-3</v>
      </c>
    </row>
    <row r="56" spans="1:11" x14ac:dyDescent="0.55000000000000004">
      <c r="A56" s="1" t="s">
        <v>124</v>
      </c>
      <c r="C56" s="9" t="s">
        <v>225</v>
      </c>
      <c r="D56" s="9"/>
      <c r="E56" s="10">
        <v>681420783</v>
      </c>
      <c r="F56" s="9"/>
      <c r="G56" s="14">
        <f t="shared" si="0"/>
        <v>6.4285260954619191E-3</v>
      </c>
      <c r="H56" s="9"/>
      <c r="I56" s="10">
        <v>9776449453</v>
      </c>
      <c r="J56" s="9"/>
      <c r="K56" s="14">
        <f t="shared" si="1"/>
        <v>2.0331873273068901E-2</v>
      </c>
    </row>
    <row r="57" spans="1:11" x14ac:dyDescent="0.55000000000000004">
      <c r="A57" s="1" t="s">
        <v>124</v>
      </c>
      <c r="C57" s="9" t="s">
        <v>226</v>
      </c>
      <c r="D57" s="9"/>
      <c r="E57" s="10">
        <v>1093442632</v>
      </c>
      <c r="F57" s="9"/>
      <c r="G57" s="14">
        <f t="shared" si="0"/>
        <v>1.03155416874078E-2</v>
      </c>
      <c r="H57" s="9"/>
      <c r="I57" s="10">
        <v>15687790981</v>
      </c>
      <c r="J57" s="9"/>
      <c r="K57" s="14">
        <f t="shared" si="1"/>
        <v>3.2625564085764135E-2</v>
      </c>
    </row>
    <row r="58" spans="1:11" x14ac:dyDescent="0.55000000000000004">
      <c r="A58" s="1" t="s">
        <v>124</v>
      </c>
      <c r="C58" s="9" t="s">
        <v>227</v>
      </c>
      <c r="D58" s="9"/>
      <c r="E58" s="10">
        <v>500765055</v>
      </c>
      <c r="F58" s="9"/>
      <c r="G58" s="14">
        <f t="shared" si="0"/>
        <v>4.7242193136379923E-3</v>
      </c>
      <c r="H58" s="9"/>
      <c r="I58" s="10">
        <v>7184553550</v>
      </c>
      <c r="J58" s="9"/>
      <c r="K58" s="14">
        <f t="shared" si="1"/>
        <v>1.4941562681260793E-2</v>
      </c>
    </row>
    <row r="59" spans="1:11" x14ac:dyDescent="0.55000000000000004">
      <c r="A59" s="1" t="s">
        <v>124</v>
      </c>
      <c r="C59" s="9" t="s">
        <v>228</v>
      </c>
      <c r="D59" s="9"/>
      <c r="E59" s="10">
        <v>839890749</v>
      </c>
      <c r="F59" s="9"/>
      <c r="G59" s="14">
        <f t="shared" si="0"/>
        <v>7.9235323195059586E-3</v>
      </c>
      <c r="H59" s="9"/>
      <c r="I59" s="10">
        <v>12050042348</v>
      </c>
      <c r="J59" s="9"/>
      <c r="K59" s="14">
        <f t="shared" si="1"/>
        <v>2.5060215892536424E-2</v>
      </c>
    </row>
    <row r="60" spans="1:11" x14ac:dyDescent="0.55000000000000004">
      <c r="A60" s="1" t="s">
        <v>124</v>
      </c>
      <c r="C60" s="9" t="s">
        <v>229</v>
      </c>
      <c r="D60" s="9"/>
      <c r="E60" s="10">
        <v>500765055</v>
      </c>
      <c r="F60" s="9"/>
      <c r="G60" s="14">
        <f t="shared" si="0"/>
        <v>4.7242193136379923E-3</v>
      </c>
      <c r="H60" s="9"/>
      <c r="I60" s="10">
        <v>7184553550</v>
      </c>
      <c r="J60" s="9"/>
      <c r="K60" s="14">
        <f t="shared" si="1"/>
        <v>1.4941562681260793E-2</v>
      </c>
    </row>
    <row r="61" spans="1:11" x14ac:dyDescent="0.55000000000000004">
      <c r="A61" s="1" t="s">
        <v>124</v>
      </c>
      <c r="C61" s="9" t="s">
        <v>230</v>
      </c>
      <c r="D61" s="9"/>
      <c r="E61" s="10">
        <v>20601115</v>
      </c>
      <c r="F61" s="9"/>
      <c r="G61" s="14">
        <f t="shared" si="0"/>
        <v>1.943509923340744E-4</v>
      </c>
      <c r="H61" s="9"/>
      <c r="I61" s="10">
        <v>295567072</v>
      </c>
      <c r="J61" s="9"/>
      <c r="K61" s="14">
        <f t="shared" si="1"/>
        <v>6.1468453148417579E-4</v>
      </c>
    </row>
    <row r="62" spans="1:11" x14ac:dyDescent="0.55000000000000004">
      <c r="A62" s="1" t="s">
        <v>98</v>
      </c>
      <c r="C62" s="9" t="s">
        <v>137</v>
      </c>
      <c r="D62" s="9"/>
      <c r="E62" s="10">
        <v>187516134</v>
      </c>
      <c r="F62" s="9"/>
      <c r="G62" s="14">
        <f t="shared" si="0"/>
        <v>1.7690278764789804E-3</v>
      </c>
      <c r="H62" s="9"/>
      <c r="I62" s="10">
        <v>339377112</v>
      </c>
      <c r="J62" s="9"/>
      <c r="K62" s="14">
        <f t="shared" si="1"/>
        <v>7.057953366543234E-4</v>
      </c>
    </row>
    <row r="63" spans="1:11" x14ac:dyDescent="0.55000000000000004">
      <c r="A63" s="1" t="s">
        <v>98</v>
      </c>
      <c r="C63" s="9" t="s">
        <v>138</v>
      </c>
      <c r="D63" s="9"/>
      <c r="E63" s="10">
        <v>1669645675</v>
      </c>
      <c r="F63" s="9"/>
      <c r="G63" s="14">
        <f t="shared" si="0"/>
        <v>1.5751443248705008E-2</v>
      </c>
      <c r="H63" s="9"/>
      <c r="I63" s="10">
        <v>4119359192</v>
      </c>
      <c r="J63" s="9"/>
      <c r="K63" s="14">
        <f t="shared" si="1"/>
        <v>8.5669433939838634E-3</v>
      </c>
    </row>
    <row r="64" spans="1:11" x14ac:dyDescent="0.55000000000000004">
      <c r="A64" s="1" t="s">
        <v>124</v>
      </c>
      <c r="C64" s="9" t="s">
        <v>231</v>
      </c>
      <c r="D64" s="9"/>
      <c r="E64" s="10">
        <v>1217213114</v>
      </c>
      <c r="F64" s="9"/>
      <c r="G64" s="14">
        <f t="shared" si="0"/>
        <v>1.1483192855724014E-2</v>
      </c>
      <c r="H64" s="9"/>
      <c r="I64" s="10">
        <v>7856557376</v>
      </c>
      <c r="J64" s="9"/>
      <c r="K64" s="14">
        <f t="shared" si="1"/>
        <v>1.6339114695919529E-2</v>
      </c>
    </row>
    <row r="65" spans="1:11" x14ac:dyDescent="0.55000000000000004">
      <c r="A65" s="1" t="s">
        <v>124</v>
      </c>
      <c r="C65" s="9" t="s">
        <v>232</v>
      </c>
      <c r="D65" s="9"/>
      <c r="E65" s="10">
        <v>73032796</v>
      </c>
      <c r="F65" s="9"/>
      <c r="G65" s="14">
        <f t="shared" si="0"/>
        <v>6.8899165775891354E-4</v>
      </c>
      <c r="H65" s="9"/>
      <c r="I65" s="10">
        <v>471393442</v>
      </c>
      <c r="J65" s="9"/>
      <c r="K65" s="14">
        <f t="shared" si="1"/>
        <v>9.8034688059055164E-4</v>
      </c>
    </row>
    <row r="66" spans="1:11" x14ac:dyDescent="0.55000000000000004">
      <c r="A66" s="1" t="s">
        <v>98</v>
      </c>
      <c r="C66" s="9" t="s">
        <v>139</v>
      </c>
      <c r="D66" s="9"/>
      <c r="E66" s="10">
        <v>2657332743</v>
      </c>
      <c r="F66" s="9"/>
      <c r="G66" s="14">
        <f t="shared" si="0"/>
        <v>2.5069286568415249E-2</v>
      </c>
      <c r="H66" s="9"/>
      <c r="I66" s="10">
        <v>2657332743</v>
      </c>
      <c r="J66" s="9"/>
      <c r="K66" s="14">
        <f t="shared" si="1"/>
        <v>5.5263981913672528E-3</v>
      </c>
    </row>
    <row r="67" spans="1:11" x14ac:dyDescent="0.55000000000000004">
      <c r="A67" s="1" t="s">
        <v>98</v>
      </c>
      <c r="C67" s="9" t="s">
        <v>141</v>
      </c>
      <c r="D67" s="9"/>
      <c r="E67" s="10">
        <v>1434895336</v>
      </c>
      <c r="F67" s="9"/>
      <c r="G67" s="14">
        <f t="shared" si="0"/>
        <v>1.3536807713909423E-2</v>
      </c>
      <c r="H67" s="9"/>
      <c r="I67" s="10">
        <v>1434895336</v>
      </c>
      <c r="J67" s="9"/>
      <c r="K67" s="14">
        <f t="shared" si="1"/>
        <v>2.9841212059575736E-3</v>
      </c>
    </row>
    <row r="68" spans="1:11" x14ac:dyDescent="0.55000000000000004">
      <c r="A68" s="1" t="s">
        <v>98</v>
      </c>
      <c r="C68" s="9" t="s">
        <v>142</v>
      </c>
      <c r="D68" s="9"/>
      <c r="E68" s="10">
        <v>1459953771</v>
      </c>
      <c r="F68" s="9"/>
      <c r="G68" s="14">
        <f t="shared" si="0"/>
        <v>1.3773209079009753E-2</v>
      </c>
      <c r="H68" s="9"/>
      <c r="I68" s="10">
        <v>1459953771</v>
      </c>
      <c r="J68" s="9"/>
      <c r="K68" s="14">
        <f t="shared" si="1"/>
        <v>3.0362346984162385E-3</v>
      </c>
    </row>
    <row r="69" spans="1:11" x14ac:dyDescent="0.55000000000000004">
      <c r="A69" s="1" t="s">
        <v>98</v>
      </c>
      <c r="C69" s="9" t="s">
        <v>144</v>
      </c>
      <c r="D69" s="9"/>
      <c r="E69" s="10">
        <v>444893218</v>
      </c>
      <c r="F69" s="9"/>
      <c r="G69" s="14">
        <f t="shared" si="0"/>
        <v>4.1971242042481531E-3</v>
      </c>
      <c r="H69" s="9"/>
      <c r="I69" s="10">
        <v>444893218</v>
      </c>
      <c r="J69" s="9"/>
      <c r="K69" s="14">
        <f t="shared" si="1"/>
        <v>9.2523493032003665E-4</v>
      </c>
    </row>
    <row r="70" spans="1:11" x14ac:dyDescent="0.55000000000000004">
      <c r="A70" s="1" t="s">
        <v>124</v>
      </c>
      <c r="C70" s="9" t="s">
        <v>145</v>
      </c>
      <c r="D70" s="9"/>
      <c r="E70" s="10">
        <v>3504657520</v>
      </c>
      <c r="F70" s="9"/>
      <c r="G70" s="14">
        <f t="shared" si="0"/>
        <v>3.3062951534568695E-2</v>
      </c>
      <c r="H70" s="9"/>
      <c r="I70" s="10">
        <v>3504657520</v>
      </c>
      <c r="J70" s="9"/>
      <c r="K70" s="14">
        <f t="shared" si="1"/>
        <v>7.2885614460249937E-3</v>
      </c>
    </row>
    <row r="71" spans="1:11" x14ac:dyDescent="0.55000000000000004">
      <c r="A71" s="1" t="s">
        <v>124</v>
      </c>
      <c r="C71" s="9" t="s">
        <v>147</v>
      </c>
      <c r="D71" s="9"/>
      <c r="E71" s="10">
        <v>3675616438</v>
      </c>
      <c r="F71" s="9"/>
      <c r="G71" s="14">
        <f t="shared" si="0"/>
        <v>3.4675778576292393E-2</v>
      </c>
      <c r="H71" s="9"/>
      <c r="I71" s="10">
        <v>3675616438</v>
      </c>
      <c r="J71" s="9"/>
      <c r="K71" s="14">
        <f t="shared" si="1"/>
        <v>7.6441010590907943E-3</v>
      </c>
    </row>
    <row r="72" spans="1:11" x14ac:dyDescent="0.55000000000000004">
      <c r="A72" s="1" t="s">
        <v>124</v>
      </c>
      <c r="C72" s="9" t="s">
        <v>149</v>
      </c>
      <c r="D72" s="9"/>
      <c r="E72" s="10">
        <v>3461917784</v>
      </c>
      <c r="F72" s="9"/>
      <c r="G72" s="14">
        <f t="shared" si="0"/>
        <v>3.2659744712816748E-2</v>
      </c>
      <c r="H72" s="9"/>
      <c r="I72" s="10">
        <v>3461917784</v>
      </c>
      <c r="J72" s="9"/>
      <c r="K72" s="14">
        <f t="shared" si="1"/>
        <v>7.1996765292406317E-3</v>
      </c>
    </row>
    <row r="73" spans="1:11" x14ac:dyDescent="0.55000000000000004">
      <c r="A73" s="1" t="s">
        <v>124</v>
      </c>
      <c r="C73" s="9" t="s">
        <v>150</v>
      </c>
      <c r="D73" s="9"/>
      <c r="E73" s="10">
        <v>4530410950</v>
      </c>
      <c r="F73" s="9"/>
      <c r="G73" s="14">
        <f t="shared" ref="G73:G87" si="2">E73/$E$88</f>
        <v>4.2739913049058595E-2</v>
      </c>
      <c r="H73" s="9"/>
      <c r="I73" s="10">
        <v>4530410950</v>
      </c>
      <c r="J73" s="9"/>
      <c r="K73" s="14">
        <f t="shared" ref="K73:K87" si="3">I73/$I$88</f>
        <v>9.4217989622048613E-3</v>
      </c>
    </row>
    <row r="74" spans="1:11" x14ac:dyDescent="0.55000000000000004">
      <c r="A74" s="1" t="s">
        <v>124</v>
      </c>
      <c r="C74" s="9" t="s">
        <v>152</v>
      </c>
      <c r="D74" s="9"/>
      <c r="E74" s="10">
        <v>1089863008</v>
      </c>
      <c r="F74" s="9"/>
      <c r="G74" s="14">
        <f t="shared" si="2"/>
        <v>1.0281771501833724E-2</v>
      </c>
      <c r="H74" s="9"/>
      <c r="I74" s="10">
        <v>1089863008</v>
      </c>
      <c r="J74" s="9"/>
      <c r="K74" s="14">
        <f t="shared" si="3"/>
        <v>2.2665648372847654E-3</v>
      </c>
    </row>
    <row r="75" spans="1:11" x14ac:dyDescent="0.55000000000000004">
      <c r="A75" s="1" t="s">
        <v>124</v>
      </c>
      <c r="C75" s="9" t="s">
        <v>154</v>
      </c>
      <c r="D75" s="9"/>
      <c r="E75" s="10">
        <v>2773972600</v>
      </c>
      <c r="F75" s="9"/>
      <c r="G75" s="14">
        <f t="shared" si="2"/>
        <v>2.6169667395067327E-2</v>
      </c>
      <c r="H75" s="9"/>
      <c r="I75" s="10">
        <v>2773972600</v>
      </c>
      <c r="J75" s="9"/>
      <c r="K75" s="14">
        <f t="shared" si="3"/>
        <v>5.7689716125784839E-3</v>
      </c>
    </row>
    <row r="76" spans="1:11" x14ac:dyDescent="0.55000000000000004">
      <c r="A76" s="1" t="s">
        <v>124</v>
      </c>
      <c r="C76" s="9" t="s">
        <v>156</v>
      </c>
      <c r="D76" s="9"/>
      <c r="E76" s="10">
        <v>363287652</v>
      </c>
      <c r="F76" s="9"/>
      <c r="G76" s="14">
        <f t="shared" si="2"/>
        <v>3.4272570037551797E-3</v>
      </c>
      <c r="H76" s="9"/>
      <c r="I76" s="10">
        <v>363287652</v>
      </c>
      <c r="J76" s="9"/>
      <c r="K76" s="14">
        <f t="shared" si="3"/>
        <v>7.5552157638049172E-4</v>
      </c>
    </row>
    <row r="77" spans="1:11" x14ac:dyDescent="0.55000000000000004">
      <c r="A77" s="1" t="s">
        <v>124</v>
      </c>
      <c r="C77" s="9" t="s">
        <v>157</v>
      </c>
      <c r="D77" s="9"/>
      <c r="E77" s="10">
        <v>512876702</v>
      </c>
      <c r="F77" s="9"/>
      <c r="G77" s="14">
        <f t="shared" si="2"/>
        <v>4.8384806346029015E-3</v>
      </c>
      <c r="H77" s="9"/>
      <c r="I77" s="10">
        <v>512876702</v>
      </c>
      <c r="J77" s="9"/>
      <c r="K77" s="14">
        <f t="shared" si="3"/>
        <v>1.0666187310541116E-3</v>
      </c>
    </row>
    <row r="78" spans="1:11" x14ac:dyDescent="0.55000000000000004">
      <c r="A78" s="1" t="s">
        <v>124</v>
      </c>
      <c r="C78" s="9" t="s">
        <v>158</v>
      </c>
      <c r="D78" s="9"/>
      <c r="E78" s="10">
        <v>2884931504</v>
      </c>
      <c r="F78" s="9"/>
      <c r="G78" s="14">
        <f t="shared" si="2"/>
        <v>2.7216454090870021E-2</v>
      </c>
      <c r="H78" s="9"/>
      <c r="I78" s="10">
        <v>2884931504</v>
      </c>
      <c r="J78" s="9"/>
      <c r="K78" s="14">
        <f t="shared" si="3"/>
        <v>5.9997304770816233E-3</v>
      </c>
    </row>
    <row r="79" spans="1:11" x14ac:dyDescent="0.55000000000000004">
      <c r="A79" s="1" t="s">
        <v>124</v>
      </c>
      <c r="C79" s="9" t="s">
        <v>159</v>
      </c>
      <c r="D79" s="9"/>
      <c r="E79" s="10">
        <v>1282191768</v>
      </c>
      <c r="F79" s="9"/>
      <c r="G79" s="14">
        <f t="shared" si="2"/>
        <v>1.2096201709149301E-2</v>
      </c>
      <c r="H79" s="9"/>
      <c r="I79" s="10">
        <v>1282191768</v>
      </c>
      <c r="J79" s="9"/>
      <c r="K79" s="14">
        <f t="shared" si="3"/>
        <v>2.6665468546711014E-3</v>
      </c>
    </row>
    <row r="80" spans="1:11" x14ac:dyDescent="0.55000000000000004">
      <c r="A80" s="1" t="s">
        <v>124</v>
      </c>
      <c r="C80" s="9" t="s">
        <v>160</v>
      </c>
      <c r="D80" s="9"/>
      <c r="E80" s="10">
        <v>4417808200</v>
      </c>
      <c r="F80" s="9"/>
      <c r="G80" s="14">
        <f t="shared" si="2"/>
        <v>4.1677618304233097E-2</v>
      </c>
      <c r="H80" s="9"/>
      <c r="I80" s="10">
        <v>4417808200</v>
      </c>
      <c r="J80" s="9"/>
      <c r="K80" s="14">
        <f t="shared" si="3"/>
        <v>9.1876214262593837E-3</v>
      </c>
    </row>
    <row r="81" spans="1:11" x14ac:dyDescent="0.55000000000000004">
      <c r="A81" s="1" t="s">
        <v>124</v>
      </c>
      <c r="C81" s="9" t="s">
        <v>162</v>
      </c>
      <c r="D81" s="9"/>
      <c r="E81" s="10">
        <v>7372602718</v>
      </c>
      <c r="F81" s="9"/>
      <c r="G81" s="14">
        <f t="shared" si="2"/>
        <v>6.9553160318176668E-2</v>
      </c>
      <c r="H81" s="9"/>
      <c r="I81" s="10">
        <v>7372602718</v>
      </c>
      <c r="J81" s="9"/>
      <c r="K81" s="14">
        <f t="shared" si="3"/>
        <v>1.5332644522502123E-2</v>
      </c>
    </row>
    <row r="82" spans="1:11" x14ac:dyDescent="0.55000000000000004">
      <c r="A82" s="1" t="s">
        <v>124</v>
      </c>
      <c r="C82" s="9" t="s">
        <v>164</v>
      </c>
      <c r="D82" s="9"/>
      <c r="E82" s="10">
        <v>3376438338</v>
      </c>
      <c r="F82" s="9"/>
      <c r="G82" s="14">
        <f t="shared" si="2"/>
        <v>3.1853331314596951E-2</v>
      </c>
      <c r="H82" s="9"/>
      <c r="I82" s="10">
        <v>3376438338</v>
      </c>
      <c r="J82" s="9"/>
      <c r="K82" s="14">
        <f t="shared" si="3"/>
        <v>7.0219067497435542E-3</v>
      </c>
    </row>
    <row r="83" spans="1:11" x14ac:dyDescent="0.55000000000000004">
      <c r="A83" s="1" t="s">
        <v>124</v>
      </c>
      <c r="C83" s="9" t="s">
        <v>166</v>
      </c>
      <c r="D83" s="9"/>
      <c r="E83" s="10">
        <v>5663013694</v>
      </c>
      <c r="F83" s="9"/>
      <c r="G83" s="14">
        <f t="shared" si="2"/>
        <v>5.3424891372644265E-2</v>
      </c>
      <c r="H83" s="9"/>
      <c r="I83" s="10">
        <v>5663013694</v>
      </c>
      <c r="J83" s="9"/>
      <c r="K83" s="14">
        <f t="shared" si="3"/>
        <v>1.1777248716273989E-2</v>
      </c>
    </row>
    <row r="84" spans="1:11" x14ac:dyDescent="0.55000000000000004">
      <c r="A84" s="1" t="s">
        <v>124</v>
      </c>
      <c r="C84" s="9" t="s">
        <v>168</v>
      </c>
      <c r="D84" s="9"/>
      <c r="E84" s="10">
        <v>3376438338</v>
      </c>
      <c r="F84" s="9"/>
      <c r="G84" s="14">
        <f t="shared" si="2"/>
        <v>3.1853331314596951E-2</v>
      </c>
      <c r="H84" s="9"/>
      <c r="I84" s="10">
        <v>3376438338</v>
      </c>
      <c r="J84" s="9"/>
      <c r="K84" s="14">
        <f t="shared" si="3"/>
        <v>7.0219067497435542E-3</v>
      </c>
    </row>
    <row r="85" spans="1:11" x14ac:dyDescent="0.55000000000000004">
      <c r="A85" s="1" t="s">
        <v>124</v>
      </c>
      <c r="C85" s="9" t="s">
        <v>169</v>
      </c>
      <c r="D85" s="9"/>
      <c r="E85" s="10">
        <v>138904090</v>
      </c>
      <c r="F85" s="9"/>
      <c r="G85" s="14">
        <f t="shared" si="2"/>
        <v>1.3104216801256429E-3</v>
      </c>
      <c r="H85" s="9"/>
      <c r="I85" s="10">
        <v>138904090</v>
      </c>
      <c r="J85" s="9"/>
      <c r="K85" s="14">
        <f t="shared" si="3"/>
        <v>2.8887587140588442E-4</v>
      </c>
    </row>
    <row r="86" spans="1:11" x14ac:dyDescent="0.55000000000000004">
      <c r="A86" s="1" t="s">
        <v>124</v>
      </c>
      <c r="C86" s="9" t="s">
        <v>170</v>
      </c>
      <c r="D86" s="9"/>
      <c r="E86" s="10">
        <v>9616438338</v>
      </c>
      <c r="F86" s="9"/>
      <c r="G86" s="14">
        <f t="shared" si="2"/>
        <v>9.0721513554472041E-2</v>
      </c>
      <c r="H86" s="9"/>
      <c r="I86" s="10">
        <v>9616438338</v>
      </c>
      <c r="J86" s="9"/>
      <c r="K86" s="14">
        <f t="shared" si="3"/>
        <v>1.9999101572248195E-2</v>
      </c>
    </row>
    <row r="87" spans="1:11" ht="24.75" thickBot="1" x14ac:dyDescent="0.6">
      <c r="A87" s="1" t="s">
        <v>124</v>
      </c>
      <c r="C87" s="9" t="s">
        <v>172</v>
      </c>
      <c r="D87" s="9"/>
      <c r="E87" s="10">
        <v>576986280</v>
      </c>
      <c r="F87" s="9"/>
      <c r="G87" s="14">
        <f t="shared" si="2"/>
        <v>5.4432906219467302E-3</v>
      </c>
      <c r="H87" s="9"/>
      <c r="I87" s="10">
        <v>576986280</v>
      </c>
      <c r="J87" s="9"/>
      <c r="K87" s="14">
        <f t="shared" si="3"/>
        <v>1.1999460521590086E-3</v>
      </c>
    </row>
    <row r="88" spans="1:11" ht="24.75" thickBot="1" x14ac:dyDescent="0.6">
      <c r="A88" s="1" t="s">
        <v>52</v>
      </c>
      <c r="C88" s="9" t="s">
        <v>52</v>
      </c>
      <c r="D88" s="9"/>
      <c r="E88" s="12">
        <f>SUM(E8:E87)</f>
        <v>105999535956</v>
      </c>
      <c r="F88" s="9"/>
      <c r="G88" s="17">
        <f>SUM(G8:G87)</f>
        <v>1.0000000000000002</v>
      </c>
      <c r="H88" s="9"/>
      <c r="I88" s="12">
        <f>SUM(I8:I87)</f>
        <v>480843517058</v>
      </c>
      <c r="J88" s="9"/>
      <c r="K88" s="17">
        <f>SUM(K8:K87)</f>
        <v>0.99999999999999933</v>
      </c>
    </row>
    <row r="89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واحدهای صندوق</vt:lpstr>
      <vt:lpstr>اوراق </vt:lpstr>
      <vt:lpstr>سپرده</vt:lpstr>
      <vt:lpstr> درآمدها</vt:lpstr>
      <vt:lpstr>درآمد سرمایه‌گذاری در سهام</vt:lpstr>
      <vt:lpstr>درآمد ناشی از فروش</vt:lpstr>
      <vt:lpstr>درآمدسرمایه‌گذاری در اوراق بها </vt:lpstr>
      <vt:lpstr>درآمد سپرده بانکی</vt:lpstr>
      <vt:lpstr>مبالغ تخصیصی اوراق</vt:lpstr>
      <vt:lpstr>درآمد سود سهام</vt:lpstr>
      <vt:lpstr>سایر درآمدها</vt:lpstr>
      <vt:lpstr>سود اوراق بهادار </vt:lpstr>
      <vt:lpstr> سپرده بانکی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2025-04-28T08:44:34Z</dcterms:modified>
</cp:coreProperties>
</file>