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95540997-A3E7-4197-AEB6-9CC64638D0BE}" xr6:coauthVersionLast="47" xr6:coauthVersionMax="47" xr10:uidLastSave="{00000000-0000-0000-0000-000000000000}"/>
  <bookViews>
    <workbookView xWindow="-28920" yWindow="-120" windowWidth="29040" windowHeight="15720" tabRatio="999" firstSheet="1" activeTab="13" xr2:uid="{00000000-000D-0000-FFFF-FFFF00000000}"/>
  </bookViews>
  <sheets>
    <sheet name="سهام " sheetId="16" r:id="rId1"/>
    <sheet name="واحد های صندوق" sheetId="1" r:id="rId2"/>
    <sheet name="اوراق مشارکت" sheetId="3" r:id="rId3"/>
    <sheet name="سپرده" sheetId="6" r:id="rId4"/>
    <sheet name="جمع درآمدها" sheetId="15" r:id="rId5"/>
    <sheet name="مبالغ تخصیص یافته" sheetId="18" r:id="rId6"/>
    <sheet name="سود اوراق بهادار  " sheetId="17" r:id="rId7"/>
    <sheet name="سود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</sheets>
  <definedNames>
    <definedName name="_xlnm._FilterDatabase" localSheetId="10" hidden="1">'درآمد ناشی از فروش'!$A$6:$Q$38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9" i="15"/>
  <c r="C8" i="15"/>
  <c r="C7" i="15"/>
  <c r="E82" i="13"/>
  <c r="I82" i="13"/>
  <c r="K14" i="13" s="1"/>
  <c r="K80" i="13"/>
  <c r="K9" i="13"/>
  <c r="K10" i="13"/>
  <c r="K11" i="13"/>
  <c r="K12" i="13"/>
  <c r="K13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" i="13"/>
  <c r="G82" i="13" s="1"/>
  <c r="Q2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8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G27" i="12"/>
  <c r="I24" i="11"/>
  <c r="I29" i="10"/>
  <c r="I26" i="12"/>
  <c r="I12" i="11"/>
  <c r="S11" i="11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30" i="10"/>
  <c r="I31" i="10"/>
  <c r="I32" i="10"/>
  <c r="I33" i="10"/>
  <c r="I34" i="10"/>
  <c r="I35" i="10"/>
  <c r="I36" i="10"/>
  <c r="I37" i="10"/>
  <c r="I8" i="10"/>
  <c r="S31" i="11"/>
  <c r="M33" i="11"/>
  <c r="O33" i="11"/>
  <c r="Q33" i="11"/>
  <c r="S9" i="11"/>
  <c r="S10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5" i="11"/>
  <c r="S26" i="11"/>
  <c r="S27" i="11"/>
  <c r="S28" i="11"/>
  <c r="S29" i="11"/>
  <c r="S30" i="11"/>
  <c r="S32" i="11"/>
  <c r="S8" i="11"/>
  <c r="C33" i="11"/>
  <c r="E33" i="11"/>
  <c r="G33" i="11"/>
  <c r="I9" i="11"/>
  <c r="I10" i="11"/>
  <c r="I11" i="11"/>
  <c r="I13" i="11"/>
  <c r="I14" i="11"/>
  <c r="I15" i="11"/>
  <c r="I16" i="11"/>
  <c r="I17" i="11"/>
  <c r="I18" i="11"/>
  <c r="I19" i="11"/>
  <c r="I20" i="11"/>
  <c r="I21" i="11"/>
  <c r="I22" i="11"/>
  <c r="I23" i="11"/>
  <c r="I25" i="11"/>
  <c r="I26" i="11"/>
  <c r="I27" i="11"/>
  <c r="I28" i="11"/>
  <c r="I29" i="11"/>
  <c r="I30" i="11"/>
  <c r="I31" i="11"/>
  <c r="I32" i="11"/>
  <c r="I8" i="11"/>
  <c r="Y26" i="3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30" i="10"/>
  <c r="Q31" i="10"/>
  <c r="Q32" i="10"/>
  <c r="Q33" i="10"/>
  <c r="Q34" i="10"/>
  <c r="Q35" i="10"/>
  <c r="Q36" i="10"/>
  <c r="Q37" i="10"/>
  <c r="Q8" i="10"/>
  <c r="I9" i="10"/>
  <c r="I4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8" i="9"/>
  <c r="M16" i="17"/>
  <c r="K16" i="17"/>
  <c r="I16" i="17"/>
  <c r="G16" i="17"/>
  <c r="E16" i="17"/>
  <c r="C16" i="17"/>
  <c r="K85" i="6"/>
  <c r="Y26" i="1"/>
  <c r="Y12" i="16"/>
  <c r="W12" i="16"/>
  <c r="U12" i="16"/>
  <c r="O12" i="16"/>
  <c r="K12" i="16"/>
  <c r="G12" i="16"/>
  <c r="E12" i="16"/>
  <c r="K81" i="13" l="1"/>
  <c r="K82" i="13" s="1"/>
  <c r="K8" i="11"/>
  <c r="K16" i="11"/>
  <c r="K31" i="11"/>
  <c r="K14" i="11"/>
  <c r="K30" i="11"/>
  <c r="K21" i="11"/>
  <c r="K25" i="11"/>
  <c r="K29" i="11"/>
  <c r="K20" i="11"/>
  <c r="K10" i="11"/>
  <c r="K27" i="11"/>
  <c r="K18" i="11"/>
  <c r="I33" i="11"/>
  <c r="K24" i="11" s="1"/>
  <c r="K19" i="11"/>
  <c r="K28" i="11"/>
  <c r="K12" i="11"/>
  <c r="K32" i="11"/>
  <c r="K15" i="11"/>
  <c r="K26" i="11"/>
  <c r="K17" i="11"/>
  <c r="K9" i="11"/>
  <c r="S33" i="11"/>
  <c r="U21" i="11" s="1"/>
  <c r="Q38" i="10"/>
  <c r="E10" i="14"/>
  <c r="C10" i="14"/>
  <c r="O27" i="12"/>
  <c r="M27" i="12"/>
  <c r="K27" i="12"/>
  <c r="I27" i="12"/>
  <c r="E27" i="12"/>
  <c r="C27" i="12"/>
  <c r="O38" i="10"/>
  <c r="M38" i="10"/>
  <c r="I38" i="10"/>
  <c r="G38" i="10"/>
  <c r="E38" i="10"/>
  <c r="Q44" i="9"/>
  <c r="O44" i="9"/>
  <c r="M44" i="9"/>
  <c r="G44" i="9"/>
  <c r="E44" i="9"/>
  <c r="S11" i="8"/>
  <c r="Q11" i="8"/>
  <c r="O11" i="8"/>
  <c r="M11" i="8"/>
  <c r="K11" i="8"/>
  <c r="I11" i="8"/>
  <c r="M82" i="7"/>
  <c r="K82" i="7"/>
  <c r="I82" i="7"/>
  <c r="G82" i="7"/>
  <c r="E82" i="7"/>
  <c r="C82" i="7"/>
  <c r="I85" i="6"/>
  <c r="G85" i="6"/>
  <c r="E85" i="6"/>
  <c r="C85" i="6"/>
  <c r="W26" i="3"/>
  <c r="U26" i="3"/>
  <c r="O26" i="3"/>
  <c r="K26" i="3"/>
  <c r="G26" i="3"/>
  <c r="E26" i="3"/>
  <c r="W26" i="1"/>
  <c r="U26" i="1"/>
  <c r="O26" i="1"/>
  <c r="K26" i="1"/>
  <c r="G26" i="1"/>
  <c r="E26" i="1"/>
  <c r="U19" i="11" l="1"/>
  <c r="U13" i="11"/>
  <c r="U18" i="11"/>
  <c r="U11" i="11"/>
  <c r="U26" i="11"/>
  <c r="U8" i="11"/>
  <c r="U16" i="11"/>
  <c r="U10" i="11"/>
  <c r="U27" i="11"/>
  <c r="U32" i="11"/>
  <c r="U25" i="11"/>
  <c r="U23" i="11"/>
  <c r="K13" i="11"/>
  <c r="K33" i="11" s="1"/>
  <c r="K23" i="11"/>
  <c r="K11" i="11"/>
  <c r="K22" i="11"/>
  <c r="U29" i="11"/>
  <c r="U17" i="11"/>
  <c r="U31" i="11"/>
  <c r="U20" i="11"/>
  <c r="U9" i="11"/>
  <c r="U22" i="11"/>
  <c r="U12" i="11"/>
  <c r="U15" i="11"/>
  <c r="U30" i="11"/>
  <c r="U28" i="11"/>
  <c r="U14" i="11"/>
  <c r="U33" i="11" l="1"/>
</calcChain>
</file>

<file path=xl/sharedStrings.xml><?xml version="1.0" encoding="utf-8"?>
<sst xmlns="http://schemas.openxmlformats.org/spreadsheetml/2006/main" count="1614" uniqueCount="214">
  <si>
    <t>صندوق سرمایه‌گذاری اختصاصی بازارگردانی مفید</t>
  </si>
  <si>
    <t>صورت وضعیت پورتفوی</t>
  </si>
  <si>
    <t>برای ماه منتهی به 1404/08/30</t>
  </si>
  <si>
    <t>نام شرکت</t>
  </si>
  <si>
    <t>1404/07/30</t>
  </si>
  <si>
    <t>تغییرات طی دوره</t>
  </si>
  <si>
    <t>1404/08/30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</si>
  <si>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</si>
  <si>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</si>
  <si>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</si>
  <si>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</si>
  <si>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</si>
  <si>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</si>
  <si>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</si>
  <si>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</si>
  <si>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</si>
  <si>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</si>
  <si>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</si>
  <si>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</si>
  <si>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</si>
  <si>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</si>
  <si>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</si>
  <si>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</si>
  <si>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</si>
  <si>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</si>
  <si>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</si>
  <si>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</si>
  <si>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</si>
  <si>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</si>
  <si>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ص.س.درآمد ثابت کیمیا-د</t>
  </si>
  <si>
    <t>صندوق س یاقوت آگاه-ثابت</t>
  </si>
  <si>
    <t>صندوق س. لبخند فارابی-د</t>
  </si>
  <si>
    <t>معدنکاران نسوز</t>
  </si>
  <si>
    <t>صندوق س. شاخصی هم وزن همسنگ-س</t>
  </si>
  <si>
    <t>صندوق تداوم اطمینان تمدن-ثابت</t>
  </si>
  <si>
    <t/>
  </si>
  <si>
    <t>اطلاعات اوراق بهادار با درآمد ثابت</t>
  </si>
  <si>
    <t>نام اوراق</t>
  </si>
  <si>
    <t>قیمت بازار هر ورقه</t>
  </si>
  <si>
    <t>سلف موازی پلی اتیلن سبک فیلم</t>
  </si>
  <si>
    <t>سلف میلگرد درپاد تبریز</t>
  </si>
  <si>
    <t>سلف موازی گروه صنعتی پاکشو</t>
  </si>
  <si>
    <t>سلف موازی پدیده شیمی قرن</t>
  </si>
  <si>
    <t>سلف موازی آریان کیمیاتک</t>
  </si>
  <si>
    <t>سلف موازی میلگرد تبریز</t>
  </si>
  <si>
    <t>سلف استاندارد خودروی کرمان</t>
  </si>
  <si>
    <t>سلف شیرفرادما سولیکو</t>
  </si>
  <si>
    <t>سلف موازی هیدروکربن آفتاب054</t>
  </si>
  <si>
    <t>صکوک مرابحه دعبید69-3ماهه23%</t>
  </si>
  <si>
    <t>مرابحه شهر فرش-مفید060921</t>
  </si>
  <si>
    <t>مرابحه اورند پیشرو-مفید051118</t>
  </si>
  <si>
    <t>اجاره اهداف مفید 14070531</t>
  </si>
  <si>
    <t>مرابحه طبیعت سبز-مفید060920</t>
  </si>
  <si>
    <t>مشارکت ش قم0612-3 ماهه 20.5%</t>
  </si>
  <si>
    <t>صکوک مرابحه پاکشو603-3ماهه23%</t>
  </si>
  <si>
    <t>مرابحه طبیعت سبز-مفید070311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</si>
  <si>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</si>
  <si>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</si>
  <si>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</si>
  <si>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</si>
  <si>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</si>
  <si>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</si>
  <si>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</si>
  <si>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</si>
  <si>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</si>
  <si>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</si>
  <si>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</si>
  <si>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</si>
  <si>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</si>
  <si>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</si>
  <si>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</si>
  <si>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100910810707074862</t>
  </si>
  <si>
    <t>100910810707074863</t>
  </si>
  <si>
    <t>100910810707074864</t>
  </si>
  <si>
    <t>100910810707075208</t>
  </si>
  <si>
    <t>1009-10-810-707075307</t>
  </si>
  <si>
    <t>100910810707075592</t>
  </si>
  <si>
    <t>100910810707075627</t>
  </si>
  <si>
    <t>100910810707075652</t>
  </si>
  <si>
    <t>100910810707075754</t>
  </si>
  <si>
    <t>100910810707075805</t>
  </si>
  <si>
    <t>100910810707075678</t>
  </si>
  <si>
    <t>100910810707075961</t>
  </si>
  <si>
    <t>100910810707076168</t>
  </si>
  <si>
    <t>بانک تجارت کار</t>
  </si>
  <si>
    <t>0279004063978</t>
  </si>
  <si>
    <t>100910810707076160</t>
  </si>
  <si>
    <t>100910810707076281</t>
  </si>
  <si>
    <t>100910810707076461</t>
  </si>
  <si>
    <t>100910810707076444</t>
  </si>
  <si>
    <t>0279006464627</t>
  </si>
  <si>
    <t>100910810707076450</t>
  </si>
  <si>
    <t>100910810707076449</t>
  </si>
  <si>
    <t>100910810707076451</t>
  </si>
  <si>
    <t>100910810707076674</t>
  </si>
  <si>
    <t>100910810707076737</t>
  </si>
  <si>
    <t>100910810707076791</t>
  </si>
  <si>
    <t>100910810707076675</t>
  </si>
  <si>
    <t>100910810707076836</t>
  </si>
  <si>
    <t>100910810707076835</t>
  </si>
  <si>
    <t>0479605072654</t>
  </si>
  <si>
    <t>0479605072566</t>
  </si>
  <si>
    <t>0479605072499</t>
  </si>
  <si>
    <t>0479605072792</t>
  </si>
  <si>
    <t>0479605072742</t>
  </si>
  <si>
    <t>0479605072872</t>
  </si>
  <si>
    <t>0479605073087</t>
  </si>
  <si>
    <t>0479605073160</t>
  </si>
  <si>
    <t>0479605073180</t>
  </si>
  <si>
    <t>0479605073216</t>
  </si>
  <si>
    <t>0479605073263</t>
  </si>
  <si>
    <t>0479605073279</t>
  </si>
  <si>
    <t>0479605072306</t>
  </si>
  <si>
    <t>0479605072420</t>
  </si>
  <si>
    <t>0479605394860</t>
  </si>
  <si>
    <t>0479605394938</t>
  </si>
  <si>
    <t>100910810707076920</t>
  </si>
  <si>
    <t>100910810707076789</t>
  </si>
  <si>
    <t>0479605604312</t>
  </si>
  <si>
    <t>0479605604328</t>
  </si>
  <si>
    <t>0479605604349</t>
  </si>
  <si>
    <t>0479605817535</t>
  </si>
  <si>
    <t>100910810707077298</t>
  </si>
  <si>
    <t>100910810707077258</t>
  </si>
  <si>
    <t>بانک شهر مرکزی قم</t>
  </si>
  <si>
    <t>9001005720275</t>
  </si>
  <si>
    <t>100910810707077349</t>
  </si>
  <si>
    <t>100910810707077348</t>
  </si>
  <si>
    <t>0479606456580</t>
  </si>
  <si>
    <t>0479606456690</t>
  </si>
  <si>
    <t>0479606456419</t>
  </si>
  <si>
    <t>0479606456507</t>
  </si>
  <si>
    <t>0479606589705</t>
  </si>
  <si>
    <t>0479606589898</t>
  </si>
  <si>
    <t>0479606589752</t>
  </si>
  <si>
    <t>0479606589638</t>
  </si>
  <si>
    <t>0479606589529</t>
  </si>
  <si>
    <t>0479606589576</t>
  </si>
  <si>
    <t>0479606589078</t>
  </si>
  <si>
    <t>0479606589263</t>
  </si>
  <si>
    <t>0479606589451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</si>
  <si>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</si>
  <si>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</si>
  <si>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</si>
  <si>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</si>
  <si>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</si>
  <si>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</si>
  <si>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</si>
  <si>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</si>
  <si>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</si>
  <si>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</si>
  <si>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</si>
  <si>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</si>
  <si>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</si>
  <si>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</si>
  <si>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</si>
  <si>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</si>
  <si>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</si>
  <si>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</si>
  <si>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</si>
  <si>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</si>
  <si>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</si>
  <si>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</si>
  <si>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صندوق س.درآمد ثابت کارآمد-د</t>
  </si>
  <si>
    <t>صندوق ارمغان فیروزه آسیا-ثابت</t>
  </si>
  <si>
    <t>صندوق س.اعتماد آفرین پارسیان-د</t>
  </si>
  <si>
    <t>بهار رز عالیس چناران</t>
  </si>
  <si>
    <t>سلف شیر فرادما کاله</t>
  </si>
  <si>
    <t>سلف شیرفرادما سولیکو کاله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</si>
  <si>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</si>
  <si>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</si>
  <si>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</si>
  <si>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</si>
  <si>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</si>
  <si>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</si>
  <si>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</si>
  <si>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</si>
  <si>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</si>
  <si>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</si>
  <si>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21685072611861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</si>
  <si>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</si>
  <si>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</si>
  <si>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</si>
  <si>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</si>
  <si>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</si>
  <si>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1404/08/01</t>
  </si>
  <si>
    <t>اختیارخ اطلس-70000-14040804</t>
  </si>
  <si>
    <t xml:space="preserve"> سایر درآمدهای تنزیل سود بانک</t>
  </si>
  <si>
    <t>سایردرآمدها</t>
  </si>
  <si>
    <t>جزئیات قراردادهای خرید و نگهداری اوراق با درآمد ثابت</t>
  </si>
  <si>
    <t>شرح</t>
  </si>
  <si>
    <t>نوع ارتباط با طرف قرارداد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</si>
  <si>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</si>
  <si>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</si>
  <si>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</si>
  <si>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</si>
  <si>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فروشنده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</si>
  <si>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</si>
  <si>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</si>
  <si>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34/5</t>
  </si>
  <si>
    <t>هزینه کارمزد خرید و نگهداری اوراق علاله - 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</si>
  <si>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</si>
  <si>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</si>
  <si>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37/5</t>
  </si>
  <si>
    <t>هزینه  کارمزد خرید و نگهداری اوراق صعبید069 - صندوق آوند</t>
  </si>
  <si>
    <t>هزینه کارمزد خرید و نگهداری اوراق علاله - صندوق حامی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</si>
  <si>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</si>
  <si>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</si>
  <si>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 کارمزد خرید و نگهداری اوراق عدرپاد2 -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</si>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</sst>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0" fontId="3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 readingOrder="2"/>
    </xf>
    <xf numFmtId="10" fontId="6" fillId="0" borderId="0" xfId="1" applyNumberFormat="1" applyFont="1" applyAlignment="1">
      <alignment horizontal="center" vertical="center" readingOrder="2"/>
    </xf>
    <xf numFmtId="10" fontId="4" fillId="0" borderId="2" xfId="0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0" fontId="4" fillId="0" borderId="3" xfId="1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readingOrder="2"/>
    </xf>
    <xf numFmtId="0" fontId="4" fillId="0" borderId="0" xfId="0" applyFont="1" applyFill="1"/>
    <xf numFmtId="164" fontId="6" fillId="0" borderId="0" xfId="0" applyNumberFormat="1" applyFont="1" applyFill="1" applyAlignment="1">
      <alignment horizontal="center" vertical="center" readingOrder="2"/>
    </xf>
    <xf numFmtId="164" fontId="4" fillId="0" borderId="0" xfId="0" applyNumberFormat="1" applyFont="1"/>
    <xf numFmtId="3" fontId="4" fillId="0" borderId="2" xfId="0" applyNumberFormat="1" applyFont="1" applyFill="1" applyBorder="1" applyAlignment="1">
      <alignment horizontal="center"/>
    </xf>
    <xf numFmtId="164" fontId="4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0" fontId="4" fillId="0" borderId="3" xfId="0" applyNumberFormat="1" applyFont="1" applyBorder="1" applyAlignment="1">
      <alignment horizontal="center"/>
    </xf>
    <xf numFmtId="10" fontId="4" fillId="0" borderId="2" xfId="1" applyNumberFormat="1" applyFont="1" applyBorder="1" applyAlignment="1">
      <alignment horizontal="center"/>
    </xf>
    <xf numFmtId="0" fontId="4" fillId="0" borderId="4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readingOrder="2"/>
    </xf>
    <xf numFmtId="3" fontId="4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B3EB0D2E-3053-4AE9-9B11-86B174611D9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82B5-C57E-4733-AC35-A5B3E9BE5A1E}">
  <dimension ref="A2:Y16"/>
  <sheetViews>
    <sheetView rightToLeft="1" topLeftCell="D5" workbookViewId="0">
      <selection activeCell="Y15" sqref="Y15"/>
    </sheetView>
  </sheetViews>
  <sheetFormatPr defaultRowHeight="24" x14ac:dyDescent="0.55000000000000004"/>
  <cols>
    <col min="1" max="1" width="45.7109375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  <c r="R2" s="36" t="s">
        <v>0</v>
      </c>
      <c r="S2" s="36" t="s">
        <v>0</v>
      </c>
      <c r="T2" s="36" t="s">
        <v>0</v>
      </c>
      <c r="U2" s="36" t="s">
        <v>0</v>
      </c>
      <c r="V2" s="36" t="s">
        <v>0</v>
      </c>
      <c r="W2" s="36" t="s">
        <v>0</v>
      </c>
      <c r="X2" s="36" t="s">
        <v>0</v>
      </c>
      <c r="Y2" s="36" t="s">
        <v>0</v>
      </c>
    </row>
    <row r="3" spans="1:25" ht="24.75" x14ac:dyDescent="0.55000000000000004">
      <c r="A3" s="36" t="s">
        <v>1</v>
      </c>
      <c r="B3" s="36" t="s">
        <v>1</v>
      </c>
      <c r="C3" s="36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36" t="s">
        <v>1</v>
      </c>
      <c r="K3" s="36" t="s">
        <v>1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</row>
    <row r="4" spans="1:25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  <c r="N4" s="36" t="s">
        <v>2</v>
      </c>
      <c r="O4" s="36" t="s">
        <v>2</v>
      </c>
      <c r="P4" s="36" t="s">
        <v>2</v>
      </c>
      <c r="Q4" s="36" t="s">
        <v>2</v>
      </c>
      <c r="R4" s="36" t="s">
        <v>2</v>
      </c>
      <c r="S4" s="36" t="s">
        <v>2</v>
      </c>
      <c r="T4" s="36" t="s">
        <v>2</v>
      </c>
      <c r="U4" s="36" t="s">
        <v>2</v>
      </c>
      <c r="V4" s="36" t="s">
        <v>2</v>
      </c>
      <c r="W4" s="36" t="s">
        <v>2</v>
      </c>
      <c r="X4" s="36" t="s">
        <v>2</v>
      </c>
      <c r="Y4" s="36" t="s">
        <v>2</v>
      </c>
    </row>
    <row r="6" spans="1:25" ht="25.5" thickBot="1" x14ac:dyDescent="0.6">
      <c r="A6" s="35" t="s">
        <v>3</v>
      </c>
      <c r="C6" s="35" t="s">
        <v>185</v>
      </c>
      <c r="D6" s="35" t="s">
        <v>4</v>
      </c>
      <c r="E6" s="35" t="s">
        <v>4</v>
      </c>
      <c r="F6" s="35" t="s">
        <v>4</v>
      </c>
      <c r="G6" s="35" t="s">
        <v>4</v>
      </c>
      <c r="I6" s="35" t="s">
        <v>5</v>
      </c>
      <c r="J6" s="35" t="s">
        <v>5</v>
      </c>
      <c r="K6" s="35" t="s">
        <v>5</v>
      </c>
      <c r="L6" s="35" t="s">
        <v>5</v>
      </c>
      <c r="M6" s="35" t="s">
        <v>5</v>
      </c>
      <c r="N6" s="35" t="s">
        <v>5</v>
      </c>
      <c r="O6" s="35" t="s">
        <v>5</v>
      </c>
      <c r="Q6" s="35" t="s">
        <v>6</v>
      </c>
      <c r="R6" s="35" t="s">
        <v>6</v>
      </c>
      <c r="S6" s="35" t="s">
        <v>6</v>
      </c>
      <c r="T6" s="35" t="s">
        <v>6</v>
      </c>
      <c r="U6" s="35" t="s">
        <v>6</v>
      </c>
      <c r="V6" s="35" t="s">
        <v>6</v>
      </c>
      <c r="W6" s="35" t="s">
        <v>6</v>
      </c>
      <c r="X6" s="35" t="s">
        <v>6</v>
      </c>
      <c r="Y6" s="35" t="s">
        <v>6</v>
      </c>
    </row>
    <row r="7" spans="1:25" ht="25.5" thickBot="1" x14ac:dyDescent="0.6">
      <c r="A7" s="35" t="s">
        <v>3</v>
      </c>
      <c r="C7" s="35" t="s">
        <v>7</v>
      </c>
      <c r="E7" s="35" t="s">
        <v>8</v>
      </c>
      <c r="G7" s="35" t="s">
        <v>9</v>
      </c>
      <c r="I7" s="35" t="s">
        <v>10</v>
      </c>
      <c r="J7" s="35" t="s">
        <v>10</v>
      </c>
      <c r="K7" s="35" t="s">
        <v>10</v>
      </c>
      <c r="M7" s="35" t="s">
        <v>11</v>
      </c>
      <c r="N7" s="35" t="s">
        <v>11</v>
      </c>
      <c r="O7" s="35" t="s">
        <v>11</v>
      </c>
      <c r="Q7" s="35" t="s">
        <v>7</v>
      </c>
      <c r="S7" s="35" t="s">
        <v>12</v>
      </c>
      <c r="U7" s="35" t="s">
        <v>8</v>
      </c>
      <c r="W7" s="35" t="s">
        <v>9</v>
      </c>
      <c r="Y7" s="35" t="s">
        <v>13</v>
      </c>
    </row>
    <row r="8" spans="1:25" ht="25.5" thickBot="1" x14ac:dyDescent="0.6">
      <c r="A8" s="35" t="s">
        <v>3</v>
      </c>
      <c r="C8" s="35" t="s">
        <v>7</v>
      </c>
      <c r="E8" s="35" t="s">
        <v>8</v>
      </c>
      <c r="G8" s="3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35" t="s">
        <v>7</v>
      </c>
      <c r="S8" s="35" t="s">
        <v>12</v>
      </c>
      <c r="U8" s="35" t="s">
        <v>8</v>
      </c>
      <c r="W8" s="35" t="s">
        <v>9</v>
      </c>
      <c r="Y8" s="35" t="s">
        <v>13</v>
      </c>
    </row>
    <row r="9" spans="1:25" ht="24.75" x14ac:dyDescent="0.6">
      <c r="A9" s="2" t="s">
        <v>17</v>
      </c>
      <c r="C9" s="6">
        <v>610429845</v>
      </c>
      <c r="D9" s="6"/>
      <c r="E9" s="6">
        <v>1249021987955</v>
      </c>
      <c r="F9" s="6"/>
      <c r="G9" s="6">
        <v>1534064284569</v>
      </c>
      <c r="H9" s="6"/>
      <c r="I9" s="6">
        <v>219228054</v>
      </c>
      <c r="J9" s="6"/>
      <c r="K9" s="6">
        <v>567169828326</v>
      </c>
      <c r="L9" s="6"/>
      <c r="M9" s="6">
        <v>-222400000</v>
      </c>
      <c r="N9" s="6"/>
      <c r="O9" s="6">
        <v>565897102229</v>
      </c>
      <c r="P9" s="6"/>
      <c r="Q9" s="6">
        <v>607257899</v>
      </c>
      <c r="R9" s="6"/>
      <c r="S9" s="6">
        <v>2582</v>
      </c>
      <c r="T9" s="6"/>
      <c r="U9" s="6">
        <v>1344657480673</v>
      </c>
      <c r="V9" s="6"/>
      <c r="W9" s="6">
        <v>1566748260898</v>
      </c>
      <c r="X9" s="6"/>
      <c r="Y9" s="7">
        <v>2.7841802373658922E-2</v>
      </c>
    </row>
    <row r="10" spans="1:25" ht="24.75" x14ac:dyDescent="0.6">
      <c r="A10" s="2" t="s">
        <v>21</v>
      </c>
      <c r="C10" s="6">
        <v>167574861</v>
      </c>
      <c r="D10" s="6"/>
      <c r="E10" s="6">
        <v>1437670807359</v>
      </c>
      <c r="F10" s="6"/>
      <c r="G10" s="6">
        <v>1069989551235</v>
      </c>
      <c r="H10" s="6"/>
      <c r="I10" s="6">
        <v>2697868</v>
      </c>
      <c r="J10" s="6"/>
      <c r="K10" s="6">
        <v>17440194411</v>
      </c>
      <c r="L10" s="6"/>
      <c r="M10" s="6">
        <v>-1244070</v>
      </c>
      <c r="N10" s="6"/>
      <c r="O10" s="6">
        <v>8403521711</v>
      </c>
      <c r="P10" s="6"/>
      <c r="Q10" s="6">
        <v>169028659</v>
      </c>
      <c r="R10" s="6"/>
      <c r="S10" s="6">
        <v>6230</v>
      </c>
      <c r="T10" s="6"/>
      <c r="U10" s="6">
        <v>1444437783182</v>
      </c>
      <c r="V10" s="6"/>
      <c r="W10" s="6">
        <v>1052248228675</v>
      </c>
      <c r="X10" s="6"/>
      <c r="Y10" s="7">
        <v>1.869891160052119E-2</v>
      </c>
    </row>
    <row r="11" spans="1:25" ht="25.5" thickBot="1" x14ac:dyDescent="0.65">
      <c r="A11" s="2" t="s">
        <v>32</v>
      </c>
      <c r="C11" s="6">
        <v>234988392</v>
      </c>
      <c r="D11" s="6"/>
      <c r="E11" s="6">
        <v>9567559554289</v>
      </c>
      <c r="F11" s="6"/>
      <c r="G11" s="6">
        <v>11153465539049</v>
      </c>
      <c r="H11" s="6"/>
      <c r="I11" s="6">
        <v>3712353</v>
      </c>
      <c r="J11" s="6"/>
      <c r="K11" s="6">
        <v>176811609753</v>
      </c>
      <c r="L11" s="6"/>
      <c r="M11" s="6">
        <v>-6573052</v>
      </c>
      <c r="N11" s="6"/>
      <c r="O11" s="6">
        <v>311325877181</v>
      </c>
      <c r="P11" s="6"/>
      <c r="Q11" s="6">
        <v>232127693</v>
      </c>
      <c r="R11" s="6"/>
      <c r="S11" s="6">
        <v>48050</v>
      </c>
      <c r="T11" s="6"/>
      <c r="U11" s="6">
        <v>9476341520116</v>
      </c>
      <c r="V11" s="6"/>
      <c r="W11" s="6">
        <v>11145258809557</v>
      </c>
      <c r="X11" s="6"/>
      <c r="Y11" s="7">
        <v>0.19805612740946188</v>
      </c>
    </row>
    <row r="12" spans="1:25" ht="25.5" thickBot="1" x14ac:dyDescent="0.65">
      <c r="A12" s="2" t="s">
        <v>35</v>
      </c>
      <c r="C12" s="1" t="s">
        <v>35</v>
      </c>
      <c r="E12" s="4">
        <f>SUM(E9:E11)</f>
        <v>12254252349603</v>
      </c>
      <c r="G12" s="4">
        <f>SUM(G9:G11)</f>
        <v>13757519374853</v>
      </c>
      <c r="I12" s="1" t="s">
        <v>35</v>
      </c>
      <c r="K12" s="4">
        <f>SUM(K9:K11)</f>
        <v>761421632490</v>
      </c>
      <c r="M12" s="1" t="s">
        <v>35</v>
      </c>
      <c r="O12" s="4">
        <f>SUM(O9:O11)</f>
        <v>885626501121</v>
      </c>
      <c r="Q12" s="1" t="s">
        <v>35</v>
      </c>
      <c r="S12" s="1" t="s">
        <v>35</v>
      </c>
      <c r="U12" s="4">
        <f>SUM(U9:U11)</f>
        <v>12265436783971</v>
      </c>
      <c r="W12" s="4">
        <f>SUM(W9:W11)</f>
        <v>13764255299130</v>
      </c>
      <c r="Y12" s="8">
        <f>SUM(Y9:Y11)</f>
        <v>0.24459684138364199</v>
      </c>
    </row>
    <row r="13" spans="1:25" ht="24.75" thickTop="1" x14ac:dyDescent="0.55000000000000004"/>
    <row r="15" spans="1:25" x14ac:dyDescent="0.55000000000000004">
      <c r="Y15" s="3"/>
    </row>
    <row r="16" spans="1:25" x14ac:dyDescent="0.55000000000000004">
      <c r="Y16" s="3">
        <v>56273234033882</v>
      </c>
    </row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8"/>
  <sheetViews>
    <sheetView rightToLeft="1" topLeftCell="A27" workbookViewId="0">
      <selection activeCell="Q46" sqref="G46:Q47"/>
    </sheetView>
  </sheetViews>
  <sheetFormatPr defaultRowHeight="24" x14ac:dyDescent="0.55000000000000004"/>
  <cols>
    <col min="1" max="1" width="38.71093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</row>
    <row r="3" spans="1:17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  <c r="L3" s="36" t="s">
        <v>141</v>
      </c>
      <c r="M3" s="36" t="s">
        <v>141</v>
      </c>
      <c r="N3" s="36" t="s">
        <v>141</v>
      </c>
      <c r="O3" s="36" t="s">
        <v>141</v>
      </c>
      <c r="P3" s="36" t="s">
        <v>141</v>
      </c>
      <c r="Q3" s="36" t="s">
        <v>141</v>
      </c>
    </row>
    <row r="4" spans="1:17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  <c r="N4" s="36" t="s">
        <v>2</v>
      </c>
      <c r="O4" s="36" t="s">
        <v>2</v>
      </c>
      <c r="P4" s="36" t="s">
        <v>2</v>
      </c>
      <c r="Q4" s="36" t="s">
        <v>2</v>
      </c>
    </row>
    <row r="6" spans="1:17" ht="24.75" x14ac:dyDescent="0.55000000000000004">
      <c r="A6" s="35" t="s">
        <v>3</v>
      </c>
      <c r="C6" s="35" t="s">
        <v>143</v>
      </c>
      <c r="D6" s="35" t="s">
        <v>143</v>
      </c>
      <c r="E6" s="35" t="s">
        <v>143</v>
      </c>
      <c r="F6" s="35" t="s">
        <v>143</v>
      </c>
      <c r="G6" s="35" t="s">
        <v>143</v>
      </c>
      <c r="H6" s="35" t="s">
        <v>143</v>
      </c>
      <c r="I6" s="35" t="s">
        <v>143</v>
      </c>
      <c r="K6" s="35" t="s">
        <v>144</v>
      </c>
      <c r="L6" s="35" t="s">
        <v>144</v>
      </c>
      <c r="M6" s="35" t="s">
        <v>144</v>
      </c>
      <c r="N6" s="35" t="s">
        <v>144</v>
      </c>
      <c r="O6" s="35" t="s">
        <v>144</v>
      </c>
      <c r="P6" s="35" t="s">
        <v>144</v>
      </c>
      <c r="Q6" s="35" t="s">
        <v>144</v>
      </c>
    </row>
    <row r="7" spans="1:17" ht="24.75" x14ac:dyDescent="0.55000000000000004">
      <c r="A7" s="35" t="s">
        <v>3</v>
      </c>
      <c r="C7" s="35" t="s">
        <v>7</v>
      </c>
      <c r="E7" s="35" t="s">
        <v>159</v>
      </c>
      <c r="G7" s="35" t="s">
        <v>160</v>
      </c>
      <c r="I7" s="35" t="s">
        <v>161</v>
      </c>
      <c r="K7" s="35" t="s">
        <v>7</v>
      </c>
      <c r="M7" s="35" t="s">
        <v>159</v>
      </c>
      <c r="O7" s="35" t="s">
        <v>160</v>
      </c>
      <c r="Q7" s="35" t="s">
        <v>161</v>
      </c>
    </row>
    <row r="8" spans="1:17" x14ac:dyDescent="0.55000000000000004">
      <c r="A8" s="1" t="s">
        <v>16</v>
      </c>
      <c r="C8" s="6">
        <v>43165492</v>
      </c>
      <c r="D8" s="6"/>
      <c r="E8" s="6">
        <v>3112695187490</v>
      </c>
      <c r="F8" s="6"/>
      <c r="G8" s="6">
        <v>3186802618631</v>
      </c>
      <c r="H8" s="6"/>
      <c r="I8" s="6">
        <f>E8-G8</f>
        <v>-74107431141</v>
      </c>
      <c r="J8" s="6"/>
      <c r="K8" s="6">
        <v>43165492</v>
      </c>
      <c r="L8" s="6"/>
      <c r="M8" s="6">
        <v>3112695187490</v>
      </c>
      <c r="N8" s="6"/>
      <c r="O8" s="6">
        <v>3048725455320</v>
      </c>
      <c r="P8" s="6"/>
      <c r="Q8" s="6">
        <v>63969732170</v>
      </c>
    </row>
    <row r="9" spans="1:17" x14ac:dyDescent="0.55000000000000004">
      <c r="A9" s="1" t="s">
        <v>33</v>
      </c>
      <c r="C9" s="6">
        <v>10000000</v>
      </c>
      <c r="D9" s="6"/>
      <c r="E9" s="6">
        <v>99881250000</v>
      </c>
      <c r="F9" s="6"/>
      <c r="G9" s="6">
        <v>100000000000</v>
      </c>
      <c r="H9" s="6"/>
      <c r="I9" s="6">
        <f t="shared" ref="I9:I43" si="0">E9-G9</f>
        <v>-118750000</v>
      </c>
      <c r="J9" s="6"/>
      <c r="K9" s="6">
        <v>10000000</v>
      </c>
      <c r="L9" s="6"/>
      <c r="M9" s="6">
        <v>99881250000</v>
      </c>
      <c r="N9" s="6"/>
      <c r="O9" s="6">
        <v>100000000000</v>
      </c>
      <c r="P9" s="6"/>
      <c r="Q9" s="6">
        <v>-118750000</v>
      </c>
    </row>
    <row r="10" spans="1:17" x14ac:dyDescent="0.55000000000000004">
      <c r="A10" s="1" t="s">
        <v>19</v>
      </c>
      <c r="C10" s="6">
        <v>155741846</v>
      </c>
      <c r="D10" s="6"/>
      <c r="E10" s="6">
        <v>3624775328955</v>
      </c>
      <c r="F10" s="6"/>
      <c r="G10" s="6">
        <v>3623901898250</v>
      </c>
      <c r="H10" s="6"/>
      <c r="I10" s="6">
        <f t="shared" si="0"/>
        <v>873430705</v>
      </c>
      <c r="J10" s="6"/>
      <c r="K10" s="6">
        <v>155741846</v>
      </c>
      <c r="L10" s="6"/>
      <c r="M10" s="6">
        <v>3624775328955</v>
      </c>
      <c r="N10" s="6"/>
      <c r="O10" s="6">
        <v>3622192868877</v>
      </c>
      <c r="P10" s="6"/>
      <c r="Q10" s="6">
        <v>2582460078</v>
      </c>
    </row>
    <row r="11" spans="1:17" x14ac:dyDescent="0.55000000000000004">
      <c r="A11" s="1" t="s">
        <v>20</v>
      </c>
      <c r="C11" s="6">
        <v>712959</v>
      </c>
      <c r="D11" s="6"/>
      <c r="E11" s="6">
        <v>25517720812</v>
      </c>
      <c r="F11" s="6"/>
      <c r="G11" s="6">
        <v>26367834198</v>
      </c>
      <c r="H11" s="6"/>
      <c r="I11" s="6">
        <f t="shared" si="0"/>
        <v>-850113386</v>
      </c>
      <c r="J11" s="6"/>
      <c r="K11" s="6">
        <v>712959</v>
      </c>
      <c r="L11" s="6"/>
      <c r="M11" s="6">
        <v>25517720812</v>
      </c>
      <c r="N11" s="6"/>
      <c r="O11" s="6">
        <v>25398701151</v>
      </c>
      <c r="P11" s="6"/>
      <c r="Q11" s="6">
        <v>119019661</v>
      </c>
    </row>
    <row r="12" spans="1:17" x14ac:dyDescent="0.55000000000000004">
      <c r="A12" s="1" t="s">
        <v>26</v>
      </c>
      <c r="C12" s="6">
        <v>108621871</v>
      </c>
      <c r="D12" s="6"/>
      <c r="E12" s="6">
        <v>1656782405828</v>
      </c>
      <c r="F12" s="6"/>
      <c r="G12" s="6">
        <v>1697087985560</v>
      </c>
      <c r="H12" s="6"/>
      <c r="I12" s="6">
        <f t="shared" si="0"/>
        <v>-40305579732</v>
      </c>
      <c r="J12" s="6"/>
      <c r="K12" s="6">
        <v>108621871</v>
      </c>
      <c r="L12" s="6"/>
      <c r="M12" s="6">
        <v>1656782405828</v>
      </c>
      <c r="N12" s="6"/>
      <c r="O12" s="6">
        <v>1584009490711</v>
      </c>
      <c r="P12" s="6"/>
      <c r="Q12" s="6">
        <v>72772915117</v>
      </c>
    </row>
    <row r="13" spans="1:17" x14ac:dyDescent="0.55000000000000004">
      <c r="A13" s="1" t="s">
        <v>21</v>
      </c>
      <c r="C13" s="6">
        <v>169028659</v>
      </c>
      <c r="D13" s="6"/>
      <c r="E13" s="6">
        <v>1052248228675</v>
      </c>
      <c r="F13" s="6"/>
      <c r="G13" s="6">
        <v>1075212756416</v>
      </c>
      <c r="H13" s="6"/>
      <c r="I13" s="6">
        <f t="shared" si="0"/>
        <v>-22964527741</v>
      </c>
      <c r="J13" s="6"/>
      <c r="K13" s="6">
        <v>169028659</v>
      </c>
      <c r="L13" s="6"/>
      <c r="M13" s="6">
        <v>1052248228675</v>
      </c>
      <c r="N13" s="6"/>
      <c r="O13" s="6">
        <v>1650838220578</v>
      </c>
      <c r="P13" s="6"/>
      <c r="Q13" s="6">
        <v>-598589991902</v>
      </c>
    </row>
    <row r="14" spans="1:17" x14ac:dyDescent="0.55000000000000004">
      <c r="A14" s="1" t="s">
        <v>23</v>
      </c>
      <c r="C14" s="6">
        <v>137658665</v>
      </c>
      <c r="D14" s="6"/>
      <c r="E14" s="6">
        <v>1413082956167</v>
      </c>
      <c r="F14" s="6"/>
      <c r="G14" s="6">
        <v>1488592378215</v>
      </c>
      <c r="H14" s="6"/>
      <c r="I14" s="6">
        <f t="shared" si="0"/>
        <v>-75509422048</v>
      </c>
      <c r="J14" s="6"/>
      <c r="K14" s="6">
        <v>137658665</v>
      </c>
      <c r="L14" s="6"/>
      <c r="M14" s="6">
        <v>1413082956167</v>
      </c>
      <c r="N14" s="6"/>
      <c r="O14" s="6">
        <v>1431507877350</v>
      </c>
      <c r="P14" s="6"/>
      <c r="Q14" s="6">
        <v>-18424921182</v>
      </c>
    </row>
    <row r="15" spans="1:17" x14ac:dyDescent="0.55000000000000004">
      <c r="A15" s="1" t="s">
        <v>31</v>
      </c>
      <c r="C15" s="6">
        <v>22300000</v>
      </c>
      <c r="D15" s="6"/>
      <c r="E15" s="6">
        <v>525021939925</v>
      </c>
      <c r="F15" s="6"/>
      <c r="G15" s="6">
        <v>519079253036</v>
      </c>
      <c r="H15" s="6"/>
      <c r="I15" s="6">
        <f t="shared" si="0"/>
        <v>5942686889</v>
      </c>
      <c r="J15" s="6"/>
      <c r="K15" s="6">
        <v>22300000</v>
      </c>
      <c r="L15" s="6"/>
      <c r="M15" s="6">
        <v>525021939925</v>
      </c>
      <c r="N15" s="6"/>
      <c r="O15" s="6">
        <v>497936817986</v>
      </c>
      <c r="P15" s="6"/>
      <c r="Q15" s="6">
        <v>27085121939</v>
      </c>
    </row>
    <row r="16" spans="1:17" x14ac:dyDescent="0.55000000000000004">
      <c r="A16" s="1" t="s">
        <v>27</v>
      </c>
      <c r="C16" s="6">
        <v>76845827</v>
      </c>
      <c r="D16" s="6"/>
      <c r="E16" s="6">
        <v>973174150691</v>
      </c>
      <c r="F16" s="6"/>
      <c r="G16" s="6">
        <v>988959035745</v>
      </c>
      <c r="H16" s="6"/>
      <c r="I16" s="6">
        <f t="shared" si="0"/>
        <v>-15784885054</v>
      </c>
      <c r="J16" s="6"/>
      <c r="K16" s="6">
        <v>76845827</v>
      </c>
      <c r="L16" s="6"/>
      <c r="M16" s="6">
        <v>973174150691</v>
      </c>
      <c r="N16" s="6"/>
      <c r="O16" s="6">
        <v>917584484403</v>
      </c>
      <c r="P16" s="6"/>
      <c r="Q16" s="6">
        <v>55589666288</v>
      </c>
    </row>
    <row r="17" spans="1:17" x14ac:dyDescent="0.55000000000000004">
      <c r="A17" s="1" t="s">
        <v>15</v>
      </c>
      <c r="C17" s="6">
        <v>31058023</v>
      </c>
      <c r="D17" s="6"/>
      <c r="E17" s="6">
        <v>9910566253971</v>
      </c>
      <c r="F17" s="6"/>
      <c r="G17" s="6">
        <v>9339929859002</v>
      </c>
      <c r="H17" s="6"/>
      <c r="I17" s="6">
        <f t="shared" si="0"/>
        <v>570636394969</v>
      </c>
      <c r="J17" s="6"/>
      <c r="K17" s="6">
        <v>31058023</v>
      </c>
      <c r="L17" s="6"/>
      <c r="M17" s="6">
        <v>9910566253971</v>
      </c>
      <c r="N17" s="6"/>
      <c r="O17" s="6">
        <v>9640203619603</v>
      </c>
      <c r="P17" s="6"/>
      <c r="Q17" s="6">
        <v>270362634368</v>
      </c>
    </row>
    <row r="18" spans="1:17" x14ac:dyDescent="0.55000000000000004">
      <c r="A18" s="1" t="s">
        <v>29</v>
      </c>
      <c r="C18" s="6">
        <v>13900000</v>
      </c>
      <c r="D18" s="6"/>
      <c r="E18" s="6">
        <v>264106070825</v>
      </c>
      <c r="F18" s="6"/>
      <c r="G18" s="6">
        <v>306760471615</v>
      </c>
      <c r="H18" s="6"/>
      <c r="I18" s="6">
        <f t="shared" si="0"/>
        <v>-42654400790</v>
      </c>
      <c r="J18" s="6"/>
      <c r="K18" s="6">
        <v>13900000</v>
      </c>
      <c r="L18" s="6"/>
      <c r="M18" s="6">
        <v>264106070825</v>
      </c>
      <c r="N18" s="6"/>
      <c r="O18" s="6">
        <v>231197042414</v>
      </c>
      <c r="P18" s="6"/>
      <c r="Q18" s="6">
        <v>32909028411</v>
      </c>
    </row>
    <row r="19" spans="1:17" x14ac:dyDescent="0.55000000000000004">
      <c r="A19" s="1" t="s">
        <v>17</v>
      </c>
      <c r="C19" s="6">
        <v>607257899</v>
      </c>
      <c r="D19" s="6"/>
      <c r="E19" s="6">
        <v>1566748260897</v>
      </c>
      <c r="F19" s="6"/>
      <c r="G19" s="6">
        <v>1551405563014</v>
      </c>
      <c r="H19" s="6"/>
      <c r="I19" s="6">
        <f t="shared" si="0"/>
        <v>15342697883</v>
      </c>
      <c r="J19" s="6"/>
      <c r="K19" s="6">
        <v>607257899</v>
      </c>
      <c r="L19" s="6"/>
      <c r="M19" s="6">
        <v>1566748260897</v>
      </c>
      <c r="N19" s="6"/>
      <c r="O19" s="6">
        <v>1516779723619</v>
      </c>
      <c r="P19" s="6"/>
      <c r="Q19" s="6">
        <v>49968537278</v>
      </c>
    </row>
    <row r="20" spans="1:17" x14ac:dyDescent="0.55000000000000004">
      <c r="A20" s="1" t="s">
        <v>28</v>
      </c>
      <c r="C20" s="6">
        <v>69486976</v>
      </c>
      <c r="D20" s="6"/>
      <c r="E20" s="6">
        <v>666221834566</v>
      </c>
      <c r="F20" s="6"/>
      <c r="G20" s="6">
        <v>676556074439</v>
      </c>
      <c r="H20" s="6"/>
      <c r="I20" s="6">
        <f t="shared" si="0"/>
        <v>-10334239873</v>
      </c>
      <c r="J20" s="6"/>
      <c r="K20" s="6">
        <v>69486976</v>
      </c>
      <c r="L20" s="6"/>
      <c r="M20" s="6">
        <v>666221834566</v>
      </c>
      <c r="N20" s="6"/>
      <c r="O20" s="6">
        <v>656984524187</v>
      </c>
      <c r="P20" s="6"/>
      <c r="Q20" s="6">
        <v>9237310379</v>
      </c>
    </row>
    <row r="21" spans="1:17" x14ac:dyDescent="0.55000000000000004">
      <c r="A21" s="1" t="s">
        <v>25</v>
      </c>
      <c r="C21" s="6">
        <v>88310275</v>
      </c>
      <c r="D21" s="6"/>
      <c r="E21" s="6">
        <v>2047560395786</v>
      </c>
      <c r="F21" s="6"/>
      <c r="G21" s="6">
        <v>2170188315597</v>
      </c>
      <c r="H21" s="6"/>
      <c r="I21" s="6">
        <f t="shared" si="0"/>
        <v>-122627919811</v>
      </c>
      <c r="J21" s="6"/>
      <c r="K21" s="6">
        <v>88310275</v>
      </c>
      <c r="L21" s="6"/>
      <c r="M21" s="6">
        <v>2047560395786</v>
      </c>
      <c r="N21" s="6"/>
      <c r="O21" s="6">
        <v>2063413497191</v>
      </c>
      <c r="P21" s="6"/>
      <c r="Q21" s="6">
        <v>-15853101404</v>
      </c>
    </row>
    <row r="22" spans="1:17" x14ac:dyDescent="0.55000000000000004">
      <c r="A22" s="1" t="s">
        <v>24</v>
      </c>
      <c r="C22" s="6">
        <v>104562152</v>
      </c>
      <c r="D22" s="6"/>
      <c r="E22" s="6">
        <v>2394381030841</v>
      </c>
      <c r="F22" s="6"/>
      <c r="G22" s="6">
        <v>2402122407979</v>
      </c>
      <c r="H22" s="6"/>
      <c r="I22" s="6">
        <f t="shared" si="0"/>
        <v>-7741377138</v>
      </c>
      <c r="J22" s="6"/>
      <c r="K22" s="6">
        <v>104562152</v>
      </c>
      <c r="L22" s="6"/>
      <c r="M22" s="6">
        <v>2394381030841</v>
      </c>
      <c r="N22" s="6"/>
      <c r="O22" s="6">
        <v>2223681199709</v>
      </c>
      <c r="P22" s="6"/>
      <c r="Q22" s="6">
        <v>170699831132</v>
      </c>
    </row>
    <row r="23" spans="1:17" x14ac:dyDescent="0.55000000000000004">
      <c r="A23" s="1" t="s">
        <v>30</v>
      </c>
      <c r="C23" s="6">
        <v>25600000</v>
      </c>
      <c r="D23" s="6"/>
      <c r="E23" s="6">
        <v>922553388800</v>
      </c>
      <c r="F23" s="6"/>
      <c r="G23" s="6">
        <v>901384077825</v>
      </c>
      <c r="H23" s="6"/>
      <c r="I23" s="6">
        <f t="shared" si="0"/>
        <v>21169310975</v>
      </c>
      <c r="J23" s="6"/>
      <c r="K23" s="6">
        <v>25600000</v>
      </c>
      <c r="L23" s="6"/>
      <c r="M23" s="6">
        <v>922553388800</v>
      </c>
      <c r="N23" s="6"/>
      <c r="O23" s="6">
        <v>809827255906</v>
      </c>
      <c r="P23" s="6"/>
      <c r="Q23" s="6">
        <v>112726132894</v>
      </c>
    </row>
    <row r="24" spans="1:17" x14ac:dyDescent="0.55000000000000004">
      <c r="A24" s="1" t="s">
        <v>32</v>
      </c>
      <c r="C24" s="6">
        <v>232127693</v>
      </c>
      <c r="D24" s="6"/>
      <c r="E24" s="6">
        <v>11145258809557</v>
      </c>
      <c r="F24" s="6"/>
      <c r="G24" s="6">
        <v>11000341905478</v>
      </c>
      <c r="H24" s="6"/>
      <c r="I24" s="6">
        <f t="shared" si="0"/>
        <v>144916904079</v>
      </c>
      <c r="J24" s="6"/>
      <c r="K24" s="6">
        <v>232127693</v>
      </c>
      <c r="L24" s="6"/>
      <c r="M24" s="6">
        <v>11145258809557</v>
      </c>
      <c r="N24" s="6"/>
      <c r="O24" s="6">
        <v>11648155101306</v>
      </c>
      <c r="P24" s="6"/>
      <c r="Q24" s="6">
        <v>-502896291748</v>
      </c>
    </row>
    <row r="25" spans="1:17" x14ac:dyDescent="0.55000000000000004">
      <c r="A25" s="1" t="s">
        <v>34</v>
      </c>
      <c r="C25" s="6">
        <v>31300000</v>
      </c>
      <c r="D25" s="6"/>
      <c r="E25" s="6">
        <v>630889686000</v>
      </c>
      <c r="F25" s="6"/>
      <c r="G25" s="6">
        <v>622124526478</v>
      </c>
      <c r="H25" s="6"/>
      <c r="I25" s="6">
        <f t="shared" si="0"/>
        <v>8765159522</v>
      </c>
      <c r="J25" s="6"/>
      <c r="K25" s="6">
        <v>31300000</v>
      </c>
      <c r="L25" s="6"/>
      <c r="M25" s="6">
        <v>630889686000</v>
      </c>
      <c r="N25" s="6"/>
      <c r="O25" s="6">
        <v>622124526478</v>
      </c>
      <c r="P25" s="6"/>
      <c r="Q25" s="6">
        <v>8765159522</v>
      </c>
    </row>
    <row r="26" spans="1:17" x14ac:dyDescent="0.55000000000000004">
      <c r="A26" s="1" t="s">
        <v>22</v>
      </c>
      <c r="C26" s="6">
        <v>199223727</v>
      </c>
      <c r="D26" s="6"/>
      <c r="E26" s="6">
        <v>2799755085959</v>
      </c>
      <c r="F26" s="6"/>
      <c r="G26" s="6">
        <v>2796734674111</v>
      </c>
      <c r="H26" s="6"/>
      <c r="I26" s="6">
        <f t="shared" si="0"/>
        <v>3020411848</v>
      </c>
      <c r="J26" s="6"/>
      <c r="K26" s="6">
        <v>199223727</v>
      </c>
      <c r="L26" s="6"/>
      <c r="M26" s="6">
        <v>2799755085959</v>
      </c>
      <c r="N26" s="6"/>
      <c r="O26" s="6">
        <v>2605306883234</v>
      </c>
      <c r="P26" s="6"/>
      <c r="Q26" s="6">
        <v>194448202725</v>
      </c>
    </row>
    <row r="27" spans="1:17" x14ac:dyDescent="0.55000000000000004">
      <c r="A27" s="1" t="s">
        <v>18</v>
      </c>
      <c r="C27" s="6">
        <v>50812749</v>
      </c>
      <c r="D27" s="6"/>
      <c r="E27" s="6">
        <v>1085860544747</v>
      </c>
      <c r="F27" s="6"/>
      <c r="G27" s="6">
        <v>1179639458281</v>
      </c>
      <c r="H27" s="6"/>
      <c r="I27" s="6">
        <f t="shared" si="0"/>
        <v>-93778913534</v>
      </c>
      <c r="J27" s="6"/>
      <c r="K27" s="6">
        <v>50812749</v>
      </c>
      <c r="L27" s="6"/>
      <c r="M27" s="6">
        <v>1085860544747</v>
      </c>
      <c r="N27" s="6"/>
      <c r="O27" s="6">
        <v>1032226921430</v>
      </c>
      <c r="P27" s="6"/>
      <c r="Q27" s="6">
        <v>53633623317</v>
      </c>
    </row>
    <row r="28" spans="1:17" x14ac:dyDescent="0.55000000000000004">
      <c r="A28" s="1" t="s">
        <v>48</v>
      </c>
      <c r="C28" s="6">
        <v>9335</v>
      </c>
      <c r="D28" s="6"/>
      <c r="E28" s="6">
        <v>9239563269</v>
      </c>
      <c r="F28" s="6"/>
      <c r="G28" s="6">
        <v>9239563269</v>
      </c>
      <c r="H28" s="6"/>
      <c r="I28" s="6">
        <f t="shared" si="0"/>
        <v>0</v>
      </c>
      <c r="J28" s="6"/>
      <c r="K28" s="6">
        <v>9335</v>
      </c>
      <c r="L28" s="6"/>
      <c r="M28" s="6">
        <v>9239563269</v>
      </c>
      <c r="N28" s="6"/>
      <c r="O28" s="6">
        <v>9239563269</v>
      </c>
      <c r="P28" s="6"/>
      <c r="Q28" s="6">
        <v>0</v>
      </c>
    </row>
    <row r="29" spans="1:17" x14ac:dyDescent="0.55000000000000004">
      <c r="A29" s="1" t="s">
        <v>49</v>
      </c>
      <c r="C29" s="6">
        <v>20000</v>
      </c>
      <c r="D29" s="6"/>
      <c r="E29" s="6">
        <v>18397332000</v>
      </c>
      <c r="F29" s="6"/>
      <c r="G29" s="6">
        <v>18397332000</v>
      </c>
      <c r="H29" s="6"/>
      <c r="I29" s="6">
        <f t="shared" si="0"/>
        <v>0</v>
      </c>
      <c r="J29" s="6"/>
      <c r="K29" s="6">
        <v>20000</v>
      </c>
      <c r="L29" s="6"/>
      <c r="M29" s="6">
        <v>18397332000</v>
      </c>
      <c r="N29" s="6"/>
      <c r="O29" s="6">
        <v>18397332000</v>
      </c>
      <c r="P29" s="6"/>
      <c r="Q29" s="6">
        <v>0</v>
      </c>
    </row>
    <row r="30" spans="1:17" x14ac:dyDescent="0.55000000000000004">
      <c r="A30" s="1" t="s">
        <v>50</v>
      </c>
      <c r="C30" s="6">
        <v>5000</v>
      </c>
      <c r="D30" s="6"/>
      <c r="E30" s="6">
        <v>4996375000</v>
      </c>
      <c r="F30" s="6"/>
      <c r="G30" s="6">
        <v>4996375000</v>
      </c>
      <c r="H30" s="6"/>
      <c r="I30" s="6">
        <f t="shared" si="0"/>
        <v>0</v>
      </c>
      <c r="J30" s="6"/>
      <c r="K30" s="6">
        <v>5000</v>
      </c>
      <c r="L30" s="6"/>
      <c r="M30" s="6">
        <v>4996375000</v>
      </c>
      <c r="N30" s="6"/>
      <c r="O30" s="6">
        <v>4996375000</v>
      </c>
      <c r="P30" s="6"/>
      <c r="Q30" s="6">
        <v>0</v>
      </c>
    </row>
    <row r="31" spans="1:17" x14ac:dyDescent="0.55000000000000004">
      <c r="A31" s="1" t="s">
        <v>39</v>
      </c>
      <c r="C31" s="6">
        <v>134150</v>
      </c>
      <c r="D31" s="6"/>
      <c r="E31" s="6">
        <v>702956542380</v>
      </c>
      <c r="F31" s="6"/>
      <c r="G31" s="6">
        <v>693228052565</v>
      </c>
      <c r="H31" s="6"/>
      <c r="I31" s="6">
        <f t="shared" si="0"/>
        <v>9728489815</v>
      </c>
      <c r="J31" s="6"/>
      <c r="K31" s="6">
        <v>134150</v>
      </c>
      <c r="L31" s="6"/>
      <c r="M31" s="6">
        <v>702956542380</v>
      </c>
      <c r="N31" s="6"/>
      <c r="O31" s="6">
        <v>653341244278</v>
      </c>
      <c r="P31" s="6"/>
      <c r="Q31" s="6">
        <v>49615298102</v>
      </c>
    </row>
    <row r="32" spans="1:17" x14ac:dyDescent="0.55000000000000004">
      <c r="A32" s="1" t="s">
        <v>51</v>
      </c>
      <c r="C32" s="6">
        <v>200000</v>
      </c>
      <c r="D32" s="6"/>
      <c r="E32" s="6">
        <v>199855000000</v>
      </c>
      <c r="F32" s="6"/>
      <c r="G32" s="6">
        <v>199855000000</v>
      </c>
      <c r="H32" s="6"/>
      <c r="I32" s="6">
        <f t="shared" si="0"/>
        <v>0</v>
      </c>
      <c r="J32" s="6"/>
      <c r="K32" s="6">
        <v>200000</v>
      </c>
      <c r="L32" s="6"/>
      <c r="M32" s="6">
        <v>199855000000</v>
      </c>
      <c r="N32" s="6"/>
      <c r="O32" s="6">
        <v>199855000000</v>
      </c>
      <c r="P32" s="6"/>
      <c r="Q32" s="6">
        <v>0</v>
      </c>
    </row>
    <row r="33" spans="1:17" x14ac:dyDescent="0.55000000000000004">
      <c r="A33" s="1" t="s">
        <v>52</v>
      </c>
      <c r="C33" s="6">
        <v>5000</v>
      </c>
      <c r="D33" s="6"/>
      <c r="E33" s="6">
        <v>4999275000</v>
      </c>
      <c r="F33" s="6"/>
      <c r="G33" s="6">
        <v>4999275000</v>
      </c>
      <c r="H33" s="6"/>
      <c r="I33" s="6">
        <f t="shared" si="0"/>
        <v>0</v>
      </c>
      <c r="J33" s="6"/>
      <c r="K33" s="6">
        <v>5000</v>
      </c>
      <c r="L33" s="6"/>
      <c r="M33" s="6">
        <v>4999275000</v>
      </c>
      <c r="N33" s="6"/>
      <c r="O33" s="6">
        <v>4999275000</v>
      </c>
      <c r="P33" s="6"/>
      <c r="Q33" s="6">
        <v>0</v>
      </c>
    </row>
    <row r="34" spans="1:17" x14ac:dyDescent="0.55000000000000004">
      <c r="A34" s="1" t="s">
        <v>53</v>
      </c>
      <c r="C34" s="6">
        <v>3180</v>
      </c>
      <c r="D34" s="6"/>
      <c r="E34" s="6">
        <v>3211331109</v>
      </c>
      <c r="F34" s="6"/>
      <c r="G34" s="6">
        <v>3211331109</v>
      </c>
      <c r="H34" s="6"/>
      <c r="I34" s="6">
        <f t="shared" si="0"/>
        <v>0</v>
      </c>
      <c r="J34" s="6"/>
      <c r="K34" s="6">
        <v>3180</v>
      </c>
      <c r="L34" s="6"/>
      <c r="M34" s="6">
        <v>3211331109</v>
      </c>
      <c r="N34" s="6"/>
      <c r="O34" s="6">
        <v>3211331111</v>
      </c>
      <c r="P34" s="6"/>
      <c r="Q34" s="6">
        <v>-1</v>
      </c>
    </row>
    <row r="35" spans="1:17" x14ac:dyDescent="0.55000000000000004">
      <c r="A35" s="1" t="s">
        <v>41</v>
      </c>
      <c r="C35" s="6">
        <v>33370</v>
      </c>
      <c r="D35" s="6"/>
      <c r="E35" s="6">
        <v>61886990323</v>
      </c>
      <c r="F35" s="6"/>
      <c r="G35" s="6">
        <v>60781573058</v>
      </c>
      <c r="H35" s="6"/>
      <c r="I35" s="6">
        <f t="shared" si="0"/>
        <v>1105417265</v>
      </c>
      <c r="J35" s="6"/>
      <c r="K35" s="6">
        <v>33370</v>
      </c>
      <c r="L35" s="6"/>
      <c r="M35" s="6">
        <v>61886990323</v>
      </c>
      <c r="N35" s="6"/>
      <c r="O35" s="6">
        <v>56249362271</v>
      </c>
      <c r="P35" s="6"/>
      <c r="Q35" s="6">
        <v>5637628052</v>
      </c>
    </row>
    <row r="36" spans="1:17" x14ac:dyDescent="0.55000000000000004">
      <c r="A36" s="1" t="s">
        <v>42</v>
      </c>
      <c r="C36" s="6">
        <v>23908</v>
      </c>
      <c r="D36" s="6"/>
      <c r="E36" s="6">
        <v>37055876996</v>
      </c>
      <c r="F36" s="6"/>
      <c r="G36" s="6">
        <v>36392409702</v>
      </c>
      <c r="H36" s="6"/>
      <c r="I36" s="6">
        <f t="shared" si="0"/>
        <v>663467294</v>
      </c>
      <c r="J36" s="6"/>
      <c r="K36" s="6">
        <v>23908</v>
      </c>
      <c r="L36" s="6"/>
      <c r="M36" s="6">
        <v>37055876996</v>
      </c>
      <c r="N36" s="6"/>
      <c r="O36" s="6">
        <v>33672193798</v>
      </c>
      <c r="P36" s="6"/>
      <c r="Q36" s="6">
        <v>3383683198</v>
      </c>
    </row>
    <row r="37" spans="1:17" x14ac:dyDescent="0.55000000000000004">
      <c r="A37" s="1" t="s">
        <v>43</v>
      </c>
      <c r="C37" s="6">
        <v>25461</v>
      </c>
      <c r="D37" s="6"/>
      <c r="E37" s="6">
        <v>37196662646</v>
      </c>
      <c r="F37" s="6"/>
      <c r="G37" s="6">
        <v>36483847777</v>
      </c>
      <c r="H37" s="6"/>
      <c r="I37" s="6">
        <f t="shared" si="0"/>
        <v>712814869</v>
      </c>
      <c r="J37" s="6"/>
      <c r="K37" s="6">
        <v>25461</v>
      </c>
      <c r="L37" s="6"/>
      <c r="M37" s="6">
        <v>37196662646</v>
      </c>
      <c r="N37" s="6"/>
      <c r="O37" s="6">
        <v>33566310406</v>
      </c>
      <c r="P37" s="6"/>
      <c r="Q37" s="6">
        <v>3630352240</v>
      </c>
    </row>
    <row r="38" spans="1:17" x14ac:dyDescent="0.55000000000000004">
      <c r="A38" s="1" t="s">
        <v>44</v>
      </c>
      <c r="C38" s="6">
        <v>10553</v>
      </c>
      <c r="D38" s="6"/>
      <c r="E38" s="6">
        <v>37650820934</v>
      </c>
      <c r="F38" s="6"/>
      <c r="G38" s="6">
        <v>36944764070</v>
      </c>
      <c r="H38" s="6"/>
      <c r="I38" s="6">
        <f t="shared" si="0"/>
        <v>706056864</v>
      </c>
      <c r="J38" s="6"/>
      <c r="K38" s="6">
        <v>10553</v>
      </c>
      <c r="L38" s="6"/>
      <c r="M38" s="6">
        <v>37650820934</v>
      </c>
      <c r="N38" s="6"/>
      <c r="O38" s="6">
        <v>34048531384</v>
      </c>
      <c r="P38" s="6"/>
      <c r="Q38" s="6">
        <v>3602289550</v>
      </c>
    </row>
    <row r="39" spans="1:17" x14ac:dyDescent="0.55000000000000004">
      <c r="A39" s="1" t="s">
        <v>45</v>
      </c>
      <c r="C39" s="6">
        <v>64800</v>
      </c>
      <c r="D39" s="6"/>
      <c r="E39" s="6">
        <v>120737294136</v>
      </c>
      <c r="F39" s="6"/>
      <c r="G39" s="6">
        <v>118886322808</v>
      </c>
      <c r="H39" s="6"/>
      <c r="I39" s="6">
        <f t="shared" si="0"/>
        <v>1850971328</v>
      </c>
      <c r="J39" s="6"/>
      <c r="K39" s="6">
        <v>64800</v>
      </c>
      <c r="L39" s="6"/>
      <c r="M39" s="6">
        <v>120737294136</v>
      </c>
      <c r="N39" s="6"/>
      <c r="O39" s="6">
        <v>109471927981</v>
      </c>
      <c r="P39" s="6"/>
      <c r="Q39" s="6">
        <v>11265366155</v>
      </c>
    </row>
    <row r="40" spans="1:17" x14ac:dyDescent="0.55000000000000004">
      <c r="A40" s="1" t="s">
        <v>46</v>
      </c>
      <c r="C40" s="6">
        <v>4649</v>
      </c>
      <c r="D40" s="6"/>
      <c r="E40" s="6">
        <v>23561863819</v>
      </c>
      <c r="F40" s="6"/>
      <c r="G40" s="6">
        <v>23152329686</v>
      </c>
      <c r="H40" s="6"/>
      <c r="I40" s="6">
        <f t="shared" si="0"/>
        <v>409534133</v>
      </c>
      <c r="J40" s="6"/>
      <c r="K40" s="6">
        <v>4649</v>
      </c>
      <c r="L40" s="6"/>
      <c r="M40" s="6">
        <v>23561863819</v>
      </c>
      <c r="N40" s="6"/>
      <c r="O40" s="6">
        <v>21473239738</v>
      </c>
      <c r="P40" s="6"/>
      <c r="Q40" s="6">
        <v>2088624081</v>
      </c>
    </row>
    <row r="41" spans="1:17" x14ac:dyDescent="0.55000000000000004">
      <c r="A41" s="1" t="s">
        <v>47</v>
      </c>
      <c r="C41" s="6">
        <v>14500</v>
      </c>
      <c r="D41" s="6"/>
      <c r="E41" s="6">
        <v>70259354324</v>
      </c>
      <c r="F41" s="6"/>
      <c r="G41" s="6">
        <v>69068451025</v>
      </c>
      <c r="H41" s="6"/>
      <c r="I41" s="6">
        <f t="shared" si="0"/>
        <v>1190903299</v>
      </c>
      <c r="J41" s="6"/>
      <c r="K41" s="6">
        <v>14500</v>
      </c>
      <c r="L41" s="6"/>
      <c r="M41" s="6">
        <v>70259354324</v>
      </c>
      <c r="N41" s="6"/>
      <c r="O41" s="6">
        <v>64185747496</v>
      </c>
      <c r="P41" s="6"/>
      <c r="Q41" s="6">
        <v>6073606828</v>
      </c>
    </row>
    <row r="42" spans="1:17" x14ac:dyDescent="0.55000000000000004">
      <c r="A42" s="1" t="s">
        <v>54</v>
      </c>
      <c r="C42" s="6">
        <v>10000</v>
      </c>
      <c r="D42" s="6"/>
      <c r="E42" s="6">
        <v>9899564355</v>
      </c>
      <c r="F42" s="6"/>
      <c r="G42" s="6">
        <v>9899564355</v>
      </c>
      <c r="H42" s="6"/>
      <c r="I42" s="6">
        <f t="shared" si="0"/>
        <v>0</v>
      </c>
      <c r="J42" s="6"/>
      <c r="K42" s="6">
        <v>10000</v>
      </c>
      <c r="L42" s="6"/>
      <c r="M42" s="6">
        <v>9899564355</v>
      </c>
      <c r="N42" s="6"/>
      <c r="O42" s="6">
        <v>9998521163</v>
      </c>
      <c r="P42" s="6"/>
      <c r="Q42" s="6">
        <v>-98956808</v>
      </c>
    </row>
    <row r="43" spans="1:17" x14ac:dyDescent="0.55000000000000004">
      <c r="A43" s="1" t="s">
        <v>55</v>
      </c>
      <c r="C43" s="6">
        <v>100000</v>
      </c>
      <c r="D43" s="6"/>
      <c r="E43" s="6">
        <v>99927500000</v>
      </c>
      <c r="F43" s="6"/>
      <c r="G43" s="6">
        <v>99927500000</v>
      </c>
      <c r="H43" s="6"/>
      <c r="I43" s="6">
        <f t="shared" si="0"/>
        <v>0</v>
      </c>
      <c r="J43" s="6"/>
      <c r="K43" s="6">
        <v>100000</v>
      </c>
      <c r="L43" s="6"/>
      <c r="M43" s="6">
        <v>99927500000</v>
      </c>
      <c r="N43" s="6"/>
      <c r="O43" s="6">
        <v>99927500000</v>
      </c>
      <c r="P43" s="6"/>
      <c r="Q43" s="6">
        <v>0</v>
      </c>
    </row>
    <row r="44" spans="1:17" ht="24.75" x14ac:dyDescent="0.6">
      <c r="A44" s="2" t="s">
        <v>35</v>
      </c>
      <c r="C44" s="1" t="s">
        <v>35</v>
      </c>
      <c r="E44" s="4">
        <f>SUM(E8:E43)</f>
        <v>47358911876783</v>
      </c>
      <c r="G44" s="4">
        <f>SUM(G8:G43)</f>
        <v>47078654785294</v>
      </c>
      <c r="I44" s="10">
        <f>SUM(I8:I43)</f>
        <v>280257091489</v>
      </c>
      <c r="J44" s="11"/>
      <c r="K44" s="11" t="s">
        <v>35</v>
      </c>
      <c r="L44" s="11"/>
      <c r="M44" s="10">
        <f>SUM(M8:M43)</f>
        <v>47358911876783</v>
      </c>
      <c r="N44" s="11"/>
      <c r="O44" s="10">
        <f>SUM(O8:O43)</f>
        <v>47284727666348</v>
      </c>
      <c r="P44" s="11"/>
      <c r="Q44" s="10">
        <f>SUM(Q8:Q43)</f>
        <v>74184210440</v>
      </c>
    </row>
    <row r="46" spans="1:17" x14ac:dyDescent="0.55000000000000004">
      <c r="I46" s="17"/>
      <c r="Q46" s="3"/>
    </row>
    <row r="47" spans="1:17" x14ac:dyDescent="0.55000000000000004">
      <c r="Q47" s="3"/>
    </row>
    <row r="48" spans="1:17" x14ac:dyDescent="0.55000000000000004">
      <c r="Q4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4"/>
  <sheetViews>
    <sheetView rightToLeft="1" topLeftCell="A22" workbookViewId="0">
      <selection activeCell="Q39" sqref="G39:Q39"/>
    </sheetView>
  </sheetViews>
  <sheetFormatPr defaultRowHeight="24" x14ac:dyDescent="0.55000000000000004"/>
  <cols>
    <col min="1" max="1" width="41" style="1" bestFit="1" customWidth="1"/>
    <col min="2" max="2" width="1" style="1" customWidth="1"/>
    <col min="3" max="3" width="20" style="1" customWidth="1"/>
    <col min="4" max="4" width="1" style="1" customWidth="1"/>
    <col min="5" max="5" width="25" style="1" customWidth="1"/>
    <col min="6" max="6" width="1" style="1" customWidth="1"/>
    <col min="7" max="7" width="25" style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</row>
    <row r="3" spans="1:17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  <c r="L3" s="36" t="s">
        <v>141</v>
      </c>
      <c r="M3" s="36" t="s">
        <v>141</v>
      </c>
      <c r="N3" s="36" t="s">
        <v>141</v>
      </c>
      <c r="O3" s="36" t="s">
        <v>141</v>
      </c>
      <c r="P3" s="36" t="s">
        <v>141</v>
      </c>
      <c r="Q3" s="36" t="s">
        <v>141</v>
      </c>
    </row>
    <row r="4" spans="1:17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  <c r="N4" s="36" t="s">
        <v>2</v>
      </c>
      <c r="O4" s="36" t="s">
        <v>2</v>
      </c>
      <c r="P4" s="36" t="s">
        <v>2</v>
      </c>
      <c r="Q4" s="36" t="s">
        <v>2</v>
      </c>
    </row>
    <row r="6" spans="1:17" ht="24.75" x14ac:dyDescent="0.55000000000000004">
      <c r="A6" s="35" t="s">
        <v>3</v>
      </c>
      <c r="C6" s="35" t="s">
        <v>143</v>
      </c>
      <c r="D6" s="35" t="s">
        <v>143</v>
      </c>
      <c r="E6" s="35" t="s">
        <v>143</v>
      </c>
      <c r="F6" s="35" t="s">
        <v>143</v>
      </c>
      <c r="G6" s="35" t="s">
        <v>143</v>
      </c>
      <c r="H6" s="35" t="s">
        <v>143</v>
      </c>
      <c r="I6" s="35" t="s">
        <v>143</v>
      </c>
      <c r="K6" s="35" t="s">
        <v>144</v>
      </c>
      <c r="L6" s="35" t="s">
        <v>144</v>
      </c>
      <c r="M6" s="35" t="s">
        <v>144</v>
      </c>
      <c r="N6" s="35" t="s">
        <v>144</v>
      </c>
      <c r="O6" s="35" t="s">
        <v>144</v>
      </c>
      <c r="P6" s="35" t="s">
        <v>144</v>
      </c>
      <c r="Q6" s="35" t="s">
        <v>144</v>
      </c>
    </row>
    <row r="7" spans="1:17" ht="24.75" x14ac:dyDescent="0.55000000000000004">
      <c r="A7" s="35" t="s">
        <v>3</v>
      </c>
      <c r="C7" s="35" t="s">
        <v>7</v>
      </c>
      <c r="E7" s="35" t="s">
        <v>159</v>
      </c>
      <c r="G7" s="35" t="s">
        <v>160</v>
      </c>
      <c r="I7" s="35" t="s">
        <v>162</v>
      </c>
      <c r="K7" s="35" t="s">
        <v>7</v>
      </c>
      <c r="M7" s="35" t="s">
        <v>159</v>
      </c>
      <c r="O7" s="35" t="s">
        <v>160</v>
      </c>
      <c r="Q7" s="35" t="s">
        <v>162</v>
      </c>
    </row>
    <row r="8" spans="1:17" s="15" customFormat="1" x14ac:dyDescent="0.55000000000000004">
      <c r="A8" s="15" t="s">
        <v>19</v>
      </c>
      <c r="C8" s="16">
        <v>6083930584</v>
      </c>
      <c r="D8" s="16"/>
      <c r="E8" s="16">
        <v>139932384400925</v>
      </c>
      <c r="F8" s="16"/>
      <c r="G8" s="16">
        <v>139867647938871</v>
      </c>
      <c r="H8" s="16"/>
      <c r="I8" s="16">
        <f>E8-G8</f>
        <v>64736462054</v>
      </c>
      <c r="J8" s="16"/>
      <c r="K8" s="16">
        <v>30178839102</v>
      </c>
      <c r="L8" s="16"/>
      <c r="M8" s="16">
        <v>662168857238009</v>
      </c>
      <c r="N8" s="16"/>
      <c r="O8" s="16">
        <v>661875226775155</v>
      </c>
      <c r="P8" s="16"/>
      <c r="Q8" s="16">
        <f>M8-O8</f>
        <v>293630462854</v>
      </c>
    </row>
    <row r="9" spans="1:17" s="15" customFormat="1" x14ac:dyDescent="0.55000000000000004">
      <c r="A9" s="15" t="s">
        <v>16</v>
      </c>
      <c r="C9" s="16">
        <v>67041358</v>
      </c>
      <c r="D9" s="16"/>
      <c r="E9" s="16">
        <v>4828613697585</v>
      </c>
      <c r="F9" s="16"/>
      <c r="G9" s="16">
        <v>4657108416370</v>
      </c>
      <c r="H9" s="16"/>
      <c r="I9" s="16">
        <f t="shared" ref="I9:I37" si="0">E9-G9</f>
        <v>171505281215</v>
      </c>
      <c r="J9" s="16"/>
      <c r="K9" s="16">
        <v>290932426</v>
      </c>
      <c r="L9" s="16"/>
      <c r="M9" s="16">
        <v>18828861008551</v>
      </c>
      <c r="N9" s="16"/>
      <c r="O9" s="16">
        <v>18428328470324</v>
      </c>
      <c r="P9" s="16"/>
      <c r="Q9" s="16">
        <f t="shared" ref="Q9:Q37" si="1">M9-O9</f>
        <v>400532538227</v>
      </c>
    </row>
    <row r="10" spans="1:17" s="15" customFormat="1" x14ac:dyDescent="0.55000000000000004">
      <c r="A10" s="15" t="s">
        <v>20</v>
      </c>
      <c r="C10" s="16">
        <v>1281983</v>
      </c>
      <c r="D10" s="16"/>
      <c r="E10" s="16">
        <v>45371229009</v>
      </c>
      <c r="F10" s="16"/>
      <c r="G10" s="16">
        <v>43880867472</v>
      </c>
      <c r="H10" s="16"/>
      <c r="I10" s="16">
        <f t="shared" si="0"/>
        <v>1490361537</v>
      </c>
      <c r="J10" s="16"/>
      <c r="K10" s="16">
        <v>8252866</v>
      </c>
      <c r="L10" s="16"/>
      <c r="M10" s="16">
        <v>272708539155</v>
      </c>
      <c r="N10" s="16"/>
      <c r="O10" s="16">
        <v>268637990045</v>
      </c>
      <c r="P10" s="16"/>
      <c r="Q10" s="16">
        <f t="shared" si="1"/>
        <v>4070549110</v>
      </c>
    </row>
    <row r="11" spans="1:17" s="15" customFormat="1" x14ac:dyDescent="0.55000000000000004">
      <c r="A11" s="15" t="s">
        <v>17</v>
      </c>
      <c r="C11" s="16">
        <v>222400000</v>
      </c>
      <c r="D11" s="16"/>
      <c r="E11" s="16">
        <v>565897102229</v>
      </c>
      <c r="F11" s="16"/>
      <c r="G11" s="16">
        <v>549828549881</v>
      </c>
      <c r="H11" s="16"/>
      <c r="I11" s="16">
        <f t="shared" si="0"/>
        <v>16068552348</v>
      </c>
      <c r="J11" s="16"/>
      <c r="K11" s="16">
        <v>439450000</v>
      </c>
      <c r="L11" s="16"/>
      <c r="M11" s="16">
        <v>1082475102979</v>
      </c>
      <c r="N11" s="16"/>
      <c r="O11" s="16">
        <v>1088092136900</v>
      </c>
      <c r="P11" s="16"/>
      <c r="Q11" s="16">
        <f t="shared" si="1"/>
        <v>-5617033921</v>
      </c>
    </row>
    <row r="12" spans="1:17" s="15" customFormat="1" x14ac:dyDescent="0.55000000000000004">
      <c r="A12" s="15" t="s">
        <v>18</v>
      </c>
      <c r="C12" s="16">
        <v>72601469</v>
      </c>
      <c r="D12" s="16"/>
      <c r="E12" s="16">
        <v>1562925326654</v>
      </c>
      <c r="F12" s="16"/>
      <c r="G12" s="16">
        <v>1439122658780</v>
      </c>
      <c r="H12" s="16"/>
      <c r="I12" s="16">
        <f t="shared" si="0"/>
        <v>123802667874</v>
      </c>
      <c r="J12" s="16"/>
      <c r="K12" s="16">
        <v>269249559</v>
      </c>
      <c r="L12" s="16"/>
      <c r="M12" s="16">
        <v>5216861518485</v>
      </c>
      <c r="N12" s="16"/>
      <c r="O12" s="16">
        <v>5253200505670</v>
      </c>
      <c r="P12" s="16"/>
      <c r="Q12" s="16">
        <f t="shared" si="1"/>
        <v>-36338987185</v>
      </c>
    </row>
    <row r="13" spans="1:17" s="15" customFormat="1" x14ac:dyDescent="0.55000000000000004">
      <c r="A13" s="15" t="s">
        <v>26</v>
      </c>
      <c r="C13" s="16">
        <v>29480178</v>
      </c>
      <c r="D13" s="16"/>
      <c r="E13" s="16">
        <v>461066228338</v>
      </c>
      <c r="F13" s="16"/>
      <c r="G13" s="16">
        <v>420678843639</v>
      </c>
      <c r="H13" s="16"/>
      <c r="I13" s="16">
        <f t="shared" si="0"/>
        <v>40387384699</v>
      </c>
      <c r="J13" s="16"/>
      <c r="K13" s="16">
        <v>227985272</v>
      </c>
      <c r="L13" s="16"/>
      <c r="M13" s="16">
        <v>3154041422167</v>
      </c>
      <c r="N13" s="16"/>
      <c r="O13" s="16">
        <v>3193215524448</v>
      </c>
      <c r="P13" s="16"/>
      <c r="Q13" s="16">
        <f t="shared" si="1"/>
        <v>-39174102281</v>
      </c>
    </row>
    <row r="14" spans="1:17" s="15" customFormat="1" x14ac:dyDescent="0.55000000000000004">
      <c r="A14" s="15" t="s">
        <v>21</v>
      </c>
      <c r="C14" s="16">
        <v>1244070</v>
      </c>
      <c r="D14" s="16"/>
      <c r="E14" s="16">
        <v>8403521711</v>
      </c>
      <c r="F14" s="16"/>
      <c r="G14" s="16">
        <v>12216989230</v>
      </c>
      <c r="H14" s="16"/>
      <c r="I14" s="16">
        <f t="shared" si="0"/>
        <v>-3813467519</v>
      </c>
      <c r="J14" s="16"/>
      <c r="K14" s="16">
        <v>4153032</v>
      </c>
      <c r="L14" s="16"/>
      <c r="M14" s="16">
        <v>28046631139</v>
      </c>
      <c r="N14" s="16"/>
      <c r="O14" s="16">
        <v>41056727635</v>
      </c>
      <c r="P14" s="16"/>
      <c r="Q14" s="16">
        <f t="shared" si="1"/>
        <v>-13010096496</v>
      </c>
    </row>
    <row r="15" spans="1:17" s="15" customFormat="1" x14ac:dyDescent="0.55000000000000004">
      <c r="A15" s="15" t="s">
        <v>23</v>
      </c>
      <c r="C15" s="16">
        <v>123930898</v>
      </c>
      <c r="D15" s="16"/>
      <c r="E15" s="16">
        <v>1321283783872</v>
      </c>
      <c r="F15" s="16"/>
      <c r="G15" s="16">
        <v>1275817074925</v>
      </c>
      <c r="H15" s="16"/>
      <c r="I15" s="16">
        <f t="shared" si="0"/>
        <v>45466708947</v>
      </c>
      <c r="J15" s="16"/>
      <c r="K15" s="16">
        <v>468126414</v>
      </c>
      <c r="L15" s="16"/>
      <c r="M15" s="16">
        <v>4667208933552</v>
      </c>
      <c r="N15" s="16"/>
      <c r="O15" s="16">
        <v>4807901619808</v>
      </c>
      <c r="P15" s="16"/>
      <c r="Q15" s="16">
        <f t="shared" si="1"/>
        <v>-140692686256</v>
      </c>
    </row>
    <row r="16" spans="1:17" s="15" customFormat="1" x14ac:dyDescent="0.55000000000000004">
      <c r="A16" s="15" t="s">
        <v>28</v>
      </c>
      <c r="C16" s="16">
        <v>65531396</v>
      </c>
      <c r="D16" s="16"/>
      <c r="E16" s="16">
        <v>627415137394</v>
      </c>
      <c r="F16" s="16"/>
      <c r="G16" s="16">
        <v>618567180918</v>
      </c>
      <c r="H16" s="16"/>
      <c r="I16" s="16">
        <f t="shared" si="0"/>
        <v>8847956476</v>
      </c>
      <c r="J16" s="16"/>
      <c r="K16" s="16">
        <v>322859526</v>
      </c>
      <c r="L16" s="16"/>
      <c r="M16" s="16">
        <v>2888741032874</v>
      </c>
      <c r="N16" s="16"/>
      <c r="O16" s="16">
        <v>2893714401210</v>
      </c>
      <c r="P16" s="16"/>
      <c r="Q16" s="16">
        <f t="shared" si="1"/>
        <v>-4973368336</v>
      </c>
    </row>
    <row r="17" spans="1:17" s="15" customFormat="1" x14ac:dyDescent="0.55000000000000004">
      <c r="A17" s="15" t="s">
        <v>15</v>
      </c>
      <c r="C17" s="16">
        <v>294546728</v>
      </c>
      <c r="D17" s="16"/>
      <c r="E17" s="16">
        <v>88569929898846</v>
      </c>
      <c r="F17" s="16"/>
      <c r="G17" s="16">
        <v>88151749871861</v>
      </c>
      <c r="H17" s="16"/>
      <c r="I17" s="16">
        <f t="shared" si="0"/>
        <v>418180026985</v>
      </c>
      <c r="J17" s="16"/>
      <c r="K17" s="16">
        <v>1400790046</v>
      </c>
      <c r="L17" s="16"/>
      <c r="M17" s="16">
        <v>343399174464783</v>
      </c>
      <c r="N17" s="16"/>
      <c r="O17" s="16">
        <v>339142355633094</v>
      </c>
      <c r="P17" s="16"/>
      <c r="Q17" s="16">
        <f t="shared" si="1"/>
        <v>4256818831689</v>
      </c>
    </row>
    <row r="18" spans="1:17" s="15" customFormat="1" x14ac:dyDescent="0.55000000000000004">
      <c r="A18" s="15" t="s">
        <v>29</v>
      </c>
      <c r="C18" s="16">
        <v>25300000</v>
      </c>
      <c r="D18" s="16"/>
      <c r="E18" s="16">
        <v>473744856441</v>
      </c>
      <c r="F18" s="16"/>
      <c r="G18" s="16">
        <v>420811882985</v>
      </c>
      <c r="H18" s="16"/>
      <c r="I18" s="16">
        <f t="shared" si="0"/>
        <v>52932973456</v>
      </c>
      <c r="J18" s="16"/>
      <c r="K18" s="16">
        <v>61100000</v>
      </c>
      <c r="L18" s="16"/>
      <c r="M18" s="16">
        <v>1110872823208</v>
      </c>
      <c r="N18" s="16"/>
      <c r="O18" s="16">
        <v>1016269013836</v>
      </c>
      <c r="P18" s="16"/>
      <c r="Q18" s="16">
        <f t="shared" si="1"/>
        <v>94603809372</v>
      </c>
    </row>
    <row r="19" spans="1:17" s="15" customFormat="1" x14ac:dyDescent="0.55000000000000004">
      <c r="A19" s="15" t="s">
        <v>25</v>
      </c>
      <c r="C19" s="16">
        <v>265846362</v>
      </c>
      <c r="D19" s="16"/>
      <c r="E19" s="16">
        <v>6386857358909</v>
      </c>
      <c r="F19" s="16"/>
      <c r="G19" s="16">
        <v>6324480256200</v>
      </c>
      <c r="H19" s="16"/>
      <c r="I19" s="16">
        <f t="shared" si="0"/>
        <v>62377102709</v>
      </c>
      <c r="J19" s="16"/>
      <c r="K19" s="16">
        <v>417379648</v>
      </c>
      <c r="L19" s="16"/>
      <c r="M19" s="16">
        <v>9583931695653</v>
      </c>
      <c r="N19" s="16"/>
      <c r="O19" s="16">
        <v>9718306933194</v>
      </c>
      <c r="P19" s="16"/>
      <c r="Q19" s="16">
        <f t="shared" si="1"/>
        <v>-134375237541</v>
      </c>
    </row>
    <row r="20" spans="1:17" s="15" customFormat="1" x14ac:dyDescent="0.55000000000000004">
      <c r="A20" s="15" t="s">
        <v>24</v>
      </c>
      <c r="C20" s="16">
        <v>44667041</v>
      </c>
      <c r="D20" s="16"/>
      <c r="E20" s="16">
        <v>1009323891874</v>
      </c>
      <c r="F20" s="16"/>
      <c r="G20" s="16">
        <v>942873843179</v>
      </c>
      <c r="H20" s="16"/>
      <c r="I20" s="16">
        <f t="shared" si="0"/>
        <v>66450048695</v>
      </c>
      <c r="J20" s="16"/>
      <c r="K20" s="16">
        <v>262682279</v>
      </c>
      <c r="L20" s="16"/>
      <c r="M20" s="16">
        <v>5498236773237</v>
      </c>
      <c r="N20" s="16"/>
      <c r="O20" s="16">
        <v>5582787818720</v>
      </c>
      <c r="P20" s="16"/>
      <c r="Q20" s="16">
        <f t="shared" si="1"/>
        <v>-84551045483</v>
      </c>
    </row>
    <row r="21" spans="1:17" s="15" customFormat="1" x14ac:dyDescent="0.55000000000000004">
      <c r="A21" s="15" t="s">
        <v>30</v>
      </c>
      <c r="C21" s="16">
        <v>100000</v>
      </c>
      <c r="D21" s="16"/>
      <c r="E21" s="16">
        <v>3527038565</v>
      </c>
      <c r="F21" s="16"/>
      <c r="G21" s="16">
        <v>3163387718</v>
      </c>
      <c r="H21" s="16"/>
      <c r="I21" s="16">
        <f t="shared" si="0"/>
        <v>363650847</v>
      </c>
      <c r="J21" s="16"/>
      <c r="K21" s="16">
        <v>12900000</v>
      </c>
      <c r="L21" s="16"/>
      <c r="M21" s="16">
        <v>429361790135</v>
      </c>
      <c r="N21" s="16"/>
      <c r="O21" s="16">
        <v>408084342844</v>
      </c>
      <c r="P21" s="16"/>
      <c r="Q21" s="16">
        <f t="shared" si="1"/>
        <v>21277447291</v>
      </c>
    </row>
    <row r="22" spans="1:17" s="15" customFormat="1" x14ac:dyDescent="0.55000000000000004">
      <c r="A22" s="15" t="s">
        <v>27</v>
      </c>
      <c r="C22" s="16">
        <v>109286166</v>
      </c>
      <c r="D22" s="16"/>
      <c r="E22" s="16">
        <v>1357416203792</v>
      </c>
      <c r="F22" s="16"/>
      <c r="G22" s="16">
        <v>1263173625526</v>
      </c>
      <c r="H22" s="16"/>
      <c r="I22" s="16">
        <f t="shared" si="0"/>
        <v>94242578266</v>
      </c>
      <c r="J22" s="16"/>
      <c r="K22" s="16">
        <v>348861559</v>
      </c>
      <c r="L22" s="16"/>
      <c r="M22" s="16">
        <v>3925411948318</v>
      </c>
      <c r="N22" s="16"/>
      <c r="O22" s="16">
        <v>3819744733544</v>
      </c>
      <c r="P22" s="16"/>
      <c r="Q22" s="16">
        <f t="shared" si="1"/>
        <v>105667214774</v>
      </c>
    </row>
    <row r="23" spans="1:17" s="15" customFormat="1" x14ac:dyDescent="0.55000000000000004">
      <c r="A23" s="15" t="s">
        <v>32</v>
      </c>
      <c r="C23" s="16">
        <v>6573052</v>
      </c>
      <c r="D23" s="16"/>
      <c r="E23" s="16">
        <v>311325877181</v>
      </c>
      <c r="F23" s="16"/>
      <c r="G23" s="16">
        <v>329935243323</v>
      </c>
      <c r="H23" s="16"/>
      <c r="I23" s="16">
        <f t="shared" si="0"/>
        <v>-18609366142</v>
      </c>
      <c r="J23" s="16"/>
      <c r="K23" s="16">
        <v>6690383</v>
      </c>
      <c r="L23" s="16"/>
      <c r="M23" s="16">
        <v>316238309851</v>
      </c>
      <c r="N23" s="16"/>
      <c r="O23" s="16">
        <v>335854220318</v>
      </c>
      <c r="P23" s="16"/>
      <c r="Q23" s="16">
        <f t="shared" si="1"/>
        <v>-19615910467</v>
      </c>
    </row>
    <row r="24" spans="1:17" s="15" customFormat="1" x14ac:dyDescent="0.55000000000000004">
      <c r="A24" s="15" t="s">
        <v>22</v>
      </c>
      <c r="C24" s="16">
        <v>120362166</v>
      </c>
      <c r="D24" s="16"/>
      <c r="E24" s="16">
        <v>1674212522217</v>
      </c>
      <c r="F24" s="16"/>
      <c r="G24" s="16">
        <v>1535250971039</v>
      </c>
      <c r="H24" s="16"/>
      <c r="I24" s="16">
        <f t="shared" si="0"/>
        <v>138961551178</v>
      </c>
      <c r="J24" s="16"/>
      <c r="K24" s="16">
        <v>363007331</v>
      </c>
      <c r="L24" s="16"/>
      <c r="M24" s="16">
        <v>4584984299294</v>
      </c>
      <c r="N24" s="16"/>
      <c r="O24" s="16">
        <v>4557670459490</v>
      </c>
      <c r="P24" s="16"/>
      <c r="Q24" s="16">
        <f t="shared" si="1"/>
        <v>27313839804</v>
      </c>
    </row>
    <row r="25" spans="1:17" s="15" customFormat="1" x14ac:dyDescent="0.55000000000000004">
      <c r="A25" s="15" t="s">
        <v>163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f t="shared" si="0"/>
        <v>0</v>
      </c>
      <c r="J25" s="16"/>
      <c r="K25" s="16">
        <v>74332255</v>
      </c>
      <c r="L25" s="16"/>
      <c r="M25" s="16">
        <v>1007079045049</v>
      </c>
      <c r="N25" s="16"/>
      <c r="O25" s="16">
        <v>1000054088788</v>
      </c>
      <c r="P25" s="16"/>
      <c r="Q25" s="16">
        <f t="shared" si="1"/>
        <v>7024956261</v>
      </c>
    </row>
    <row r="26" spans="1:17" s="15" customFormat="1" x14ac:dyDescent="0.55000000000000004">
      <c r="A26" s="15" t="s">
        <v>164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f t="shared" si="0"/>
        <v>0</v>
      </c>
      <c r="J26" s="16"/>
      <c r="K26" s="16">
        <v>335138</v>
      </c>
      <c r="L26" s="16"/>
      <c r="M26" s="16">
        <v>20971014077</v>
      </c>
      <c r="N26" s="16"/>
      <c r="O26" s="16">
        <v>20971014077</v>
      </c>
      <c r="P26" s="16"/>
      <c r="Q26" s="16">
        <f t="shared" si="1"/>
        <v>0</v>
      </c>
    </row>
    <row r="27" spans="1:17" s="15" customFormat="1" x14ac:dyDescent="0.55000000000000004">
      <c r="A27" s="15" t="s">
        <v>165</v>
      </c>
      <c r="C27" s="16">
        <v>0</v>
      </c>
      <c r="D27" s="16"/>
      <c r="E27" s="16">
        <v>0</v>
      </c>
      <c r="F27" s="16"/>
      <c r="G27" s="16">
        <v>0</v>
      </c>
      <c r="H27" s="16"/>
      <c r="I27" s="16">
        <f t="shared" si="0"/>
        <v>0</v>
      </c>
      <c r="J27" s="16"/>
      <c r="K27" s="16">
        <v>21287908</v>
      </c>
      <c r="L27" s="16"/>
      <c r="M27" s="16">
        <v>2084195567035</v>
      </c>
      <c r="N27" s="16"/>
      <c r="O27" s="16">
        <v>2082390353171</v>
      </c>
      <c r="P27" s="16"/>
      <c r="Q27" s="16">
        <f t="shared" si="1"/>
        <v>1805213864</v>
      </c>
    </row>
    <row r="28" spans="1:17" s="15" customFormat="1" x14ac:dyDescent="0.55000000000000004">
      <c r="A28" s="15" t="s">
        <v>166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f t="shared" si="0"/>
        <v>0</v>
      </c>
      <c r="J28" s="16"/>
      <c r="K28" s="16">
        <v>480035045</v>
      </c>
      <c r="L28" s="16"/>
      <c r="M28" s="16">
        <v>2484181357875</v>
      </c>
      <c r="N28" s="16"/>
      <c r="O28" s="16">
        <v>2484181357875</v>
      </c>
      <c r="P28" s="16"/>
      <c r="Q28" s="16">
        <f t="shared" si="1"/>
        <v>0</v>
      </c>
    </row>
    <row r="29" spans="1:17" s="15" customFormat="1" x14ac:dyDescent="0.55000000000000004">
      <c r="A29" s="15" t="s">
        <v>186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f t="shared" ref="I29" si="2">E29-G29</f>
        <v>0</v>
      </c>
      <c r="J29" s="16"/>
      <c r="K29" s="16">
        <v>60000</v>
      </c>
      <c r="L29" s="16"/>
      <c r="M29" s="16">
        <v>0</v>
      </c>
      <c r="N29" s="16"/>
      <c r="O29" s="16">
        <v>0</v>
      </c>
      <c r="P29" s="16"/>
      <c r="Q29" s="16">
        <v>28682496</v>
      </c>
    </row>
    <row r="30" spans="1:17" s="15" customFormat="1" x14ac:dyDescent="0.55000000000000004">
      <c r="A30" s="15" t="s">
        <v>40</v>
      </c>
      <c r="C30" s="16">
        <v>3772</v>
      </c>
      <c r="D30" s="16"/>
      <c r="E30" s="16">
        <v>13050721298</v>
      </c>
      <c r="F30" s="16"/>
      <c r="G30" s="16">
        <v>13050721298</v>
      </c>
      <c r="H30" s="16"/>
      <c r="I30" s="16">
        <f t="shared" si="0"/>
        <v>0</v>
      </c>
      <c r="J30" s="16"/>
      <c r="K30" s="16">
        <v>3772</v>
      </c>
      <c r="L30" s="16"/>
      <c r="M30" s="16">
        <v>13050721298</v>
      </c>
      <c r="N30" s="16"/>
      <c r="O30" s="16">
        <v>13050721298</v>
      </c>
      <c r="P30" s="16"/>
      <c r="Q30" s="16">
        <f t="shared" si="1"/>
        <v>0</v>
      </c>
    </row>
    <row r="31" spans="1:17" s="15" customFormat="1" x14ac:dyDescent="0.55000000000000004">
      <c r="A31" s="15" t="s">
        <v>44</v>
      </c>
      <c r="C31" s="16">
        <v>1</v>
      </c>
      <c r="D31" s="16"/>
      <c r="E31" s="16">
        <v>3505459</v>
      </c>
      <c r="F31" s="16"/>
      <c r="G31" s="16">
        <v>3226432</v>
      </c>
      <c r="H31" s="16"/>
      <c r="I31" s="16">
        <f t="shared" si="0"/>
        <v>279027</v>
      </c>
      <c r="J31" s="16"/>
      <c r="K31" s="16">
        <v>1</v>
      </c>
      <c r="L31" s="16"/>
      <c r="M31" s="16">
        <v>3505459</v>
      </c>
      <c r="N31" s="16"/>
      <c r="O31" s="16">
        <v>3226432</v>
      </c>
      <c r="P31" s="16"/>
      <c r="Q31" s="16">
        <f t="shared" si="1"/>
        <v>279027</v>
      </c>
    </row>
    <row r="32" spans="1:17" s="15" customFormat="1" x14ac:dyDescent="0.55000000000000004">
      <c r="A32" s="15" t="s">
        <v>45</v>
      </c>
      <c r="C32" s="16">
        <v>3</v>
      </c>
      <c r="D32" s="16"/>
      <c r="E32" s="16">
        <v>5515999</v>
      </c>
      <c r="F32" s="16"/>
      <c r="G32" s="16">
        <v>5067779</v>
      </c>
      <c r="H32" s="16"/>
      <c r="I32" s="16">
        <f t="shared" si="0"/>
        <v>448220</v>
      </c>
      <c r="J32" s="16"/>
      <c r="K32" s="16">
        <v>62</v>
      </c>
      <c r="L32" s="16"/>
      <c r="M32" s="16">
        <v>113548620</v>
      </c>
      <c r="N32" s="16"/>
      <c r="O32" s="16">
        <v>104734066</v>
      </c>
      <c r="P32" s="16"/>
      <c r="Q32" s="16">
        <f t="shared" si="1"/>
        <v>8814554</v>
      </c>
    </row>
    <row r="33" spans="1:17" s="15" customFormat="1" x14ac:dyDescent="0.55000000000000004">
      <c r="A33" s="15" t="s">
        <v>53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f t="shared" si="0"/>
        <v>0</v>
      </c>
      <c r="J33" s="16"/>
      <c r="K33" s="16">
        <v>75</v>
      </c>
      <c r="L33" s="16"/>
      <c r="M33" s="16">
        <v>75738949</v>
      </c>
      <c r="N33" s="16"/>
      <c r="O33" s="16">
        <v>75738939</v>
      </c>
      <c r="P33" s="16"/>
      <c r="Q33" s="16">
        <f t="shared" si="1"/>
        <v>10</v>
      </c>
    </row>
    <row r="34" spans="1:17" x14ac:dyDescent="0.55000000000000004">
      <c r="A34" s="1" t="s">
        <v>43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35</v>
      </c>
      <c r="L34" s="6"/>
      <c r="M34" s="6">
        <v>50160660</v>
      </c>
      <c r="N34" s="6"/>
      <c r="O34" s="6">
        <v>46136966</v>
      </c>
      <c r="P34" s="6"/>
      <c r="Q34" s="6">
        <f t="shared" si="1"/>
        <v>4023694</v>
      </c>
    </row>
    <row r="35" spans="1:17" x14ac:dyDescent="0.55000000000000004">
      <c r="A35" s="1" t="s">
        <v>54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3</v>
      </c>
      <c r="L35" s="6"/>
      <c r="M35" s="6">
        <v>2999565</v>
      </c>
      <c r="N35" s="6"/>
      <c r="O35" s="6">
        <v>2999565</v>
      </c>
      <c r="P35" s="6"/>
      <c r="Q35" s="6">
        <f t="shared" si="1"/>
        <v>0</v>
      </c>
    </row>
    <row r="36" spans="1:17" x14ac:dyDescent="0.55000000000000004">
      <c r="A36" s="1" t="s">
        <v>167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436</v>
      </c>
      <c r="L36" s="6"/>
      <c r="M36" s="6">
        <v>2017167516</v>
      </c>
      <c r="N36" s="6"/>
      <c r="O36" s="6">
        <v>2017167516</v>
      </c>
      <c r="P36" s="6"/>
      <c r="Q36" s="6">
        <f t="shared" si="1"/>
        <v>0</v>
      </c>
    </row>
    <row r="37" spans="1:17" x14ac:dyDescent="0.55000000000000004">
      <c r="A37" s="1" t="s">
        <v>168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3924</v>
      </c>
      <c r="L37" s="6"/>
      <c r="M37" s="6">
        <v>18154507644</v>
      </c>
      <c r="N37" s="6"/>
      <c r="O37" s="6">
        <v>18154507644</v>
      </c>
      <c r="P37" s="6"/>
      <c r="Q37" s="6">
        <f t="shared" si="1"/>
        <v>0</v>
      </c>
    </row>
    <row r="38" spans="1:17" ht="24.75" x14ac:dyDescent="0.6">
      <c r="A38" s="2" t="s">
        <v>35</v>
      </c>
      <c r="C38" s="1" t="s">
        <v>35</v>
      </c>
      <c r="E38" s="4">
        <f>SUM(E8:E37)</f>
        <v>249152757818298</v>
      </c>
      <c r="G38" s="4">
        <f>SUM(G8:G37)</f>
        <v>247869366617426</v>
      </c>
      <c r="I38" s="4">
        <f>SUM(I8:I37)</f>
        <v>1283391200872</v>
      </c>
      <c r="K38" s="1" t="s">
        <v>35</v>
      </c>
      <c r="M38" s="4">
        <f>SUM(M8:M37)</f>
        <v>1072785908865137</v>
      </c>
      <c r="O38" s="4">
        <f>SUM(O8:O37)</f>
        <v>1068051499352572</v>
      </c>
      <c r="Q38" s="4">
        <f>SUM(Q8:Q37)</f>
        <v>4734438195061</v>
      </c>
    </row>
    <row r="39" spans="1:17" x14ac:dyDescent="0.55000000000000004">
      <c r="I39" s="17"/>
      <c r="J39" s="17"/>
      <c r="K39" s="17"/>
      <c r="L39" s="17"/>
      <c r="M39" s="17"/>
      <c r="N39" s="17"/>
      <c r="O39" s="17"/>
      <c r="P39" s="17"/>
      <c r="Q39" s="17"/>
    </row>
    <row r="41" spans="1:17" x14ac:dyDescent="0.55000000000000004">
      <c r="Q41" s="3"/>
    </row>
    <row r="42" spans="1:17" x14ac:dyDescent="0.55000000000000004">
      <c r="Q42" s="3"/>
    </row>
    <row r="43" spans="1:17" x14ac:dyDescent="0.55000000000000004">
      <c r="Q43" s="3"/>
    </row>
    <row r="44" spans="1:17" x14ac:dyDescent="0.55000000000000004">
      <c r="Q44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6"/>
  <sheetViews>
    <sheetView rightToLeft="1" topLeftCell="A19" workbookViewId="0">
      <selection activeCell="G34" sqref="G34:S36"/>
    </sheetView>
  </sheetViews>
  <sheetFormatPr defaultRowHeight="24" x14ac:dyDescent="0.55000000000000004"/>
  <cols>
    <col min="1" max="1" width="38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2" style="15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36.140625" style="15" bestFit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  <c r="R2" s="36" t="s">
        <v>0</v>
      </c>
      <c r="S2" s="36" t="s">
        <v>0</v>
      </c>
      <c r="T2" s="36" t="s">
        <v>0</v>
      </c>
      <c r="U2" s="36" t="s">
        <v>0</v>
      </c>
    </row>
    <row r="3" spans="1:21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  <c r="L3" s="36" t="s">
        <v>141</v>
      </c>
      <c r="M3" s="36" t="s">
        <v>141</v>
      </c>
      <c r="N3" s="36" t="s">
        <v>141</v>
      </c>
      <c r="O3" s="36" t="s">
        <v>141</v>
      </c>
      <c r="P3" s="36" t="s">
        <v>141</v>
      </c>
      <c r="Q3" s="36" t="s">
        <v>141</v>
      </c>
      <c r="R3" s="36" t="s">
        <v>141</v>
      </c>
      <c r="S3" s="36" t="s">
        <v>141</v>
      </c>
      <c r="T3" s="36" t="s">
        <v>141</v>
      </c>
      <c r="U3" s="36" t="s">
        <v>141</v>
      </c>
    </row>
    <row r="4" spans="1:21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  <c r="N4" s="36" t="s">
        <v>2</v>
      </c>
      <c r="O4" s="36" t="s">
        <v>2</v>
      </c>
      <c r="P4" s="36" t="s">
        <v>2</v>
      </c>
      <c r="Q4" s="36" t="s">
        <v>2</v>
      </c>
      <c r="R4" s="36" t="s">
        <v>2</v>
      </c>
      <c r="S4" s="36" t="s">
        <v>2</v>
      </c>
      <c r="T4" s="36" t="s">
        <v>2</v>
      </c>
      <c r="U4" s="36" t="s">
        <v>2</v>
      </c>
    </row>
    <row r="6" spans="1:21" ht="24.75" x14ac:dyDescent="0.55000000000000004">
      <c r="A6" s="35" t="s">
        <v>3</v>
      </c>
      <c r="C6" s="35" t="s">
        <v>143</v>
      </c>
      <c r="D6" s="35" t="s">
        <v>143</v>
      </c>
      <c r="E6" s="35" t="s">
        <v>143</v>
      </c>
      <c r="F6" s="35" t="s">
        <v>143</v>
      </c>
      <c r="G6" s="35" t="s">
        <v>143</v>
      </c>
      <c r="H6" s="35" t="s">
        <v>143</v>
      </c>
      <c r="I6" s="35" t="s">
        <v>143</v>
      </c>
      <c r="J6" s="35" t="s">
        <v>143</v>
      </c>
      <c r="K6" s="35" t="s">
        <v>143</v>
      </c>
      <c r="M6" s="35" t="s">
        <v>144</v>
      </c>
      <c r="N6" s="35" t="s">
        <v>144</v>
      </c>
      <c r="O6" s="35" t="s">
        <v>144</v>
      </c>
      <c r="P6" s="35" t="s">
        <v>144</v>
      </c>
      <c r="Q6" s="35" t="s">
        <v>144</v>
      </c>
      <c r="R6" s="35" t="s">
        <v>144</v>
      </c>
      <c r="S6" s="35" t="s">
        <v>144</v>
      </c>
      <c r="T6" s="35" t="s">
        <v>144</v>
      </c>
      <c r="U6" s="35" t="s">
        <v>144</v>
      </c>
    </row>
    <row r="7" spans="1:21" ht="25.5" thickBot="1" x14ac:dyDescent="0.6">
      <c r="A7" s="35" t="s">
        <v>3</v>
      </c>
      <c r="C7" s="35" t="s">
        <v>169</v>
      </c>
      <c r="E7" s="35" t="s">
        <v>170</v>
      </c>
      <c r="G7" s="37" t="s">
        <v>171</v>
      </c>
      <c r="I7" s="35" t="s">
        <v>59</v>
      </c>
      <c r="K7" s="35" t="s">
        <v>172</v>
      </c>
      <c r="M7" s="35" t="s">
        <v>169</v>
      </c>
      <c r="O7" s="35" t="s">
        <v>170</v>
      </c>
      <c r="Q7" s="37" t="s">
        <v>171</v>
      </c>
      <c r="S7" s="35" t="s">
        <v>59</v>
      </c>
      <c r="U7" s="35" t="s">
        <v>172</v>
      </c>
    </row>
    <row r="8" spans="1:21" x14ac:dyDescent="0.55000000000000004">
      <c r="A8" s="1" t="s">
        <v>19</v>
      </c>
      <c r="C8" s="6">
        <v>0</v>
      </c>
      <c r="D8" s="6"/>
      <c r="E8" s="6">
        <v>873430705</v>
      </c>
      <c r="F8" s="6"/>
      <c r="G8" s="16">
        <v>64736462054</v>
      </c>
      <c r="H8" s="6"/>
      <c r="I8" s="6">
        <f>C8+E8+G8</f>
        <v>65609892759</v>
      </c>
      <c r="K8" s="9">
        <f>I8/$I$33</f>
        <v>4.2403376612123359E-2</v>
      </c>
      <c r="M8" s="6">
        <v>0</v>
      </c>
      <c r="N8" s="6"/>
      <c r="O8" s="6">
        <v>2582460078</v>
      </c>
      <c r="P8" s="6"/>
      <c r="Q8" s="16">
        <v>293630462854</v>
      </c>
      <c r="R8" s="6"/>
      <c r="S8" s="6">
        <f>M8+O8+Q8</f>
        <v>296212922932</v>
      </c>
      <c r="U8" s="9">
        <f>S8/$S$33</f>
        <v>5.7504849357859496E-2</v>
      </c>
    </row>
    <row r="9" spans="1:21" x14ac:dyDescent="0.55000000000000004">
      <c r="A9" s="1" t="s">
        <v>16</v>
      </c>
      <c r="C9" s="6">
        <v>0</v>
      </c>
      <c r="D9" s="6"/>
      <c r="E9" s="6">
        <v>-74107431140</v>
      </c>
      <c r="F9" s="6"/>
      <c r="G9" s="16">
        <v>171505281215</v>
      </c>
      <c r="H9" s="6"/>
      <c r="I9" s="6">
        <f t="shared" ref="I9:I32" si="0">C9+E9+G9</f>
        <v>97397850075</v>
      </c>
      <c r="K9" s="9">
        <f t="shared" ref="K9:K32" si="1">I9/$I$33</f>
        <v>6.2947789491316034E-2</v>
      </c>
      <c r="M9" s="6">
        <v>0</v>
      </c>
      <c r="N9" s="6"/>
      <c r="O9" s="6">
        <v>63969732170</v>
      </c>
      <c r="P9" s="6"/>
      <c r="Q9" s="16">
        <v>400532538227</v>
      </c>
      <c r="R9" s="6"/>
      <c r="S9" s="6">
        <f t="shared" ref="S9:S32" si="2">M9+O9+Q9</f>
        <v>464502270397</v>
      </c>
      <c r="U9" s="9">
        <f t="shared" ref="U9:U32" si="3">S9/$S$33</f>
        <v>9.0175448191688559E-2</v>
      </c>
    </row>
    <row r="10" spans="1:21" x14ac:dyDescent="0.55000000000000004">
      <c r="A10" s="1" t="s">
        <v>20</v>
      </c>
      <c r="C10" s="6">
        <v>0</v>
      </c>
      <c r="D10" s="6"/>
      <c r="E10" s="6">
        <v>-850113385</v>
      </c>
      <c r="F10" s="6"/>
      <c r="G10" s="16">
        <v>1490361537</v>
      </c>
      <c r="H10" s="6"/>
      <c r="I10" s="6">
        <f t="shared" si="0"/>
        <v>640248152</v>
      </c>
      <c r="K10" s="9">
        <f t="shared" si="1"/>
        <v>4.1378948162886447E-4</v>
      </c>
      <c r="M10" s="6">
        <v>0</v>
      </c>
      <c r="N10" s="6"/>
      <c r="O10" s="6">
        <v>119019661</v>
      </c>
      <c r="P10" s="6"/>
      <c r="Q10" s="16">
        <v>4070549110</v>
      </c>
      <c r="R10" s="6"/>
      <c r="S10" s="6">
        <f t="shared" si="2"/>
        <v>4189568771</v>
      </c>
      <c r="U10" s="9">
        <f t="shared" si="3"/>
        <v>8.1333561907443981E-4</v>
      </c>
    </row>
    <row r="11" spans="1:21" x14ac:dyDescent="0.55000000000000004">
      <c r="A11" s="1" t="s">
        <v>17</v>
      </c>
      <c r="C11" s="6">
        <v>0</v>
      </c>
      <c r="D11" s="6"/>
      <c r="E11" s="6">
        <v>15342697883</v>
      </c>
      <c r="F11" s="6"/>
      <c r="G11" s="16">
        <v>16068552348</v>
      </c>
      <c r="H11" s="6"/>
      <c r="I11" s="6">
        <f t="shared" si="0"/>
        <v>31411250231</v>
      </c>
      <c r="K11" s="9">
        <f t="shared" si="1"/>
        <v>2.0300948795866327E-2</v>
      </c>
      <c r="M11" s="6">
        <v>52799489750</v>
      </c>
      <c r="N11" s="6"/>
      <c r="O11" s="6">
        <v>49968537278</v>
      </c>
      <c r="P11" s="6"/>
      <c r="Q11" s="16">
        <v>-5617033921</v>
      </c>
      <c r="R11" s="6"/>
      <c r="S11" s="6">
        <f>M11+O11+Q11</f>
        <v>97150993107</v>
      </c>
      <c r="U11" s="9">
        <f t="shared" si="3"/>
        <v>1.8860261626286234E-2</v>
      </c>
    </row>
    <row r="12" spans="1:21" x14ac:dyDescent="0.55000000000000004">
      <c r="A12" s="1" t="s">
        <v>18</v>
      </c>
      <c r="C12" s="6">
        <v>0</v>
      </c>
      <c r="D12" s="6"/>
      <c r="E12" s="6">
        <v>-93778913533</v>
      </c>
      <c r="F12" s="6"/>
      <c r="G12" s="16">
        <v>123802667874</v>
      </c>
      <c r="H12" s="6"/>
      <c r="I12" s="6">
        <f>C12+E12+G12</f>
        <v>30023754341</v>
      </c>
      <c r="K12" s="9">
        <f t="shared" si="1"/>
        <v>1.9404216484665091E-2</v>
      </c>
      <c r="M12" s="6">
        <v>0</v>
      </c>
      <c r="N12" s="6"/>
      <c r="O12" s="6">
        <v>53633623317</v>
      </c>
      <c r="P12" s="6"/>
      <c r="Q12" s="16">
        <v>-36338987185</v>
      </c>
      <c r="R12" s="6"/>
      <c r="S12" s="6">
        <f t="shared" si="2"/>
        <v>17294636132</v>
      </c>
      <c r="U12" s="9">
        <f t="shared" si="3"/>
        <v>3.3574681199778772E-3</v>
      </c>
    </row>
    <row r="13" spans="1:21" x14ac:dyDescent="0.55000000000000004">
      <c r="A13" s="1" t="s">
        <v>26</v>
      </c>
      <c r="C13" s="6">
        <v>0</v>
      </c>
      <c r="D13" s="6"/>
      <c r="E13" s="6">
        <v>-40305579731</v>
      </c>
      <c r="F13" s="6"/>
      <c r="G13" s="16">
        <v>40387384699</v>
      </c>
      <c r="H13" s="6"/>
      <c r="I13" s="6">
        <f t="shared" si="0"/>
        <v>81804968</v>
      </c>
      <c r="K13" s="9">
        <f t="shared" si="1"/>
        <v>5.2870180409963682E-5</v>
      </c>
      <c r="M13" s="6">
        <v>0</v>
      </c>
      <c r="N13" s="6"/>
      <c r="O13" s="6">
        <v>72772915117</v>
      </c>
      <c r="P13" s="6"/>
      <c r="Q13" s="16">
        <v>-39174102281</v>
      </c>
      <c r="R13" s="6"/>
      <c r="S13" s="6">
        <f t="shared" si="2"/>
        <v>33598812836</v>
      </c>
      <c r="U13" s="9">
        <f t="shared" si="3"/>
        <v>6.5226548916660076E-3</v>
      </c>
    </row>
    <row r="14" spans="1:21" x14ac:dyDescent="0.55000000000000004">
      <c r="A14" s="1" t="s">
        <v>21</v>
      </c>
      <c r="C14" s="6">
        <v>0</v>
      </c>
      <c r="D14" s="6"/>
      <c r="E14" s="6">
        <v>-22964527740</v>
      </c>
      <c r="F14" s="6"/>
      <c r="G14" s="16">
        <v>-3813467519</v>
      </c>
      <c r="H14" s="6"/>
      <c r="I14" s="6">
        <f t="shared" si="0"/>
        <v>-26777995259</v>
      </c>
      <c r="K14" s="9">
        <f t="shared" si="1"/>
        <v>-1.7306497086588702E-2</v>
      </c>
      <c r="M14" s="6">
        <v>52081188000</v>
      </c>
      <c r="N14" s="6"/>
      <c r="O14" s="6">
        <v>-598589991902</v>
      </c>
      <c r="P14" s="6"/>
      <c r="Q14" s="16">
        <v>-13010096496</v>
      </c>
      <c r="R14" s="6"/>
      <c r="S14" s="6">
        <f t="shared" si="2"/>
        <v>-559518900398</v>
      </c>
      <c r="U14" s="9">
        <f t="shared" si="3"/>
        <v>-0.10862135845318414</v>
      </c>
    </row>
    <row r="15" spans="1:21" x14ac:dyDescent="0.55000000000000004">
      <c r="A15" s="1" t="s">
        <v>23</v>
      </c>
      <c r="C15" s="6">
        <v>0</v>
      </c>
      <c r="D15" s="6"/>
      <c r="E15" s="6">
        <v>-75509422047</v>
      </c>
      <c r="F15" s="6"/>
      <c r="G15" s="16">
        <v>45466708947</v>
      </c>
      <c r="H15" s="6"/>
      <c r="I15" s="6">
        <f t="shared" si="0"/>
        <v>-30042713100</v>
      </c>
      <c r="K15" s="9">
        <f t="shared" si="1"/>
        <v>-1.9416469444762562E-2</v>
      </c>
      <c r="M15" s="6">
        <v>0</v>
      </c>
      <c r="N15" s="6"/>
      <c r="O15" s="6">
        <v>-18424921182</v>
      </c>
      <c r="P15" s="6"/>
      <c r="Q15" s="16">
        <v>-140692686256</v>
      </c>
      <c r="R15" s="6"/>
      <c r="S15" s="6">
        <f t="shared" si="2"/>
        <v>-159117607438</v>
      </c>
      <c r="U15" s="9">
        <f t="shared" si="3"/>
        <v>-3.0890056906820833E-2</v>
      </c>
    </row>
    <row r="16" spans="1:21" x14ac:dyDescent="0.55000000000000004">
      <c r="A16" s="1" t="s">
        <v>28</v>
      </c>
      <c r="C16" s="6">
        <v>0</v>
      </c>
      <c r="D16" s="6"/>
      <c r="E16" s="6">
        <v>-10334239872</v>
      </c>
      <c r="F16" s="6"/>
      <c r="G16" s="16">
        <v>8847956476</v>
      </c>
      <c r="H16" s="6"/>
      <c r="I16" s="6">
        <f t="shared" si="0"/>
        <v>-1486283396</v>
      </c>
      <c r="K16" s="9">
        <f t="shared" si="1"/>
        <v>-9.6057822902459282E-4</v>
      </c>
      <c r="M16" s="6">
        <v>0</v>
      </c>
      <c r="N16" s="6"/>
      <c r="O16" s="6">
        <v>9237310379</v>
      </c>
      <c r="P16" s="6"/>
      <c r="Q16" s="16">
        <v>-4973368336</v>
      </c>
      <c r="R16" s="6"/>
      <c r="S16" s="6">
        <f t="shared" si="2"/>
        <v>4263942043</v>
      </c>
      <c r="U16" s="9">
        <f t="shared" si="3"/>
        <v>8.2777396214292541E-4</v>
      </c>
    </row>
    <row r="17" spans="1:21" x14ac:dyDescent="0.55000000000000004">
      <c r="A17" s="1" t="s">
        <v>15</v>
      </c>
      <c r="C17" s="6">
        <v>0</v>
      </c>
      <c r="D17" s="6"/>
      <c r="E17" s="6">
        <v>570636394969</v>
      </c>
      <c r="F17" s="6"/>
      <c r="G17" s="16">
        <v>418180026985</v>
      </c>
      <c r="H17" s="6"/>
      <c r="I17" s="6">
        <f t="shared" si="0"/>
        <v>988816421954</v>
      </c>
      <c r="K17" s="9">
        <f t="shared" si="1"/>
        <v>0.63906757620200705</v>
      </c>
      <c r="M17" s="6">
        <v>0</v>
      </c>
      <c r="N17" s="6"/>
      <c r="O17" s="6">
        <v>270362634368</v>
      </c>
      <c r="P17" s="6"/>
      <c r="Q17" s="16">
        <v>4256818831689</v>
      </c>
      <c r="R17" s="6"/>
      <c r="S17" s="6">
        <f t="shared" si="2"/>
        <v>4527181466057</v>
      </c>
      <c r="U17" s="9">
        <f t="shared" si="3"/>
        <v>0.87887755079836594</v>
      </c>
    </row>
    <row r="18" spans="1:21" x14ac:dyDescent="0.55000000000000004">
      <c r="A18" s="1" t="s">
        <v>29</v>
      </c>
      <c r="C18" s="6">
        <v>0</v>
      </c>
      <c r="D18" s="6"/>
      <c r="E18" s="6">
        <v>-42654400790</v>
      </c>
      <c r="F18" s="6"/>
      <c r="G18" s="16">
        <v>52932973456</v>
      </c>
      <c r="H18" s="6"/>
      <c r="I18" s="6">
        <f t="shared" si="0"/>
        <v>10278572666</v>
      </c>
      <c r="K18" s="9">
        <f t="shared" si="1"/>
        <v>6.6429949732190021E-3</v>
      </c>
      <c r="M18" s="6">
        <v>0</v>
      </c>
      <c r="N18" s="6"/>
      <c r="O18" s="6">
        <v>32909028411</v>
      </c>
      <c r="P18" s="6"/>
      <c r="Q18" s="16">
        <v>94603809372</v>
      </c>
      <c r="R18" s="6"/>
      <c r="S18" s="6">
        <f t="shared" si="2"/>
        <v>127512837783</v>
      </c>
      <c r="U18" s="9">
        <f t="shared" si="3"/>
        <v>2.4754512582787942E-2</v>
      </c>
    </row>
    <row r="19" spans="1:21" x14ac:dyDescent="0.55000000000000004">
      <c r="A19" s="1" t="s">
        <v>25</v>
      </c>
      <c r="C19" s="6">
        <v>0</v>
      </c>
      <c r="D19" s="6"/>
      <c r="E19" s="6">
        <v>-122627919810</v>
      </c>
      <c r="F19" s="6"/>
      <c r="G19" s="16">
        <v>62377102709</v>
      </c>
      <c r="H19" s="6"/>
      <c r="I19" s="6">
        <f t="shared" si="0"/>
        <v>-60250817101</v>
      </c>
      <c r="K19" s="9">
        <f t="shared" si="1"/>
        <v>-3.8939830279960438E-2</v>
      </c>
      <c r="M19" s="6">
        <v>0</v>
      </c>
      <c r="N19" s="6"/>
      <c r="O19" s="6">
        <v>-15853101404</v>
      </c>
      <c r="P19" s="6"/>
      <c r="Q19" s="16">
        <v>-134375237541</v>
      </c>
      <c r="R19" s="6"/>
      <c r="S19" s="6">
        <f t="shared" si="2"/>
        <v>-150228338945</v>
      </c>
      <c r="U19" s="9">
        <f t="shared" si="3"/>
        <v>-2.9164352165340395E-2</v>
      </c>
    </row>
    <row r="20" spans="1:21" x14ac:dyDescent="0.55000000000000004">
      <c r="A20" s="1" t="s">
        <v>24</v>
      </c>
      <c r="C20" s="6">
        <v>0</v>
      </c>
      <c r="D20" s="6"/>
      <c r="E20" s="6">
        <v>-7741377137</v>
      </c>
      <c r="F20" s="6"/>
      <c r="G20" s="16">
        <v>66450048695</v>
      </c>
      <c r="H20" s="6"/>
      <c r="I20" s="6">
        <f t="shared" si="0"/>
        <v>58708671558</v>
      </c>
      <c r="K20" s="9">
        <f t="shared" si="1"/>
        <v>3.7943148598270506E-2</v>
      </c>
      <c r="M20" s="6">
        <v>0</v>
      </c>
      <c r="N20" s="6"/>
      <c r="O20" s="6">
        <v>170699831132</v>
      </c>
      <c r="P20" s="6"/>
      <c r="Q20" s="16">
        <v>-84551045483</v>
      </c>
      <c r="R20" s="6"/>
      <c r="S20" s="6">
        <f t="shared" si="2"/>
        <v>86148785649</v>
      </c>
      <c r="U20" s="9">
        <f t="shared" si="3"/>
        <v>1.672436466333891E-2</v>
      </c>
    </row>
    <row r="21" spans="1:21" x14ac:dyDescent="0.55000000000000004">
      <c r="A21" s="1" t="s">
        <v>30</v>
      </c>
      <c r="C21" s="6">
        <v>0</v>
      </c>
      <c r="D21" s="6"/>
      <c r="E21" s="6">
        <v>21169310975</v>
      </c>
      <c r="F21" s="6"/>
      <c r="G21" s="16">
        <v>363650847</v>
      </c>
      <c r="H21" s="6"/>
      <c r="I21" s="6">
        <f t="shared" si="0"/>
        <v>21532961822</v>
      </c>
      <c r="K21" s="9">
        <f t="shared" si="1"/>
        <v>1.3916655725481125E-2</v>
      </c>
      <c r="M21" s="6">
        <v>0</v>
      </c>
      <c r="N21" s="6"/>
      <c r="O21" s="6">
        <v>112726132894</v>
      </c>
      <c r="P21" s="6"/>
      <c r="Q21" s="16">
        <v>21277447291</v>
      </c>
      <c r="R21" s="6"/>
      <c r="S21" s="6">
        <f t="shared" si="2"/>
        <v>134003580185</v>
      </c>
      <c r="U21" s="9">
        <f t="shared" si="3"/>
        <v>2.6014583076516423E-2</v>
      </c>
    </row>
    <row r="22" spans="1:21" x14ac:dyDescent="0.55000000000000004">
      <c r="A22" s="1" t="s">
        <v>27</v>
      </c>
      <c r="C22" s="6">
        <v>0</v>
      </c>
      <c r="D22" s="6"/>
      <c r="E22" s="6">
        <v>-15784885053</v>
      </c>
      <c r="F22" s="6"/>
      <c r="G22" s="16">
        <v>94242578266</v>
      </c>
      <c r="H22" s="6"/>
      <c r="I22" s="6">
        <f t="shared" si="0"/>
        <v>78457693213</v>
      </c>
      <c r="K22" s="9">
        <f t="shared" si="1"/>
        <v>5.070685187140337E-2</v>
      </c>
      <c r="M22" s="6">
        <v>0</v>
      </c>
      <c r="N22" s="6"/>
      <c r="O22" s="6">
        <v>55589666288</v>
      </c>
      <c r="P22" s="6"/>
      <c r="Q22" s="16">
        <v>105667214774</v>
      </c>
      <c r="R22" s="6"/>
      <c r="S22" s="6">
        <f t="shared" si="2"/>
        <v>161256881062</v>
      </c>
      <c r="U22" s="9">
        <f t="shared" si="3"/>
        <v>3.1305361567622557E-2</v>
      </c>
    </row>
    <row r="23" spans="1:21" x14ac:dyDescent="0.55000000000000004">
      <c r="A23" s="1" t="s">
        <v>32</v>
      </c>
      <c r="C23" s="6">
        <v>0</v>
      </c>
      <c r="D23" s="6"/>
      <c r="E23" s="6">
        <v>144916904079</v>
      </c>
      <c r="F23" s="6"/>
      <c r="G23" s="16">
        <v>-18609366142</v>
      </c>
      <c r="H23" s="6"/>
      <c r="I23" s="6">
        <f t="shared" si="0"/>
        <v>126307537937</v>
      </c>
      <c r="K23" s="9">
        <f t="shared" si="1"/>
        <v>8.1631989855035725E-2</v>
      </c>
      <c r="M23" s="6">
        <v>322818159000</v>
      </c>
      <c r="N23" s="6"/>
      <c r="O23" s="6">
        <v>-502896291748</v>
      </c>
      <c r="P23" s="6"/>
      <c r="Q23" s="16">
        <v>-19615910467</v>
      </c>
      <c r="R23" s="6"/>
      <c r="S23" s="6">
        <f t="shared" si="2"/>
        <v>-199694043215</v>
      </c>
      <c r="U23" s="9">
        <f t="shared" si="3"/>
        <v>-3.8767302111854973E-2</v>
      </c>
    </row>
    <row r="24" spans="1:21" x14ac:dyDescent="0.55000000000000004">
      <c r="A24" s="15" t="s">
        <v>186</v>
      </c>
      <c r="C24" s="6">
        <v>0</v>
      </c>
      <c r="D24" s="6"/>
      <c r="E24" s="6">
        <v>0</v>
      </c>
      <c r="F24" s="6"/>
      <c r="G24" s="16">
        <v>0</v>
      </c>
      <c r="H24" s="6"/>
      <c r="I24" s="6">
        <f t="shared" si="0"/>
        <v>0</v>
      </c>
      <c r="K24" s="9">
        <f t="shared" si="1"/>
        <v>0</v>
      </c>
      <c r="M24" s="6"/>
      <c r="N24" s="6"/>
      <c r="O24" s="6">
        <v>0</v>
      </c>
      <c r="P24" s="6"/>
      <c r="Q24" s="16">
        <v>28682496</v>
      </c>
      <c r="R24" s="6"/>
      <c r="S24" s="6"/>
      <c r="U24" s="9"/>
    </row>
    <row r="25" spans="1:21" x14ac:dyDescent="0.55000000000000004">
      <c r="A25" s="1" t="s">
        <v>22</v>
      </c>
      <c r="C25" s="6">
        <v>0</v>
      </c>
      <c r="D25" s="6"/>
      <c r="E25" s="6">
        <v>3020411848</v>
      </c>
      <c r="F25" s="6"/>
      <c r="G25" s="16">
        <v>138961551178</v>
      </c>
      <c r="H25" s="6"/>
      <c r="I25" s="6">
        <f t="shared" si="0"/>
        <v>141981963026</v>
      </c>
      <c r="K25" s="9">
        <f t="shared" si="1"/>
        <v>9.1762299817113951E-2</v>
      </c>
      <c r="M25" s="6">
        <v>0</v>
      </c>
      <c r="N25" s="6"/>
      <c r="O25" s="6">
        <v>194448202725</v>
      </c>
      <c r="P25" s="6"/>
      <c r="Q25" s="16">
        <v>27313839804</v>
      </c>
      <c r="R25" s="6"/>
      <c r="S25" s="6">
        <f t="shared" si="2"/>
        <v>221762042529</v>
      </c>
      <c r="U25" s="9">
        <f t="shared" si="3"/>
        <v>4.3051439899024505E-2</v>
      </c>
    </row>
    <row r="26" spans="1:21" x14ac:dyDescent="0.55000000000000004">
      <c r="A26" s="1" t="s">
        <v>163</v>
      </c>
      <c r="C26" s="6">
        <v>0</v>
      </c>
      <c r="D26" s="6"/>
      <c r="E26" s="6">
        <v>0</v>
      </c>
      <c r="F26" s="6"/>
      <c r="G26" s="16">
        <v>0</v>
      </c>
      <c r="H26" s="6"/>
      <c r="I26" s="6">
        <f t="shared" si="0"/>
        <v>0</v>
      </c>
      <c r="K26" s="9">
        <f t="shared" si="1"/>
        <v>0</v>
      </c>
      <c r="M26" s="6">
        <v>0</v>
      </c>
      <c r="N26" s="6"/>
      <c r="O26" s="6">
        <v>0</v>
      </c>
      <c r="P26" s="6"/>
      <c r="Q26" s="16">
        <v>7024956261</v>
      </c>
      <c r="R26" s="6"/>
      <c r="S26" s="6">
        <f t="shared" si="2"/>
        <v>7024956261</v>
      </c>
      <c r="U26" s="9">
        <f t="shared" si="3"/>
        <v>1.3637792961082049E-3</v>
      </c>
    </row>
    <row r="27" spans="1:21" x14ac:dyDescent="0.55000000000000004">
      <c r="A27" s="1" t="s">
        <v>164</v>
      </c>
      <c r="C27" s="6">
        <v>0</v>
      </c>
      <c r="D27" s="6"/>
      <c r="E27" s="6">
        <v>0</v>
      </c>
      <c r="F27" s="6"/>
      <c r="G27" s="16">
        <v>0</v>
      </c>
      <c r="H27" s="6"/>
      <c r="I27" s="6">
        <f t="shared" si="0"/>
        <v>0</v>
      </c>
      <c r="K27" s="9">
        <f t="shared" si="1"/>
        <v>0</v>
      </c>
      <c r="M27" s="6">
        <v>0</v>
      </c>
      <c r="N27" s="6"/>
      <c r="O27" s="6">
        <v>0</v>
      </c>
      <c r="P27" s="6"/>
      <c r="Q27" s="16">
        <v>0</v>
      </c>
      <c r="R27" s="6"/>
      <c r="S27" s="6">
        <f t="shared" si="2"/>
        <v>0</v>
      </c>
      <c r="U27" s="9">
        <f t="shared" si="3"/>
        <v>0</v>
      </c>
    </row>
    <row r="28" spans="1:21" x14ac:dyDescent="0.55000000000000004">
      <c r="A28" s="1" t="s">
        <v>165</v>
      </c>
      <c r="C28" s="6">
        <v>0</v>
      </c>
      <c r="D28" s="6"/>
      <c r="E28" s="6">
        <v>0</v>
      </c>
      <c r="F28" s="6"/>
      <c r="G28" s="16">
        <v>0</v>
      </c>
      <c r="H28" s="6"/>
      <c r="I28" s="6">
        <f t="shared" si="0"/>
        <v>0</v>
      </c>
      <c r="K28" s="9">
        <f t="shared" si="1"/>
        <v>0</v>
      </c>
      <c r="M28" s="6">
        <v>0</v>
      </c>
      <c r="N28" s="6"/>
      <c r="O28" s="6">
        <v>0</v>
      </c>
      <c r="P28" s="6"/>
      <c r="Q28" s="16">
        <v>1818331149</v>
      </c>
      <c r="R28" s="6"/>
      <c r="S28" s="6">
        <f t="shared" si="2"/>
        <v>1818331149</v>
      </c>
      <c r="U28" s="9">
        <f t="shared" si="3"/>
        <v>3.5299897712414287E-4</v>
      </c>
    </row>
    <row r="29" spans="1:21" x14ac:dyDescent="0.55000000000000004">
      <c r="A29" s="1" t="s">
        <v>166</v>
      </c>
      <c r="C29" s="6">
        <v>0</v>
      </c>
      <c r="D29" s="6"/>
      <c r="E29" s="6">
        <v>0</v>
      </c>
      <c r="F29" s="6"/>
      <c r="G29" s="16">
        <v>0</v>
      </c>
      <c r="H29" s="6"/>
      <c r="I29" s="6">
        <f t="shared" si="0"/>
        <v>0</v>
      </c>
      <c r="K29" s="9">
        <f t="shared" si="1"/>
        <v>0</v>
      </c>
      <c r="M29" s="6">
        <v>0</v>
      </c>
      <c r="N29" s="6"/>
      <c r="O29" s="6">
        <v>0</v>
      </c>
      <c r="P29" s="6"/>
      <c r="Q29" s="16">
        <v>0</v>
      </c>
      <c r="R29" s="6"/>
      <c r="S29" s="6">
        <f t="shared" si="2"/>
        <v>0</v>
      </c>
      <c r="U29" s="9">
        <f t="shared" si="3"/>
        <v>0</v>
      </c>
    </row>
    <row r="30" spans="1:21" x14ac:dyDescent="0.55000000000000004">
      <c r="A30" s="1" t="s">
        <v>33</v>
      </c>
      <c r="C30" s="6">
        <v>0</v>
      </c>
      <c r="D30" s="6"/>
      <c r="E30" s="6">
        <v>-118750000</v>
      </c>
      <c r="F30" s="6"/>
      <c r="G30" s="16">
        <v>0</v>
      </c>
      <c r="H30" s="6"/>
      <c r="I30" s="6">
        <f t="shared" si="0"/>
        <v>-118750000</v>
      </c>
      <c r="K30" s="9">
        <f t="shared" si="1"/>
        <v>-7.6747587306472473E-5</v>
      </c>
      <c r="M30" s="6">
        <v>0</v>
      </c>
      <c r="N30" s="6"/>
      <c r="O30" s="6">
        <v>-118750000</v>
      </c>
      <c r="P30" s="6"/>
      <c r="Q30" s="16">
        <v>0</v>
      </c>
      <c r="R30" s="6"/>
      <c r="S30" s="6">
        <f t="shared" si="2"/>
        <v>-118750000</v>
      </c>
      <c r="U30" s="9">
        <f t="shared" si="3"/>
        <v>-2.3053352276644065E-5</v>
      </c>
    </row>
    <row r="31" spans="1:21" x14ac:dyDescent="0.55000000000000004">
      <c r="A31" s="1" t="s">
        <v>31</v>
      </c>
      <c r="C31" s="6">
        <v>0</v>
      </c>
      <c r="D31" s="6"/>
      <c r="E31" s="6">
        <v>5942686889</v>
      </c>
      <c r="F31" s="6"/>
      <c r="G31" s="16">
        <v>0</v>
      </c>
      <c r="H31" s="6"/>
      <c r="I31" s="6">
        <f t="shared" si="0"/>
        <v>5942686889</v>
      </c>
      <c r="K31" s="9">
        <f t="shared" si="1"/>
        <v>3.8407316281983731E-3</v>
      </c>
      <c r="M31" s="6">
        <v>0</v>
      </c>
      <c r="N31" s="6"/>
      <c r="O31" s="6">
        <v>27085121939</v>
      </c>
      <c r="P31" s="6"/>
      <c r="Q31" s="16">
        <v>0</v>
      </c>
      <c r="R31" s="6"/>
      <c r="S31" s="6">
        <f>M31+O31+Q31</f>
        <v>27085121939</v>
      </c>
      <c r="U31" s="9">
        <f t="shared" si="3"/>
        <v>5.2581293264473911E-3</v>
      </c>
    </row>
    <row r="32" spans="1:21" ht="24.75" thickBot="1" x14ac:dyDescent="0.6">
      <c r="A32" s="1" t="s">
        <v>34</v>
      </c>
      <c r="C32" s="6">
        <v>0</v>
      </c>
      <c r="D32" s="6"/>
      <c r="E32" s="6">
        <v>8765159522</v>
      </c>
      <c r="F32" s="6"/>
      <c r="G32" s="16">
        <v>0</v>
      </c>
      <c r="H32" s="6"/>
      <c r="I32" s="6">
        <f t="shared" si="0"/>
        <v>8765159522</v>
      </c>
      <c r="K32" s="9">
        <f t="shared" si="1"/>
        <v>5.6648829109040297E-3</v>
      </c>
      <c r="M32" s="6">
        <v>0</v>
      </c>
      <c r="N32" s="6"/>
      <c r="O32" s="6">
        <v>8765159522</v>
      </c>
      <c r="P32" s="6"/>
      <c r="Q32" s="16">
        <v>0</v>
      </c>
      <c r="R32" s="6"/>
      <c r="S32" s="6">
        <f t="shared" si="2"/>
        <v>8765159522</v>
      </c>
      <c r="U32" s="9">
        <f t="shared" si="3"/>
        <v>1.7016110334454493E-3</v>
      </c>
    </row>
    <row r="33" spans="1:21" ht="24.75" thickBot="1" x14ac:dyDescent="0.6">
      <c r="A33" s="1" t="s">
        <v>35</v>
      </c>
      <c r="C33" s="10">
        <f>SUM(C8:C32)</f>
        <v>0</v>
      </c>
      <c r="D33" s="11"/>
      <c r="E33" s="10">
        <f>SUM(E8:E32)</f>
        <v>263889436632</v>
      </c>
      <c r="F33" s="11"/>
      <c r="G33" s="18">
        <f>SUM(G8:G32)</f>
        <v>1283390473625</v>
      </c>
      <c r="H33" s="11"/>
      <c r="I33" s="10">
        <f>SUM(I8:I32)</f>
        <v>1547279910257</v>
      </c>
      <c r="K33" s="8">
        <f>SUM(K8:K32)</f>
        <v>1</v>
      </c>
      <c r="M33" s="10">
        <f>SUM(M8:M32)</f>
        <v>427698836750</v>
      </c>
      <c r="N33" s="11"/>
      <c r="O33" s="14">
        <f>SUM(O8:O32)</f>
        <v>-11013680957</v>
      </c>
      <c r="P33" s="11"/>
      <c r="Q33" s="18">
        <f>SUM(Q8:Q32)</f>
        <v>4734438195061</v>
      </c>
      <c r="R33" s="11"/>
      <c r="S33" s="10">
        <f>SUM(S8:S32)</f>
        <v>5151094668358</v>
      </c>
      <c r="U33" s="8">
        <f>SUM(U8:U32)</f>
        <v>1</v>
      </c>
    </row>
    <row r="34" spans="1:21" ht="24.75" thickTop="1" x14ac:dyDescent="0.55000000000000004">
      <c r="E34" s="3"/>
      <c r="G34" s="20"/>
      <c r="Q34" s="16"/>
    </row>
    <row r="36" spans="1:21" x14ac:dyDescent="0.55000000000000004">
      <c r="Q36" s="19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topLeftCell="A13" workbookViewId="0">
      <selection activeCell="Q28" sqref="Q28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</row>
    <row r="3" spans="1:17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  <c r="L3" s="36" t="s">
        <v>141</v>
      </c>
      <c r="M3" s="36" t="s">
        <v>141</v>
      </c>
      <c r="N3" s="36" t="s">
        <v>141</v>
      </c>
      <c r="O3" s="36" t="s">
        <v>141</v>
      </c>
      <c r="P3" s="36" t="s">
        <v>141</v>
      </c>
      <c r="Q3" s="36" t="s">
        <v>141</v>
      </c>
    </row>
    <row r="4" spans="1:17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  <c r="N4" s="36" t="s">
        <v>2</v>
      </c>
      <c r="O4" s="36" t="s">
        <v>2</v>
      </c>
      <c r="P4" s="36" t="s">
        <v>2</v>
      </c>
      <c r="Q4" s="36" t="s">
        <v>2</v>
      </c>
    </row>
    <row r="6" spans="1:17" ht="24.75" x14ac:dyDescent="0.55000000000000004">
      <c r="A6" s="35" t="s">
        <v>145</v>
      </c>
      <c r="C6" s="35" t="s">
        <v>143</v>
      </c>
      <c r="D6" s="35" t="s">
        <v>143</v>
      </c>
      <c r="E6" s="35" t="s">
        <v>143</v>
      </c>
      <c r="F6" s="35" t="s">
        <v>143</v>
      </c>
      <c r="G6" s="35" t="s">
        <v>143</v>
      </c>
      <c r="H6" s="35" t="s">
        <v>143</v>
      </c>
      <c r="I6" s="35" t="s">
        <v>143</v>
      </c>
      <c r="K6" s="35" t="s">
        <v>144</v>
      </c>
      <c r="L6" s="35" t="s">
        <v>144</v>
      </c>
      <c r="M6" s="35" t="s">
        <v>144</v>
      </c>
      <c r="N6" s="35" t="s">
        <v>144</v>
      </c>
      <c r="O6" s="35" t="s">
        <v>144</v>
      </c>
      <c r="P6" s="35" t="s">
        <v>144</v>
      </c>
      <c r="Q6" s="35" t="s">
        <v>144</v>
      </c>
    </row>
    <row r="7" spans="1:17" ht="24.75" x14ac:dyDescent="0.55000000000000004">
      <c r="A7" s="35" t="s">
        <v>145</v>
      </c>
      <c r="C7" s="35" t="s">
        <v>173</v>
      </c>
      <c r="E7" s="35" t="s">
        <v>170</v>
      </c>
      <c r="G7" s="35" t="s">
        <v>171</v>
      </c>
      <c r="I7" s="35" t="s">
        <v>174</v>
      </c>
      <c r="K7" s="35" t="s">
        <v>173</v>
      </c>
      <c r="M7" s="35" t="s">
        <v>170</v>
      </c>
      <c r="O7" s="35" t="s">
        <v>171</v>
      </c>
      <c r="Q7" s="35" t="s">
        <v>174</v>
      </c>
    </row>
    <row r="8" spans="1:17" x14ac:dyDescent="0.55000000000000004">
      <c r="A8" s="1" t="s">
        <v>40</v>
      </c>
      <c r="C8" s="6">
        <v>0</v>
      </c>
      <c r="D8" s="6"/>
      <c r="E8" s="6">
        <v>0</v>
      </c>
      <c r="F8" s="6"/>
      <c r="G8" s="6">
        <v>0</v>
      </c>
      <c r="H8" s="6"/>
      <c r="I8" s="6">
        <f t="shared" ref="I8:I26" si="0">C8+E8+G8</f>
        <v>0</v>
      </c>
      <c r="J8" s="6"/>
      <c r="K8" s="6">
        <v>0</v>
      </c>
      <c r="L8" s="6"/>
      <c r="M8" s="6">
        <v>0</v>
      </c>
      <c r="N8" s="6"/>
      <c r="O8" s="6">
        <v>0</v>
      </c>
      <c r="P8" s="6"/>
      <c r="Q8" s="6">
        <f>K8+M8+O8</f>
        <v>0</v>
      </c>
    </row>
    <row r="9" spans="1:17" x14ac:dyDescent="0.55000000000000004">
      <c r="A9" s="1" t="s">
        <v>44</v>
      </c>
      <c r="C9" s="6">
        <v>0</v>
      </c>
      <c r="D9" s="6"/>
      <c r="E9" s="6">
        <v>706056864</v>
      </c>
      <c r="F9" s="6"/>
      <c r="G9" s="6">
        <v>279027</v>
      </c>
      <c r="H9" s="6"/>
      <c r="I9" s="6">
        <f t="shared" si="0"/>
        <v>706335891</v>
      </c>
      <c r="J9" s="6"/>
      <c r="K9" s="6">
        <v>0</v>
      </c>
      <c r="L9" s="6"/>
      <c r="M9" s="6">
        <v>3602289550</v>
      </c>
      <c r="N9" s="6"/>
      <c r="O9" s="6">
        <v>279027</v>
      </c>
      <c r="P9" s="6"/>
      <c r="Q9" s="6">
        <f t="shared" ref="Q9:Q26" si="1">K9+M9+O9</f>
        <v>3602568577</v>
      </c>
    </row>
    <row r="10" spans="1:17" x14ac:dyDescent="0.55000000000000004">
      <c r="A10" s="1" t="s">
        <v>45</v>
      </c>
      <c r="C10" s="6">
        <v>0</v>
      </c>
      <c r="D10" s="6"/>
      <c r="E10" s="6">
        <v>1850971328</v>
      </c>
      <c r="F10" s="6"/>
      <c r="G10" s="6">
        <v>448220</v>
      </c>
      <c r="H10" s="6"/>
      <c r="I10" s="6">
        <f t="shared" si="0"/>
        <v>1851419548</v>
      </c>
      <c r="J10" s="6"/>
      <c r="K10" s="6">
        <v>0</v>
      </c>
      <c r="L10" s="6"/>
      <c r="M10" s="6">
        <v>11265366155</v>
      </c>
      <c r="N10" s="6"/>
      <c r="O10" s="6">
        <v>8814554</v>
      </c>
      <c r="P10" s="6"/>
      <c r="Q10" s="6">
        <f t="shared" si="1"/>
        <v>11274180709</v>
      </c>
    </row>
    <row r="11" spans="1:17" x14ac:dyDescent="0.55000000000000004">
      <c r="A11" s="1" t="s">
        <v>53</v>
      </c>
      <c r="C11" s="6">
        <v>53586568</v>
      </c>
      <c r="D11" s="6"/>
      <c r="E11" s="6">
        <v>0</v>
      </c>
      <c r="F11" s="6"/>
      <c r="G11" s="6">
        <v>0</v>
      </c>
      <c r="H11" s="6"/>
      <c r="I11" s="6">
        <f t="shared" si="0"/>
        <v>53586568</v>
      </c>
      <c r="J11" s="6"/>
      <c r="K11" s="6">
        <v>274872362</v>
      </c>
      <c r="L11" s="6"/>
      <c r="M11" s="6">
        <v>-1</v>
      </c>
      <c r="N11" s="6"/>
      <c r="O11" s="6">
        <v>10</v>
      </c>
      <c r="P11" s="6"/>
      <c r="Q11" s="6">
        <f t="shared" si="1"/>
        <v>274872371</v>
      </c>
    </row>
    <row r="12" spans="1:17" x14ac:dyDescent="0.55000000000000004">
      <c r="A12" s="1" t="s">
        <v>43</v>
      </c>
      <c r="C12" s="6">
        <v>0</v>
      </c>
      <c r="D12" s="6"/>
      <c r="E12" s="6">
        <v>712814869</v>
      </c>
      <c r="F12" s="6"/>
      <c r="G12" s="6">
        <v>0</v>
      </c>
      <c r="H12" s="6"/>
      <c r="I12" s="6">
        <f t="shared" si="0"/>
        <v>712814869</v>
      </c>
      <c r="J12" s="6"/>
      <c r="K12" s="6">
        <v>0</v>
      </c>
      <c r="L12" s="6"/>
      <c r="M12" s="6">
        <v>3630352240</v>
      </c>
      <c r="N12" s="6"/>
      <c r="O12" s="6">
        <v>4023694</v>
      </c>
      <c r="P12" s="6"/>
      <c r="Q12" s="6">
        <f t="shared" si="1"/>
        <v>3634375934</v>
      </c>
    </row>
    <row r="13" spans="1:17" x14ac:dyDescent="0.55000000000000004">
      <c r="A13" s="1" t="s">
        <v>54</v>
      </c>
      <c r="C13" s="6">
        <v>194717571</v>
      </c>
      <c r="D13" s="6"/>
      <c r="E13" s="6">
        <v>0</v>
      </c>
      <c r="F13" s="6"/>
      <c r="G13" s="6">
        <v>0</v>
      </c>
      <c r="H13" s="6"/>
      <c r="I13" s="6">
        <f t="shared" si="0"/>
        <v>194717571</v>
      </c>
      <c r="J13" s="6"/>
      <c r="K13" s="6">
        <v>968251630</v>
      </c>
      <c r="L13" s="6"/>
      <c r="M13" s="6">
        <v>-98956808</v>
      </c>
      <c r="N13" s="6"/>
      <c r="O13" s="6">
        <v>0</v>
      </c>
      <c r="P13" s="6"/>
      <c r="Q13" s="6">
        <f t="shared" si="1"/>
        <v>869294822</v>
      </c>
    </row>
    <row r="14" spans="1:17" x14ac:dyDescent="0.55000000000000004">
      <c r="A14" s="1" t="s">
        <v>167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f t="shared" si="1"/>
        <v>0</v>
      </c>
    </row>
    <row r="15" spans="1:17" x14ac:dyDescent="0.55000000000000004">
      <c r="A15" s="1" t="s">
        <v>168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f t="shared" si="1"/>
        <v>0</v>
      </c>
    </row>
    <row r="16" spans="1:17" x14ac:dyDescent="0.55000000000000004">
      <c r="A16" s="1" t="s">
        <v>55</v>
      </c>
      <c r="C16" s="6">
        <v>1937513700</v>
      </c>
      <c r="D16" s="6"/>
      <c r="E16" s="6">
        <v>0</v>
      </c>
      <c r="F16" s="6"/>
      <c r="G16" s="6">
        <v>0</v>
      </c>
      <c r="H16" s="6"/>
      <c r="I16" s="6">
        <f t="shared" si="0"/>
        <v>1937513700</v>
      </c>
      <c r="J16" s="6"/>
      <c r="K16" s="6">
        <v>9663168194</v>
      </c>
      <c r="L16" s="6"/>
      <c r="M16" s="6">
        <v>0</v>
      </c>
      <c r="N16" s="6"/>
      <c r="O16" s="6">
        <v>0</v>
      </c>
      <c r="P16" s="6"/>
      <c r="Q16" s="6">
        <f t="shared" si="1"/>
        <v>9663168194</v>
      </c>
    </row>
    <row r="17" spans="1:17" x14ac:dyDescent="0.55000000000000004">
      <c r="A17" s="1" t="s">
        <v>52</v>
      </c>
      <c r="C17" s="6">
        <v>95526981</v>
      </c>
      <c r="D17" s="6"/>
      <c r="E17" s="6">
        <v>0</v>
      </c>
      <c r="F17" s="6"/>
      <c r="G17" s="6">
        <v>0</v>
      </c>
      <c r="H17" s="6"/>
      <c r="I17" s="6">
        <f t="shared" si="0"/>
        <v>95526981</v>
      </c>
      <c r="J17" s="6"/>
      <c r="K17" s="6">
        <v>479658478</v>
      </c>
      <c r="L17" s="6"/>
      <c r="M17" s="6">
        <v>0</v>
      </c>
      <c r="N17" s="6"/>
      <c r="O17" s="6">
        <v>0</v>
      </c>
      <c r="P17" s="6"/>
      <c r="Q17" s="6">
        <f t="shared" si="1"/>
        <v>479658478</v>
      </c>
    </row>
    <row r="18" spans="1:17" x14ac:dyDescent="0.55000000000000004">
      <c r="A18" s="1" t="s">
        <v>51</v>
      </c>
      <c r="C18" s="6">
        <v>3928168949</v>
      </c>
      <c r="D18" s="6"/>
      <c r="E18" s="6">
        <v>0</v>
      </c>
      <c r="F18" s="6"/>
      <c r="G18" s="6">
        <v>0</v>
      </c>
      <c r="H18" s="6"/>
      <c r="I18" s="6">
        <f t="shared" si="0"/>
        <v>3928168949</v>
      </c>
      <c r="J18" s="6"/>
      <c r="K18" s="6">
        <v>19411819643</v>
      </c>
      <c r="L18" s="6"/>
      <c r="M18" s="6">
        <v>0</v>
      </c>
      <c r="N18" s="6"/>
      <c r="O18" s="6">
        <v>0</v>
      </c>
      <c r="P18" s="6"/>
      <c r="Q18" s="6">
        <f t="shared" si="1"/>
        <v>19411819643</v>
      </c>
    </row>
    <row r="19" spans="1:17" x14ac:dyDescent="0.55000000000000004">
      <c r="A19" s="1" t="s">
        <v>50</v>
      </c>
      <c r="C19" s="6">
        <v>95006744</v>
      </c>
      <c r="D19" s="6"/>
      <c r="E19" s="6">
        <v>0</v>
      </c>
      <c r="F19" s="6"/>
      <c r="G19" s="6">
        <v>0</v>
      </c>
      <c r="H19" s="6"/>
      <c r="I19" s="6">
        <f t="shared" si="0"/>
        <v>95006744</v>
      </c>
      <c r="J19" s="6"/>
      <c r="K19" s="6">
        <v>483071578</v>
      </c>
      <c r="L19" s="6"/>
      <c r="M19" s="6">
        <v>0</v>
      </c>
      <c r="N19" s="6"/>
      <c r="O19" s="6">
        <v>0</v>
      </c>
      <c r="P19" s="6"/>
      <c r="Q19" s="6">
        <f t="shared" si="1"/>
        <v>483071578</v>
      </c>
    </row>
    <row r="20" spans="1:17" x14ac:dyDescent="0.55000000000000004">
      <c r="A20" s="1" t="s">
        <v>49</v>
      </c>
      <c r="C20" s="6">
        <v>381626145</v>
      </c>
      <c r="D20" s="6"/>
      <c r="E20" s="6">
        <v>0</v>
      </c>
      <c r="F20" s="6"/>
      <c r="G20" s="6">
        <v>0</v>
      </c>
      <c r="H20" s="6"/>
      <c r="I20" s="6">
        <f t="shared" si="0"/>
        <v>381626145</v>
      </c>
      <c r="J20" s="6"/>
      <c r="K20" s="6">
        <v>1917666893</v>
      </c>
      <c r="L20" s="6"/>
      <c r="M20" s="6">
        <v>0</v>
      </c>
      <c r="N20" s="6"/>
      <c r="O20" s="6">
        <v>0</v>
      </c>
      <c r="P20" s="6"/>
      <c r="Q20" s="6">
        <f t="shared" si="1"/>
        <v>1917666893</v>
      </c>
    </row>
    <row r="21" spans="1:17" x14ac:dyDescent="0.55000000000000004">
      <c r="A21" s="1" t="s">
        <v>48</v>
      </c>
      <c r="C21" s="6">
        <v>181272225</v>
      </c>
      <c r="D21" s="6"/>
      <c r="E21" s="6">
        <v>0</v>
      </c>
      <c r="F21" s="6"/>
      <c r="G21" s="6">
        <v>0</v>
      </c>
      <c r="H21" s="6"/>
      <c r="I21" s="6">
        <f t="shared" si="0"/>
        <v>181272225</v>
      </c>
      <c r="J21" s="6"/>
      <c r="K21" s="6">
        <v>901405114</v>
      </c>
      <c r="L21" s="6"/>
      <c r="M21" s="6">
        <v>0</v>
      </c>
      <c r="N21" s="6"/>
      <c r="O21" s="6">
        <v>0</v>
      </c>
      <c r="P21" s="6"/>
      <c r="Q21" s="6">
        <f t="shared" si="1"/>
        <v>901405114</v>
      </c>
    </row>
    <row r="22" spans="1:17" x14ac:dyDescent="0.55000000000000004">
      <c r="A22" s="1" t="s">
        <v>39</v>
      </c>
      <c r="C22" s="6">
        <v>0</v>
      </c>
      <c r="D22" s="6"/>
      <c r="E22" s="6">
        <v>9728489815</v>
      </c>
      <c r="F22" s="6"/>
      <c r="G22" s="6">
        <v>0</v>
      </c>
      <c r="H22" s="6"/>
      <c r="I22" s="6">
        <f t="shared" si="0"/>
        <v>9728489815</v>
      </c>
      <c r="J22" s="6"/>
      <c r="K22" s="6">
        <v>0</v>
      </c>
      <c r="L22" s="6"/>
      <c r="M22" s="6">
        <v>49615298102</v>
      </c>
      <c r="N22" s="6"/>
      <c r="O22" s="6">
        <v>0</v>
      </c>
      <c r="P22" s="6"/>
      <c r="Q22" s="6">
        <f t="shared" si="1"/>
        <v>49615298102</v>
      </c>
    </row>
    <row r="23" spans="1:17" x14ac:dyDescent="0.55000000000000004">
      <c r="A23" s="1" t="s">
        <v>41</v>
      </c>
      <c r="C23" s="6">
        <v>0</v>
      </c>
      <c r="D23" s="6"/>
      <c r="E23" s="6">
        <v>1105417265</v>
      </c>
      <c r="F23" s="6"/>
      <c r="G23" s="6">
        <v>0</v>
      </c>
      <c r="H23" s="6"/>
      <c r="I23" s="6">
        <f t="shared" si="0"/>
        <v>1105417265</v>
      </c>
      <c r="J23" s="6"/>
      <c r="K23" s="6">
        <v>0</v>
      </c>
      <c r="L23" s="6"/>
      <c r="M23" s="6">
        <v>5637628052</v>
      </c>
      <c r="N23" s="6"/>
      <c r="O23" s="6">
        <v>0</v>
      </c>
      <c r="P23" s="6"/>
      <c r="Q23" s="6">
        <f t="shared" si="1"/>
        <v>5637628052</v>
      </c>
    </row>
    <row r="24" spans="1:17" x14ac:dyDescent="0.55000000000000004">
      <c r="A24" s="1" t="s">
        <v>42</v>
      </c>
      <c r="C24" s="6">
        <v>0</v>
      </c>
      <c r="D24" s="6"/>
      <c r="E24" s="6">
        <v>663467294</v>
      </c>
      <c r="F24" s="6"/>
      <c r="G24" s="6">
        <v>0</v>
      </c>
      <c r="H24" s="6"/>
      <c r="I24" s="6">
        <f t="shared" si="0"/>
        <v>663467294</v>
      </c>
      <c r="J24" s="6"/>
      <c r="K24" s="6">
        <v>0</v>
      </c>
      <c r="L24" s="6"/>
      <c r="M24" s="6">
        <v>3383683198</v>
      </c>
      <c r="N24" s="6"/>
      <c r="O24" s="6">
        <v>0</v>
      </c>
      <c r="P24" s="6"/>
      <c r="Q24" s="6">
        <f t="shared" si="1"/>
        <v>3383683198</v>
      </c>
    </row>
    <row r="25" spans="1:17" x14ac:dyDescent="0.55000000000000004">
      <c r="A25" s="1" t="s">
        <v>46</v>
      </c>
      <c r="C25" s="6">
        <v>0</v>
      </c>
      <c r="D25" s="6"/>
      <c r="E25" s="6">
        <v>409534133</v>
      </c>
      <c r="F25" s="6"/>
      <c r="G25" s="6">
        <v>0</v>
      </c>
      <c r="H25" s="6"/>
      <c r="I25" s="6">
        <f t="shared" si="0"/>
        <v>409534133</v>
      </c>
      <c r="J25" s="6"/>
      <c r="K25" s="6">
        <v>0</v>
      </c>
      <c r="L25" s="6"/>
      <c r="M25" s="6">
        <v>2088624081</v>
      </c>
      <c r="N25" s="6"/>
      <c r="O25" s="6">
        <v>0</v>
      </c>
      <c r="P25" s="6"/>
      <c r="Q25" s="6">
        <f t="shared" si="1"/>
        <v>2088624081</v>
      </c>
    </row>
    <row r="26" spans="1:17" x14ac:dyDescent="0.55000000000000004">
      <c r="A26" s="1" t="s">
        <v>47</v>
      </c>
      <c r="C26" s="6">
        <v>0</v>
      </c>
      <c r="D26" s="6"/>
      <c r="E26" s="6">
        <v>1190903299</v>
      </c>
      <c r="F26" s="6"/>
      <c r="G26" s="6">
        <v>0</v>
      </c>
      <c r="H26" s="6"/>
      <c r="I26" s="6">
        <f t="shared" si="0"/>
        <v>1190903299</v>
      </c>
      <c r="J26" s="6"/>
      <c r="K26" s="6">
        <v>0</v>
      </c>
      <c r="L26" s="6"/>
      <c r="M26" s="6">
        <v>6073606828</v>
      </c>
      <c r="N26" s="6"/>
      <c r="O26" s="6">
        <v>0</v>
      </c>
      <c r="P26" s="6"/>
      <c r="Q26" s="6">
        <f t="shared" si="1"/>
        <v>6073606828</v>
      </c>
    </row>
    <row r="27" spans="1:17" x14ac:dyDescent="0.55000000000000004">
      <c r="A27" s="1" t="s">
        <v>35</v>
      </c>
      <c r="C27" s="10">
        <f>SUM(C8:C26)</f>
        <v>6867418883</v>
      </c>
      <c r="D27" s="11"/>
      <c r="E27" s="10">
        <f>SUM(E8:E26)</f>
        <v>16367654867</v>
      </c>
      <c r="F27" s="11"/>
      <c r="G27" s="10">
        <f>SUM(G8:G26)</f>
        <v>727247</v>
      </c>
      <c r="H27" s="11"/>
      <c r="I27" s="10">
        <f>SUM(I8:I26)</f>
        <v>23235800997</v>
      </c>
      <c r="J27" s="11"/>
      <c r="K27" s="10">
        <f>SUM(K8:K26)</f>
        <v>34099913892</v>
      </c>
      <c r="L27" s="11"/>
      <c r="M27" s="10">
        <f>SUM(M8:M26)</f>
        <v>85197891397</v>
      </c>
      <c r="N27" s="11"/>
      <c r="O27" s="10">
        <f>SUM(O8:O26)</f>
        <v>13117285</v>
      </c>
      <c r="P27" s="11"/>
      <c r="Q27" s="10">
        <f>SUM(Q8:Q26)</f>
        <v>119310922574</v>
      </c>
    </row>
    <row r="28" spans="1:17" x14ac:dyDescent="0.55000000000000004">
      <c r="C28" s="3"/>
      <c r="E28" s="3"/>
      <c r="K28" s="3"/>
      <c r="M2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5"/>
  <sheetViews>
    <sheetView rightToLeft="1" tabSelected="1" topLeftCell="A76" workbookViewId="0">
      <selection activeCell="E91" sqref="E91"/>
    </sheetView>
  </sheetViews>
  <sheetFormatPr defaultRowHeight="24" x14ac:dyDescent="0.55000000000000004"/>
  <cols>
    <col min="1" max="1" width="22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</row>
    <row r="4" spans="1:11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</row>
    <row r="6" spans="1:11" ht="24.75" x14ac:dyDescent="0.55000000000000004">
      <c r="A6" s="35" t="s">
        <v>175</v>
      </c>
      <c r="B6" s="35" t="s">
        <v>175</v>
      </c>
      <c r="C6" s="35" t="s">
        <v>175</v>
      </c>
      <c r="E6" s="35" t="s">
        <v>143</v>
      </c>
      <c r="F6" s="35" t="s">
        <v>143</v>
      </c>
      <c r="G6" s="35" t="s">
        <v>143</v>
      </c>
      <c r="I6" s="35" t="s">
        <v>144</v>
      </c>
      <c r="J6" s="35" t="s">
        <v>144</v>
      </c>
      <c r="K6" s="35" t="s">
        <v>144</v>
      </c>
    </row>
    <row r="7" spans="1:11" ht="24.75" x14ac:dyDescent="0.55000000000000004">
      <c r="A7" s="35" t="s">
        <v>176</v>
      </c>
      <c r="C7" s="35" t="s">
        <v>58</v>
      </c>
      <c r="E7" s="35" t="s">
        <v>177</v>
      </c>
      <c r="G7" s="35" t="s">
        <v>178</v>
      </c>
      <c r="I7" s="35" t="s">
        <v>177</v>
      </c>
      <c r="K7" s="35" t="s">
        <v>178</v>
      </c>
    </row>
    <row r="8" spans="1:11" x14ac:dyDescent="0.55000000000000004">
      <c r="A8" s="1" t="s">
        <v>63</v>
      </c>
      <c r="C8" s="11" t="s">
        <v>64</v>
      </c>
      <c r="D8" s="11"/>
      <c r="E8" s="12">
        <v>17529</v>
      </c>
      <c r="F8" s="11"/>
      <c r="G8" s="9">
        <f>E8/$E$82</f>
        <v>1.4030835452018289E-7</v>
      </c>
      <c r="H8" s="11"/>
      <c r="I8" s="12">
        <v>107789</v>
      </c>
      <c r="J8" s="11"/>
      <c r="K8" s="9">
        <f>I8/$I$82</f>
        <v>1.8821475974395975E-7</v>
      </c>
    </row>
    <row r="9" spans="1:11" x14ac:dyDescent="0.55000000000000004">
      <c r="A9" s="1" t="s">
        <v>63</v>
      </c>
      <c r="C9" s="11" t="s">
        <v>66</v>
      </c>
      <c r="D9" s="11"/>
      <c r="E9" s="12">
        <v>44987</v>
      </c>
      <c r="F9" s="11"/>
      <c r="G9" s="9">
        <f t="shared" ref="G9:G72" si="0">E9/$E$82</f>
        <v>3.6009195874262465E-7</v>
      </c>
      <c r="H9" s="11"/>
      <c r="I9" s="12">
        <v>228984</v>
      </c>
      <c r="J9" s="11"/>
      <c r="K9" s="9">
        <f t="shared" ref="K9:K72" si="1">I9/$I$82</f>
        <v>3.9983828169118261E-7</v>
      </c>
    </row>
    <row r="10" spans="1:11" x14ac:dyDescent="0.55000000000000004">
      <c r="A10" s="1" t="s">
        <v>63</v>
      </c>
      <c r="C10" s="11" t="s">
        <v>67</v>
      </c>
      <c r="D10" s="11"/>
      <c r="E10" s="12">
        <v>49786</v>
      </c>
      <c r="F10" s="11"/>
      <c r="G10" s="9">
        <f t="shared" si="0"/>
        <v>3.9850486269278484E-7</v>
      </c>
      <c r="H10" s="11"/>
      <c r="I10" s="12">
        <v>253410</v>
      </c>
      <c r="J10" s="11"/>
      <c r="K10" s="9">
        <f t="shared" si="1"/>
        <v>4.4248951439123512E-7</v>
      </c>
    </row>
    <row r="11" spans="1:11" x14ac:dyDescent="0.55000000000000004">
      <c r="A11" s="1" t="s">
        <v>63</v>
      </c>
      <c r="C11" s="11" t="s">
        <v>68</v>
      </c>
      <c r="D11" s="11"/>
      <c r="E11" s="12">
        <v>48489</v>
      </c>
      <c r="F11" s="11"/>
      <c r="G11" s="9">
        <f t="shared" si="0"/>
        <v>3.8812321309425229E-7</v>
      </c>
      <c r="H11" s="11"/>
      <c r="I11" s="12">
        <v>246808</v>
      </c>
      <c r="J11" s="11"/>
      <c r="K11" s="9">
        <f t="shared" si="1"/>
        <v>4.3096149350014586E-7</v>
      </c>
    </row>
    <row r="12" spans="1:11" x14ac:dyDescent="0.55000000000000004">
      <c r="A12" s="1" t="s">
        <v>69</v>
      </c>
      <c r="C12" s="11" t="s">
        <v>70</v>
      </c>
      <c r="D12" s="11"/>
      <c r="E12" s="12">
        <v>1632240325</v>
      </c>
      <c r="F12" s="11"/>
      <c r="G12" s="9">
        <f t="shared" si="0"/>
        <v>1.306503247089044E-2</v>
      </c>
      <c r="H12" s="11"/>
      <c r="I12" s="12">
        <v>4251307361</v>
      </c>
      <c r="J12" s="11"/>
      <c r="K12" s="9">
        <f t="shared" si="1"/>
        <v>7.4233808046121827E-3</v>
      </c>
    </row>
    <row r="13" spans="1:11" x14ac:dyDescent="0.55000000000000004">
      <c r="A13" s="1" t="s">
        <v>69</v>
      </c>
      <c r="C13" s="11" t="s">
        <v>71</v>
      </c>
      <c r="D13" s="11"/>
      <c r="E13" s="12">
        <v>8519558037</v>
      </c>
      <c r="F13" s="11"/>
      <c r="G13" s="9">
        <f t="shared" si="0"/>
        <v>6.81935746141063E-2</v>
      </c>
      <c r="H13" s="11"/>
      <c r="I13" s="12">
        <v>83821108558</v>
      </c>
      <c r="J13" s="11"/>
      <c r="K13" s="9">
        <f t="shared" si="1"/>
        <v>0.14636344904133389</v>
      </c>
    </row>
    <row r="14" spans="1:11" x14ac:dyDescent="0.55000000000000004">
      <c r="A14" s="1" t="s">
        <v>69</v>
      </c>
      <c r="C14" s="11" t="s">
        <v>72</v>
      </c>
      <c r="D14" s="11"/>
      <c r="E14" s="12">
        <v>2817372433</v>
      </c>
      <c r="F14" s="11"/>
      <c r="G14" s="9">
        <f t="shared" si="0"/>
        <v>2.2551251648397181E-2</v>
      </c>
      <c r="H14" s="11"/>
      <c r="I14" s="12">
        <v>7215134926</v>
      </c>
      <c r="J14" s="11"/>
      <c r="K14" s="9">
        <f t="shared" si="1"/>
        <v>1.2598640739011799E-2</v>
      </c>
    </row>
    <row r="15" spans="1:11" x14ac:dyDescent="0.55000000000000004">
      <c r="A15" s="1" t="s">
        <v>69</v>
      </c>
      <c r="C15" s="11" t="s">
        <v>73</v>
      </c>
      <c r="D15" s="11"/>
      <c r="E15" s="12">
        <v>88778727</v>
      </c>
      <c r="F15" s="11"/>
      <c r="G15" s="9">
        <f t="shared" si="0"/>
        <v>7.1061652699906056E-4</v>
      </c>
      <c r="H15" s="11"/>
      <c r="I15" s="12">
        <v>2032764365</v>
      </c>
      <c r="J15" s="11"/>
      <c r="K15" s="9">
        <f t="shared" si="1"/>
        <v>3.5494925880614711E-3</v>
      </c>
    </row>
    <row r="16" spans="1:11" x14ac:dyDescent="0.55000000000000004">
      <c r="A16" s="1" t="s">
        <v>69</v>
      </c>
      <c r="C16" s="11" t="s">
        <v>74</v>
      </c>
      <c r="D16" s="11"/>
      <c r="E16" s="12">
        <v>2151887</v>
      </c>
      <c r="F16" s="11"/>
      <c r="G16" s="9">
        <f t="shared" si="0"/>
        <v>1.7224469398332638E-5</v>
      </c>
      <c r="H16" s="11"/>
      <c r="I16" s="12">
        <v>256528555</v>
      </c>
      <c r="J16" s="11"/>
      <c r="K16" s="9">
        <f t="shared" si="1"/>
        <v>4.4793495019705319E-4</v>
      </c>
    </row>
    <row r="17" spans="1:11" x14ac:dyDescent="0.55000000000000004">
      <c r="A17" s="1" t="s">
        <v>69</v>
      </c>
      <c r="C17" s="11" t="s">
        <v>75</v>
      </c>
      <c r="D17" s="11"/>
      <c r="E17" s="12">
        <v>669129282</v>
      </c>
      <c r="F17" s="11"/>
      <c r="G17" s="9">
        <f t="shared" si="0"/>
        <v>5.3559489142958197E-3</v>
      </c>
      <c r="H17" s="11"/>
      <c r="I17" s="12">
        <v>2248733985</v>
      </c>
      <c r="J17" s="11"/>
      <c r="K17" s="9">
        <f t="shared" si="1"/>
        <v>3.9266059311697131E-3</v>
      </c>
    </row>
    <row r="18" spans="1:11" x14ac:dyDescent="0.55000000000000004">
      <c r="A18" s="1" t="s">
        <v>69</v>
      </c>
      <c r="C18" s="11" t="s">
        <v>76</v>
      </c>
      <c r="D18" s="11"/>
      <c r="E18" s="12">
        <v>148101397</v>
      </c>
      <c r="F18" s="11"/>
      <c r="G18" s="9">
        <f t="shared" si="0"/>
        <v>1.1854562904449969E-3</v>
      </c>
      <c r="H18" s="11"/>
      <c r="I18" s="12">
        <v>703043219</v>
      </c>
      <c r="J18" s="11"/>
      <c r="K18" s="9">
        <f t="shared" si="1"/>
        <v>1.2276123774569306E-3</v>
      </c>
    </row>
    <row r="19" spans="1:11" x14ac:dyDescent="0.55000000000000004">
      <c r="A19" s="1" t="s">
        <v>69</v>
      </c>
      <c r="C19" s="11" t="s">
        <v>77</v>
      </c>
      <c r="D19" s="11"/>
      <c r="E19" s="12">
        <v>47260717</v>
      </c>
      <c r="F19" s="11"/>
      <c r="G19" s="9">
        <f t="shared" si="0"/>
        <v>3.782915988199004E-4</v>
      </c>
      <c r="H19" s="11"/>
      <c r="I19" s="12">
        <v>337595510</v>
      </c>
      <c r="J19" s="11"/>
      <c r="K19" s="9">
        <f t="shared" si="1"/>
        <v>5.894892596210148E-4</v>
      </c>
    </row>
    <row r="20" spans="1:11" x14ac:dyDescent="0.55000000000000004">
      <c r="A20" s="1" t="s">
        <v>69</v>
      </c>
      <c r="C20" s="11" t="s">
        <v>78</v>
      </c>
      <c r="D20" s="11"/>
      <c r="E20" s="12">
        <v>362136041</v>
      </c>
      <c r="F20" s="11"/>
      <c r="G20" s="9">
        <f t="shared" si="0"/>
        <v>2.8986657553290826E-3</v>
      </c>
      <c r="H20" s="11"/>
      <c r="I20" s="12">
        <v>3899376137</v>
      </c>
      <c r="J20" s="11"/>
      <c r="K20" s="9">
        <f t="shared" si="1"/>
        <v>6.8088593713345972E-3</v>
      </c>
    </row>
    <row r="21" spans="1:11" x14ac:dyDescent="0.55000000000000004">
      <c r="A21" s="1" t="s">
        <v>69</v>
      </c>
      <c r="C21" s="11" t="s">
        <v>79</v>
      </c>
      <c r="D21" s="11"/>
      <c r="E21" s="12">
        <v>133496280</v>
      </c>
      <c r="F21" s="11"/>
      <c r="G21" s="9">
        <f t="shared" si="0"/>
        <v>1.0685517360582806E-3</v>
      </c>
      <c r="H21" s="11"/>
      <c r="I21" s="12">
        <v>844805682</v>
      </c>
      <c r="J21" s="11"/>
      <c r="K21" s="9">
        <f t="shared" si="1"/>
        <v>1.475149583612076E-3</v>
      </c>
    </row>
    <row r="22" spans="1:11" x14ac:dyDescent="0.55000000000000004">
      <c r="A22" s="1" t="s">
        <v>69</v>
      </c>
      <c r="C22" s="11" t="s">
        <v>80</v>
      </c>
      <c r="D22" s="11"/>
      <c r="E22" s="12">
        <v>84755222</v>
      </c>
      <c r="F22" s="11"/>
      <c r="G22" s="9">
        <f t="shared" si="0"/>
        <v>6.784109610253183E-4</v>
      </c>
      <c r="H22" s="11"/>
      <c r="I22" s="12">
        <v>1811881058</v>
      </c>
      <c r="J22" s="11"/>
      <c r="K22" s="9">
        <f t="shared" si="1"/>
        <v>3.1637992561031423E-3</v>
      </c>
    </row>
    <row r="23" spans="1:11" x14ac:dyDescent="0.55000000000000004">
      <c r="A23" s="1" t="s">
        <v>69</v>
      </c>
      <c r="C23" s="11" t="s">
        <v>81</v>
      </c>
      <c r="D23" s="11"/>
      <c r="E23" s="12">
        <v>582075309</v>
      </c>
      <c r="F23" s="11"/>
      <c r="G23" s="9">
        <f t="shared" si="0"/>
        <v>4.6591379321476983E-3</v>
      </c>
      <c r="H23" s="11"/>
      <c r="I23" s="12">
        <v>5036376867</v>
      </c>
      <c r="J23" s="11"/>
      <c r="K23" s="9">
        <f t="shared" si="1"/>
        <v>8.79422262014159E-3</v>
      </c>
    </row>
    <row r="24" spans="1:11" x14ac:dyDescent="0.55000000000000004">
      <c r="A24" s="1" t="s">
        <v>149</v>
      </c>
      <c r="C24" s="11" t="s">
        <v>179</v>
      </c>
      <c r="D24" s="11"/>
      <c r="E24" s="12">
        <v>0</v>
      </c>
      <c r="F24" s="11"/>
      <c r="G24" s="9">
        <f t="shared" si="0"/>
        <v>0</v>
      </c>
      <c r="H24" s="11"/>
      <c r="I24" s="12">
        <v>43908</v>
      </c>
      <c r="J24" s="11"/>
      <c r="K24" s="9">
        <f t="shared" si="1"/>
        <v>7.6669545787026369E-8</v>
      </c>
    </row>
    <row r="25" spans="1:11" x14ac:dyDescent="0.55000000000000004">
      <c r="A25" s="1" t="s">
        <v>69</v>
      </c>
      <c r="C25" s="11" t="s">
        <v>82</v>
      </c>
      <c r="D25" s="11"/>
      <c r="E25" s="12">
        <v>31288597</v>
      </c>
      <c r="F25" s="11"/>
      <c r="G25" s="9">
        <f t="shared" si="0"/>
        <v>2.5044506590878718E-4</v>
      </c>
      <c r="H25" s="11"/>
      <c r="I25" s="12">
        <v>2565752072</v>
      </c>
      <c r="J25" s="11"/>
      <c r="K25" s="9">
        <f t="shared" si="1"/>
        <v>4.480164115021449E-3</v>
      </c>
    </row>
    <row r="26" spans="1:11" x14ac:dyDescent="0.55000000000000004">
      <c r="A26" s="1" t="s">
        <v>69</v>
      </c>
      <c r="C26" s="11" t="s">
        <v>83</v>
      </c>
      <c r="D26" s="11"/>
      <c r="E26" s="12">
        <v>1492603956</v>
      </c>
      <c r="F26" s="11"/>
      <c r="G26" s="9">
        <f t="shared" si="0"/>
        <v>1.194733327723632E-2</v>
      </c>
      <c r="H26" s="11"/>
      <c r="I26" s="12">
        <v>1786902010</v>
      </c>
      <c r="J26" s="11"/>
      <c r="K26" s="9">
        <f t="shared" si="1"/>
        <v>3.1201823237821001E-3</v>
      </c>
    </row>
    <row r="27" spans="1:11" x14ac:dyDescent="0.55000000000000004">
      <c r="A27" s="1" t="s">
        <v>84</v>
      </c>
      <c r="C27" s="11" t="s">
        <v>85</v>
      </c>
      <c r="D27" s="11"/>
      <c r="E27" s="12">
        <v>548671</v>
      </c>
      <c r="F27" s="11"/>
      <c r="G27" s="9">
        <f t="shared" si="0"/>
        <v>4.391757954415156E-6</v>
      </c>
      <c r="H27" s="11"/>
      <c r="I27" s="12">
        <v>3857673</v>
      </c>
      <c r="J27" s="11"/>
      <c r="K27" s="9">
        <f t="shared" si="1"/>
        <v>6.7360398265663514E-6</v>
      </c>
    </row>
    <row r="28" spans="1:11" x14ac:dyDescent="0.55000000000000004">
      <c r="A28" s="1" t="s">
        <v>69</v>
      </c>
      <c r="C28" s="11" t="s">
        <v>86</v>
      </c>
      <c r="D28" s="11"/>
      <c r="E28" s="12">
        <v>2247059413</v>
      </c>
      <c r="F28" s="11"/>
      <c r="G28" s="9">
        <f t="shared" si="0"/>
        <v>1.7986263263569974E-2</v>
      </c>
      <c r="H28" s="11"/>
      <c r="I28" s="12">
        <v>5252006683</v>
      </c>
      <c r="J28" s="11"/>
      <c r="K28" s="9">
        <f t="shared" si="1"/>
        <v>9.1707426176559394E-3</v>
      </c>
    </row>
    <row r="29" spans="1:11" x14ac:dyDescent="0.55000000000000004">
      <c r="A29" s="1" t="s">
        <v>69</v>
      </c>
      <c r="C29" s="11" t="s">
        <v>87</v>
      </c>
      <c r="D29" s="11"/>
      <c r="E29" s="12">
        <v>57252348</v>
      </c>
      <c r="F29" s="11"/>
      <c r="G29" s="9">
        <f t="shared" si="0"/>
        <v>4.5826816933635029E-4</v>
      </c>
      <c r="H29" s="11"/>
      <c r="I29" s="12">
        <v>884576429</v>
      </c>
      <c r="J29" s="11"/>
      <c r="K29" s="9">
        <f t="shared" si="1"/>
        <v>1.5445949035560668E-3</v>
      </c>
    </row>
    <row r="30" spans="1:11" x14ac:dyDescent="0.55000000000000004">
      <c r="A30" s="1" t="s">
        <v>69</v>
      </c>
      <c r="C30" s="11" t="s">
        <v>88</v>
      </c>
      <c r="D30" s="11"/>
      <c r="E30" s="12">
        <v>2322993731</v>
      </c>
      <c r="F30" s="11"/>
      <c r="G30" s="9">
        <f t="shared" si="0"/>
        <v>1.859406856964518E-2</v>
      </c>
      <c r="H30" s="11"/>
      <c r="I30" s="12">
        <v>4386396937</v>
      </c>
      <c r="J30" s="11"/>
      <c r="K30" s="9">
        <f t="shared" si="1"/>
        <v>7.6592662112005489E-3</v>
      </c>
    </row>
    <row r="31" spans="1:11" x14ac:dyDescent="0.55000000000000004">
      <c r="A31" s="1" t="s">
        <v>69</v>
      </c>
      <c r="C31" s="11" t="s">
        <v>89</v>
      </c>
      <c r="D31" s="11"/>
      <c r="E31" s="12">
        <v>128782157</v>
      </c>
      <c r="F31" s="11"/>
      <c r="G31" s="9">
        <f t="shared" si="0"/>
        <v>1.0308182178235981E-3</v>
      </c>
      <c r="H31" s="11"/>
      <c r="I31" s="12">
        <v>3359820584</v>
      </c>
      <c r="J31" s="11"/>
      <c r="K31" s="9">
        <f t="shared" si="1"/>
        <v>5.8667194611729447E-3</v>
      </c>
    </row>
    <row r="32" spans="1:11" x14ac:dyDescent="0.55000000000000004">
      <c r="A32" s="1" t="s">
        <v>84</v>
      </c>
      <c r="C32" s="11" t="s">
        <v>90</v>
      </c>
      <c r="D32" s="11"/>
      <c r="E32" s="12">
        <v>42676563</v>
      </c>
      <c r="F32" s="11"/>
      <c r="G32" s="9">
        <f t="shared" si="0"/>
        <v>3.4159839871680754E-4</v>
      </c>
      <c r="H32" s="11"/>
      <c r="I32" s="12">
        <v>215823192</v>
      </c>
      <c r="J32" s="11"/>
      <c r="K32" s="9">
        <f t="shared" si="1"/>
        <v>3.76857659218051E-4</v>
      </c>
    </row>
    <row r="33" spans="1:11" x14ac:dyDescent="0.55000000000000004">
      <c r="A33" s="1" t="s">
        <v>69</v>
      </c>
      <c r="C33" s="11" t="s">
        <v>91</v>
      </c>
      <c r="D33" s="11"/>
      <c r="E33" s="12">
        <v>160470260</v>
      </c>
      <c r="F33" s="11"/>
      <c r="G33" s="9">
        <f t="shared" si="0"/>
        <v>1.2844610719394104E-3</v>
      </c>
      <c r="H33" s="11"/>
      <c r="I33" s="12">
        <v>819954038</v>
      </c>
      <c r="J33" s="11"/>
      <c r="K33" s="9">
        <f t="shared" si="1"/>
        <v>1.4317551166005776E-3</v>
      </c>
    </row>
    <row r="34" spans="1:11" x14ac:dyDescent="0.55000000000000004">
      <c r="A34" s="1" t="s">
        <v>69</v>
      </c>
      <c r="C34" s="11" t="s">
        <v>92</v>
      </c>
      <c r="D34" s="11"/>
      <c r="E34" s="12">
        <v>107240582</v>
      </c>
      <c r="F34" s="11"/>
      <c r="G34" s="9">
        <f t="shared" si="0"/>
        <v>8.5839178493962828E-4</v>
      </c>
      <c r="H34" s="11"/>
      <c r="I34" s="12">
        <v>533230199</v>
      </c>
      <c r="J34" s="11"/>
      <c r="K34" s="9">
        <f t="shared" si="1"/>
        <v>9.3109495211022317E-4</v>
      </c>
    </row>
    <row r="35" spans="1:11" x14ac:dyDescent="0.55000000000000004">
      <c r="A35" s="1" t="s">
        <v>69</v>
      </c>
      <c r="C35" s="11" t="s">
        <v>93</v>
      </c>
      <c r="D35" s="11"/>
      <c r="E35" s="12">
        <v>100788110</v>
      </c>
      <c r="F35" s="11"/>
      <c r="G35" s="9">
        <f t="shared" si="0"/>
        <v>8.0674390263558624E-4</v>
      </c>
      <c r="H35" s="11"/>
      <c r="I35" s="12">
        <v>761203615</v>
      </c>
      <c r="J35" s="11"/>
      <c r="K35" s="9">
        <f t="shared" si="1"/>
        <v>1.3291686119498152E-3</v>
      </c>
    </row>
    <row r="36" spans="1:11" x14ac:dyDescent="0.55000000000000004">
      <c r="A36" s="1" t="s">
        <v>69</v>
      </c>
      <c r="C36" s="11" t="s">
        <v>94</v>
      </c>
      <c r="D36" s="11"/>
      <c r="E36" s="12">
        <v>10963843</v>
      </c>
      <c r="F36" s="11"/>
      <c r="G36" s="9">
        <f t="shared" si="0"/>
        <v>8.7758501371876628E-5</v>
      </c>
      <c r="H36" s="11"/>
      <c r="I36" s="12">
        <v>91916380</v>
      </c>
      <c r="J36" s="11"/>
      <c r="K36" s="9">
        <f t="shared" si="1"/>
        <v>1.6049893197111494E-4</v>
      </c>
    </row>
    <row r="37" spans="1:11" x14ac:dyDescent="0.55000000000000004">
      <c r="A37" s="1" t="s">
        <v>69</v>
      </c>
      <c r="C37" s="11" t="s">
        <v>95</v>
      </c>
      <c r="D37" s="11"/>
      <c r="E37" s="12">
        <v>443783027</v>
      </c>
      <c r="F37" s="11"/>
      <c r="G37" s="9">
        <f t="shared" si="0"/>
        <v>3.552197289198237E-3</v>
      </c>
      <c r="H37" s="11"/>
      <c r="I37" s="12">
        <v>2169685089</v>
      </c>
      <c r="J37" s="11"/>
      <c r="K37" s="9">
        <f t="shared" si="1"/>
        <v>3.7885754366975008E-3</v>
      </c>
    </row>
    <row r="38" spans="1:11" x14ac:dyDescent="0.55000000000000004">
      <c r="A38" s="1" t="s">
        <v>69</v>
      </c>
      <c r="C38" s="11" t="s">
        <v>96</v>
      </c>
      <c r="D38" s="11"/>
      <c r="E38" s="12">
        <v>268808556</v>
      </c>
      <c r="F38" s="11"/>
      <c r="G38" s="9">
        <f t="shared" si="0"/>
        <v>2.1516393504082626E-3</v>
      </c>
      <c r="H38" s="11"/>
      <c r="I38" s="12">
        <v>2590897240</v>
      </c>
      <c r="J38" s="11"/>
      <c r="K38" s="9">
        <f t="shared" si="1"/>
        <v>4.5240711162353158E-3</v>
      </c>
    </row>
    <row r="39" spans="1:11" x14ac:dyDescent="0.55000000000000004">
      <c r="A39" s="1" t="s">
        <v>69</v>
      </c>
      <c r="C39" s="11" t="s">
        <v>97</v>
      </c>
      <c r="D39" s="11"/>
      <c r="E39" s="12">
        <v>53625821</v>
      </c>
      <c r="F39" s="11"/>
      <c r="G39" s="9">
        <f t="shared" si="0"/>
        <v>4.2924015655792505E-4</v>
      </c>
      <c r="H39" s="11"/>
      <c r="I39" s="12">
        <v>259038224</v>
      </c>
      <c r="J39" s="11"/>
      <c r="K39" s="9">
        <f t="shared" si="1"/>
        <v>4.5231718537756197E-4</v>
      </c>
    </row>
    <row r="40" spans="1:11" x14ac:dyDescent="0.55000000000000004">
      <c r="A40" s="1" t="s">
        <v>69</v>
      </c>
      <c r="C40" s="11" t="s">
        <v>98</v>
      </c>
      <c r="D40" s="11"/>
      <c r="E40" s="12">
        <v>91828361</v>
      </c>
      <c r="F40" s="11"/>
      <c r="G40" s="9">
        <f t="shared" si="0"/>
        <v>7.3502688289094282E-4</v>
      </c>
      <c r="H40" s="11"/>
      <c r="I40" s="12">
        <v>389158077</v>
      </c>
      <c r="J40" s="11"/>
      <c r="K40" s="9">
        <f t="shared" si="1"/>
        <v>6.7952475637566353E-4</v>
      </c>
    </row>
    <row r="41" spans="1:11" x14ac:dyDescent="0.55000000000000004">
      <c r="A41" s="1" t="s">
        <v>69</v>
      </c>
      <c r="C41" s="11" t="s">
        <v>99</v>
      </c>
      <c r="D41" s="11"/>
      <c r="E41" s="12">
        <v>12806527</v>
      </c>
      <c r="F41" s="11"/>
      <c r="G41" s="9">
        <f t="shared" si="0"/>
        <v>1.0250799991375973E-4</v>
      </c>
      <c r="H41" s="11"/>
      <c r="I41" s="12">
        <v>42299210</v>
      </c>
      <c r="J41" s="11"/>
      <c r="K41" s="9">
        <f t="shared" si="1"/>
        <v>7.3860372092785905E-5</v>
      </c>
    </row>
    <row r="42" spans="1:11" x14ac:dyDescent="0.55000000000000004">
      <c r="A42" s="1" t="s">
        <v>84</v>
      </c>
      <c r="C42" s="11" t="s">
        <v>100</v>
      </c>
      <c r="D42" s="11"/>
      <c r="E42" s="12">
        <v>2680022022</v>
      </c>
      <c r="F42" s="11"/>
      <c r="G42" s="9">
        <f t="shared" si="0"/>
        <v>2.1451850076140873E-2</v>
      </c>
      <c r="H42" s="11"/>
      <c r="I42" s="12">
        <v>17806597296</v>
      </c>
      <c r="J42" s="11"/>
      <c r="K42" s="9">
        <f t="shared" si="1"/>
        <v>3.1092824239245965E-2</v>
      </c>
    </row>
    <row r="43" spans="1:11" x14ac:dyDescent="0.55000000000000004">
      <c r="A43" s="1" t="s">
        <v>84</v>
      </c>
      <c r="C43" s="11" t="s">
        <v>101</v>
      </c>
      <c r="D43" s="11"/>
      <c r="E43" s="12">
        <v>4772837092</v>
      </c>
      <c r="F43" s="11"/>
      <c r="G43" s="9">
        <f t="shared" si="0"/>
        <v>3.8203486723225211E-2</v>
      </c>
      <c r="H43" s="11"/>
      <c r="I43" s="12">
        <v>23169100171</v>
      </c>
      <c r="J43" s="11"/>
      <c r="K43" s="9">
        <f t="shared" si="1"/>
        <v>4.045650875477555E-2</v>
      </c>
    </row>
    <row r="44" spans="1:11" x14ac:dyDescent="0.55000000000000004">
      <c r="A44" s="1" t="s">
        <v>84</v>
      </c>
      <c r="C44" s="11" t="s">
        <v>102</v>
      </c>
      <c r="D44" s="11"/>
      <c r="E44" s="12">
        <v>1713698610</v>
      </c>
      <c r="F44" s="11"/>
      <c r="G44" s="9">
        <f t="shared" si="0"/>
        <v>1.3717053574797458E-2</v>
      </c>
      <c r="H44" s="11"/>
      <c r="I44" s="12">
        <v>13762602645</v>
      </c>
      <c r="J44" s="11"/>
      <c r="K44" s="9">
        <f t="shared" si="1"/>
        <v>2.4031440594868309E-2</v>
      </c>
    </row>
    <row r="45" spans="1:11" x14ac:dyDescent="0.55000000000000004">
      <c r="A45" s="1" t="s">
        <v>84</v>
      </c>
      <c r="C45" s="11" t="s">
        <v>103</v>
      </c>
      <c r="D45" s="11"/>
      <c r="E45" s="12">
        <v>5122907677</v>
      </c>
      <c r="F45" s="11"/>
      <c r="G45" s="9">
        <f t="shared" si="0"/>
        <v>4.1005576274669553E-2</v>
      </c>
      <c r="H45" s="11"/>
      <c r="I45" s="12">
        <v>25781330676</v>
      </c>
      <c r="J45" s="11"/>
      <c r="K45" s="9">
        <f t="shared" si="1"/>
        <v>4.5017830753257937E-2</v>
      </c>
    </row>
    <row r="46" spans="1:11" x14ac:dyDescent="0.55000000000000004">
      <c r="A46" s="1" t="s">
        <v>84</v>
      </c>
      <c r="C46" s="11" t="s">
        <v>104</v>
      </c>
      <c r="D46" s="11"/>
      <c r="E46" s="12">
        <v>979081643</v>
      </c>
      <c r="F46" s="11"/>
      <c r="G46" s="9">
        <f t="shared" si="0"/>
        <v>7.8369179228847709E-3</v>
      </c>
      <c r="H46" s="11"/>
      <c r="I46" s="12">
        <v>4821203283</v>
      </c>
      <c r="J46" s="11"/>
      <c r="K46" s="9">
        <f t="shared" si="1"/>
        <v>8.418499267890369E-3</v>
      </c>
    </row>
    <row r="47" spans="1:11" x14ac:dyDescent="0.55000000000000004">
      <c r="A47" s="1" t="s">
        <v>84</v>
      </c>
      <c r="C47" s="11" t="s">
        <v>105</v>
      </c>
      <c r="D47" s="11"/>
      <c r="E47" s="12">
        <v>591780810</v>
      </c>
      <c r="F47" s="11"/>
      <c r="G47" s="9">
        <f t="shared" si="0"/>
        <v>4.7368242163113123E-3</v>
      </c>
      <c r="H47" s="11"/>
      <c r="I47" s="12">
        <v>3018082131</v>
      </c>
      <c r="J47" s="11"/>
      <c r="K47" s="9">
        <f t="shared" si="1"/>
        <v>5.2699960401683199E-3</v>
      </c>
    </row>
    <row r="48" spans="1:11" x14ac:dyDescent="0.55000000000000004">
      <c r="A48" s="1" t="s">
        <v>84</v>
      </c>
      <c r="C48" s="11" t="s">
        <v>106</v>
      </c>
      <c r="D48" s="11"/>
      <c r="E48" s="12">
        <v>664627397</v>
      </c>
      <c r="F48" s="11"/>
      <c r="G48" s="9">
        <f t="shared" si="0"/>
        <v>5.3199142245480254E-3</v>
      </c>
      <c r="H48" s="11"/>
      <c r="I48" s="12">
        <v>3253772628</v>
      </c>
      <c r="J48" s="11"/>
      <c r="K48" s="9">
        <f t="shared" si="1"/>
        <v>5.6815448092151569E-3</v>
      </c>
    </row>
    <row r="49" spans="1:11" x14ac:dyDescent="0.55000000000000004">
      <c r="A49" s="1" t="s">
        <v>84</v>
      </c>
      <c r="C49" s="11" t="s">
        <v>107</v>
      </c>
      <c r="D49" s="11"/>
      <c r="E49" s="12">
        <v>4471882198</v>
      </c>
      <c r="F49" s="11"/>
      <c r="G49" s="9">
        <f t="shared" si="0"/>
        <v>3.5794536642676636E-2</v>
      </c>
      <c r="H49" s="11"/>
      <c r="I49" s="12">
        <v>22745460559</v>
      </c>
      <c r="J49" s="11"/>
      <c r="K49" s="9">
        <f t="shared" si="1"/>
        <v>3.9716774386791762E-2</v>
      </c>
    </row>
    <row r="50" spans="1:11" x14ac:dyDescent="0.55000000000000004">
      <c r="A50" s="1" t="s">
        <v>84</v>
      </c>
      <c r="C50" s="11" t="s">
        <v>108</v>
      </c>
      <c r="D50" s="11"/>
      <c r="E50" s="12">
        <v>9189331510</v>
      </c>
      <c r="F50" s="11"/>
      <c r="G50" s="9">
        <f t="shared" si="0"/>
        <v>7.3554679862431832E-2</v>
      </c>
      <c r="H50" s="11"/>
      <c r="I50" s="12">
        <v>45209221921</v>
      </c>
      <c r="J50" s="11"/>
      <c r="K50" s="9">
        <f t="shared" si="1"/>
        <v>7.8941662340984459E-2</v>
      </c>
    </row>
    <row r="51" spans="1:11" x14ac:dyDescent="0.55000000000000004">
      <c r="A51" s="1" t="s">
        <v>84</v>
      </c>
      <c r="C51" s="11" t="s">
        <v>109</v>
      </c>
      <c r="D51" s="11"/>
      <c r="E51" s="12">
        <v>2876443584</v>
      </c>
      <c r="F51" s="11"/>
      <c r="G51" s="9">
        <f t="shared" si="0"/>
        <v>2.3024078164252237E-2</v>
      </c>
      <c r="H51" s="11"/>
      <c r="I51" s="12">
        <v>15317099061</v>
      </c>
      <c r="J51" s="11"/>
      <c r="K51" s="9">
        <f t="shared" si="1"/>
        <v>2.6745810052422294E-2</v>
      </c>
    </row>
    <row r="52" spans="1:11" x14ac:dyDescent="0.55000000000000004">
      <c r="A52" s="1" t="s">
        <v>84</v>
      </c>
      <c r="C52" s="11" t="s">
        <v>110</v>
      </c>
      <c r="D52" s="11"/>
      <c r="E52" s="12">
        <v>5854358635</v>
      </c>
      <c r="F52" s="11"/>
      <c r="G52" s="9">
        <f t="shared" si="0"/>
        <v>4.6860370063772833E-2</v>
      </c>
      <c r="H52" s="11"/>
      <c r="I52" s="12">
        <v>29145266036</v>
      </c>
      <c r="J52" s="11"/>
      <c r="K52" s="9">
        <f t="shared" si="1"/>
        <v>5.0891735192269437E-2</v>
      </c>
    </row>
    <row r="53" spans="1:11" x14ac:dyDescent="0.55000000000000004">
      <c r="A53" s="1" t="s">
        <v>84</v>
      </c>
      <c r="C53" s="11" t="s">
        <v>111</v>
      </c>
      <c r="D53" s="11"/>
      <c r="E53" s="12">
        <v>3317149321</v>
      </c>
      <c r="F53" s="11"/>
      <c r="G53" s="9">
        <f t="shared" si="0"/>
        <v>2.6551643729091901E-2</v>
      </c>
      <c r="H53" s="11"/>
      <c r="I53" s="12">
        <v>16730809589</v>
      </c>
      <c r="J53" s="11"/>
      <c r="K53" s="9">
        <f t="shared" si="1"/>
        <v>2.9214347541173712E-2</v>
      </c>
    </row>
    <row r="54" spans="1:11" x14ac:dyDescent="0.55000000000000004">
      <c r="A54" s="1" t="s">
        <v>84</v>
      </c>
      <c r="C54" s="11" t="s">
        <v>112</v>
      </c>
      <c r="D54" s="11"/>
      <c r="E54" s="12">
        <v>8578740271</v>
      </c>
      <c r="F54" s="11"/>
      <c r="G54" s="9">
        <f t="shared" si="0"/>
        <v>6.8667290277827475E-2</v>
      </c>
      <c r="H54" s="11"/>
      <c r="I54" s="12">
        <v>42218185751</v>
      </c>
      <c r="J54" s="11"/>
      <c r="K54" s="9">
        <f t="shared" si="1"/>
        <v>7.3718892354046606E-2</v>
      </c>
    </row>
    <row r="55" spans="1:11" x14ac:dyDescent="0.55000000000000004">
      <c r="A55" s="1" t="s">
        <v>84</v>
      </c>
      <c r="C55" s="11" t="s">
        <v>113</v>
      </c>
      <c r="D55" s="11"/>
      <c r="E55" s="12">
        <v>317281643</v>
      </c>
      <c r="F55" s="11"/>
      <c r="G55" s="9">
        <f t="shared" si="0"/>
        <v>2.5396351901871245E-3</v>
      </c>
      <c r="H55" s="11"/>
      <c r="I55" s="12">
        <v>1886707432</v>
      </c>
      <c r="J55" s="11"/>
      <c r="K55" s="9">
        <f t="shared" si="1"/>
        <v>3.2944566330611034E-3</v>
      </c>
    </row>
    <row r="56" spans="1:11" x14ac:dyDescent="0.55000000000000004">
      <c r="A56" s="1" t="s">
        <v>84</v>
      </c>
      <c r="C56" s="11" t="s">
        <v>114</v>
      </c>
      <c r="D56" s="11"/>
      <c r="E56" s="12">
        <v>198575340</v>
      </c>
      <c r="F56" s="11"/>
      <c r="G56" s="9">
        <f t="shared" si="0"/>
        <v>1.589467693746697E-3</v>
      </c>
      <c r="H56" s="11"/>
      <c r="I56" s="12">
        <v>1656920647</v>
      </c>
      <c r="J56" s="11"/>
      <c r="K56" s="9">
        <f t="shared" si="1"/>
        <v>2.8932165758093252E-3</v>
      </c>
    </row>
    <row r="57" spans="1:11" x14ac:dyDescent="0.55000000000000004">
      <c r="A57" s="1" t="s">
        <v>84</v>
      </c>
      <c r="C57" s="11" t="s">
        <v>115</v>
      </c>
      <c r="D57" s="11"/>
      <c r="E57" s="12">
        <v>1846631785</v>
      </c>
      <c r="F57" s="11"/>
      <c r="G57" s="9">
        <f t="shared" si="0"/>
        <v>1.4781098018028304E-2</v>
      </c>
      <c r="H57" s="11"/>
      <c r="I57" s="12">
        <v>9587138648</v>
      </c>
      <c r="J57" s="11"/>
      <c r="K57" s="9">
        <f t="shared" si="1"/>
        <v>1.674049297484299E-2</v>
      </c>
    </row>
    <row r="58" spans="1:11" x14ac:dyDescent="0.55000000000000004">
      <c r="A58" s="1" t="s">
        <v>69</v>
      </c>
      <c r="C58" s="11" t="s">
        <v>116</v>
      </c>
      <c r="D58" s="11"/>
      <c r="E58" s="12">
        <v>146850938</v>
      </c>
      <c r="F58" s="11"/>
      <c r="G58" s="9">
        <f t="shared" si="0"/>
        <v>1.1754471715742711E-3</v>
      </c>
      <c r="H58" s="11"/>
      <c r="I58" s="12">
        <v>1106230388</v>
      </c>
      <c r="J58" s="11"/>
      <c r="K58" s="9">
        <f t="shared" si="1"/>
        <v>1.9316339023359283E-3</v>
      </c>
    </row>
    <row r="59" spans="1:11" x14ac:dyDescent="0.55000000000000004">
      <c r="A59" s="1" t="s">
        <v>69</v>
      </c>
      <c r="C59" s="11" t="s">
        <v>117</v>
      </c>
      <c r="D59" s="11"/>
      <c r="E59" s="12">
        <v>77787530</v>
      </c>
      <c r="F59" s="11"/>
      <c r="G59" s="9">
        <f t="shared" si="0"/>
        <v>6.2263907447597478E-4</v>
      </c>
      <c r="H59" s="11"/>
      <c r="I59" s="12">
        <v>987598180</v>
      </c>
      <c r="J59" s="11"/>
      <c r="K59" s="9">
        <f t="shared" si="1"/>
        <v>1.7244853758015375E-3</v>
      </c>
    </row>
    <row r="60" spans="1:11" x14ac:dyDescent="0.55000000000000004">
      <c r="A60" s="1" t="s">
        <v>84</v>
      </c>
      <c r="C60" s="11" t="s">
        <v>118</v>
      </c>
      <c r="D60" s="11"/>
      <c r="E60" s="12">
        <v>5858706852</v>
      </c>
      <c r="F60" s="11"/>
      <c r="G60" s="9">
        <f t="shared" si="0"/>
        <v>4.6895174740158634E-2</v>
      </c>
      <c r="H60" s="11"/>
      <c r="I60" s="12">
        <v>28698926024</v>
      </c>
      <c r="J60" s="11"/>
      <c r="K60" s="9">
        <f t="shared" si="1"/>
        <v>5.0112362731974822E-2</v>
      </c>
    </row>
    <row r="61" spans="1:11" x14ac:dyDescent="0.55000000000000004">
      <c r="A61" s="1" t="s">
        <v>84</v>
      </c>
      <c r="C61" s="11" t="s">
        <v>119</v>
      </c>
      <c r="D61" s="11"/>
      <c r="E61" s="12">
        <v>2568706867</v>
      </c>
      <c r="F61" s="11"/>
      <c r="G61" s="9">
        <f t="shared" si="0"/>
        <v>2.056084395878055E-2</v>
      </c>
      <c r="H61" s="11"/>
      <c r="I61" s="12">
        <v>14083594640</v>
      </c>
      <c r="J61" s="11"/>
      <c r="K61" s="9">
        <f t="shared" si="1"/>
        <v>2.4591937781210695E-2</v>
      </c>
    </row>
    <row r="62" spans="1:11" x14ac:dyDescent="0.55000000000000004">
      <c r="A62" s="1" t="s">
        <v>84</v>
      </c>
      <c r="C62" s="11" t="s">
        <v>120</v>
      </c>
      <c r="D62" s="11"/>
      <c r="E62" s="12">
        <v>12742617918</v>
      </c>
      <c r="F62" s="11"/>
      <c r="G62" s="9">
        <f t="shared" si="0"/>
        <v>0.10199644887637507</v>
      </c>
      <c r="H62" s="11"/>
      <c r="I62" s="12">
        <v>60351883590</v>
      </c>
      <c r="J62" s="11"/>
      <c r="K62" s="9">
        <f t="shared" si="1"/>
        <v>0.10538288016390612</v>
      </c>
    </row>
    <row r="63" spans="1:11" x14ac:dyDescent="0.55000000000000004">
      <c r="A63" s="1" t="s">
        <v>84</v>
      </c>
      <c r="C63" s="11" t="s">
        <v>121</v>
      </c>
      <c r="D63" s="11"/>
      <c r="E63" s="12">
        <v>378493140</v>
      </c>
      <c r="F63" s="11"/>
      <c r="G63" s="9">
        <f t="shared" si="0"/>
        <v>3.0295937971691034E-3</v>
      </c>
      <c r="H63" s="11"/>
      <c r="I63" s="12">
        <v>1677986254</v>
      </c>
      <c r="J63" s="11"/>
      <c r="K63" s="9">
        <f t="shared" si="1"/>
        <v>2.9300000895293309E-3</v>
      </c>
    </row>
    <row r="64" spans="1:11" x14ac:dyDescent="0.55000000000000004">
      <c r="A64" s="1" t="s">
        <v>69</v>
      </c>
      <c r="C64" s="11" t="s">
        <v>122</v>
      </c>
      <c r="D64" s="11"/>
      <c r="E64" s="12">
        <v>84762714</v>
      </c>
      <c r="F64" s="11"/>
      <c r="G64" s="9">
        <f t="shared" si="0"/>
        <v>6.7847092965969929E-4</v>
      </c>
      <c r="H64" s="11"/>
      <c r="I64" s="12">
        <v>1083898224</v>
      </c>
      <c r="J64" s="11"/>
      <c r="K64" s="9">
        <f t="shared" si="1"/>
        <v>1.892638801891331E-3</v>
      </c>
    </row>
    <row r="65" spans="1:11" x14ac:dyDescent="0.55000000000000004">
      <c r="A65" s="1" t="s">
        <v>69</v>
      </c>
      <c r="C65" s="11" t="s">
        <v>123</v>
      </c>
      <c r="D65" s="11"/>
      <c r="E65" s="12">
        <v>69307805</v>
      </c>
      <c r="F65" s="11"/>
      <c r="G65" s="9">
        <f t="shared" si="0"/>
        <v>5.5476433766647867E-4</v>
      </c>
      <c r="H65" s="11"/>
      <c r="I65" s="12">
        <v>4124729895</v>
      </c>
      <c r="J65" s="11"/>
      <c r="K65" s="9">
        <f t="shared" si="1"/>
        <v>7.2023587397243996E-3</v>
      </c>
    </row>
    <row r="66" spans="1:11" x14ac:dyDescent="0.55000000000000004">
      <c r="A66" s="1" t="s">
        <v>124</v>
      </c>
      <c r="C66" s="11" t="s">
        <v>125</v>
      </c>
      <c r="D66" s="11"/>
      <c r="E66" s="12">
        <v>55</v>
      </c>
      <c r="F66" s="11"/>
      <c r="G66" s="9">
        <f t="shared" si="0"/>
        <v>4.4023957434023954E-10</v>
      </c>
      <c r="H66" s="11"/>
      <c r="I66" s="12">
        <v>55</v>
      </c>
      <c r="J66" s="11"/>
      <c r="K66" s="9">
        <f t="shared" si="1"/>
        <v>9.603773841410335E-11</v>
      </c>
    </row>
    <row r="67" spans="1:11" x14ac:dyDescent="0.55000000000000004">
      <c r="A67" s="1" t="s">
        <v>69</v>
      </c>
      <c r="C67" s="11" t="s">
        <v>126</v>
      </c>
      <c r="D67" s="11"/>
      <c r="E67" s="12">
        <v>92907523</v>
      </c>
      <c r="F67" s="11"/>
      <c r="G67" s="9">
        <f t="shared" si="0"/>
        <v>7.436648796095639E-4</v>
      </c>
      <c r="H67" s="11"/>
      <c r="I67" s="12">
        <v>718786149</v>
      </c>
      <c r="J67" s="11"/>
      <c r="K67" s="9">
        <f t="shared" si="1"/>
        <v>1.2551017482425948E-3</v>
      </c>
    </row>
    <row r="68" spans="1:11" x14ac:dyDescent="0.55000000000000004">
      <c r="A68" s="1" t="s">
        <v>69</v>
      </c>
      <c r="C68" s="11" t="s">
        <v>127</v>
      </c>
      <c r="D68" s="11"/>
      <c r="E68" s="12">
        <v>25137452</v>
      </c>
      <c r="F68" s="11"/>
      <c r="G68" s="9">
        <f t="shared" si="0"/>
        <v>2.0120911215414916E-4</v>
      </c>
      <c r="H68" s="11"/>
      <c r="I68" s="12">
        <v>260884571</v>
      </c>
      <c r="J68" s="11"/>
      <c r="K68" s="9">
        <f t="shared" si="1"/>
        <v>4.5554116701770133E-4</v>
      </c>
    </row>
    <row r="69" spans="1:11" x14ac:dyDescent="0.55000000000000004">
      <c r="A69" s="1" t="s">
        <v>84</v>
      </c>
      <c r="C69" s="11" t="s">
        <v>128</v>
      </c>
      <c r="D69" s="11"/>
      <c r="E69" s="12">
        <v>5505956160</v>
      </c>
      <c r="F69" s="11"/>
      <c r="G69" s="9">
        <f t="shared" si="0"/>
        <v>4.4071632658444E-2</v>
      </c>
      <c r="H69" s="11"/>
      <c r="I69" s="12">
        <v>10185813680</v>
      </c>
      <c r="J69" s="11"/>
      <c r="K69" s="9">
        <f t="shared" si="1"/>
        <v>1.7785863813357009E-2</v>
      </c>
    </row>
    <row r="70" spans="1:11" x14ac:dyDescent="0.55000000000000004">
      <c r="A70" s="1" t="s">
        <v>84</v>
      </c>
      <c r="C70" s="11" t="s">
        <v>129</v>
      </c>
      <c r="D70" s="11"/>
      <c r="E70" s="12">
        <v>3833586297</v>
      </c>
      <c r="F70" s="11"/>
      <c r="G70" s="9">
        <f t="shared" si="0"/>
        <v>3.0685389083415549E-2</v>
      </c>
      <c r="H70" s="11"/>
      <c r="I70" s="12">
        <v>7091991759</v>
      </c>
      <c r="J70" s="11"/>
      <c r="K70" s="9">
        <f t="shared" si="1"/>
        <v>1.2383615443378522E-2</v>
      </c>
    </row>
    <row r="71" spans="1:11" x14ac:dyDescent="0.55000000000000004">
      <c r="A71" s="1" t="s">
        <v>84</v>
      </c>
      <c r="C71" s="11" t="s">
        <v>130</v>
      </c>
      <c r="D71" s="11"/>
      <c r="E71" s="12">
        <v>1344882192</v>
      </c>
      <c r="F71" s="11"/>
      <c r="G71" s="9">
        <f t="shared" si="0"/>
        <v>1.0764915704433605E-2</v>
      </c>
      <c r="H71" s="11"/>
      <c r="I71" s="12">
        <v>2482043828</v>
      </c>
      <c r="J71" s="11"/>
      <c r="K71" s="9">
        <f t="shared" si="1"/>
        <v>4.3339977433782496E-3</v>
      </c>
    </row>
    <row r="72" spans="1:11" x14ac:dyDescent="0.55000000000000004">
      <c r="A72" s="1" t="s">
        <v>84</v>
      </c>
      <c r="C72" s="11" t="s">
        <v>131</v>
      </c>
      <c r="D72" s="11"/>
      <c r="E72" s="12">
        <v>6333452040</v>
      </c>
      <c r="F72" s="11"/>
      <c r="G72" s="9">
        <f t="shared" si="0"/>
        <v>5.0695204185344032E-2</v>
      </c>
      <c r="H72" s="11"/>
      <c r="I72" s="12">
        <v>11822443808</v>
      </c>
      <c r="J72" s="11"/>
      <c r="K72" s="9">
        <f t="shared" si="1"/>
        <v>2.0643650288147998E-2</v>
      </c>
    </row>
    <row r="73" spans="1:11" x14ac:dyDescent="0.55000000000000004">
      <c r="A73" s="1" t="s">
        <v>84</v>
      </c>
      <c r="C73" s="11" t="s">
        <v>132</v>
      </c>
      <c r="D73" s="11"/>
      <c r="E73" s="12">
        <v>1299452040</v>
      </c>
      <c r="F73" s="11"/>
      <c r="G73" s="9">
        <f t="shared" ref="G73:G81" si="2">E73/$E$82</f>
        <v>1.0401276599366471E-2</v>
      </c>
      <c r="H73" s="11"/>
      <c r="I73" s="12">
        <v>1732602720</v>
      </c>
      <c r="J73" s="11"/>
      <c r="K73" s="9">
        <f t="shared" ref="K73:K81" si="3">I73/$I$82</f>
        <v>3.0253681236167992E-3</v>
      </c>
    </row>
    <row r="74" spans="1:11" x14ac:dyDescent="0.55000000000000004">
      <c r="A74" s="1" t="s">
        <v>84</v>
      </c>
      <c r="C74" s="11" t="s">
        <v>133</v>
      </c>
      <c r="D74" s="11"/>
      <c r="E74" s="12">
        <v>1424246574</v>
      </c>
      <c r="F74" s="11"/>
      <c r="G74" s="9">
        <f t="shared" si="2"/>
        <v>1.1400176463514627E-2</v>
      </c>
      <c r="H74" s="11"/>
      <c r="I74" s="12">
        <v>1855189034</v>
      </c>
      <c r="J74" s="11"/>
      <c r="K74" s="9">
        <f t="shared" si="3"/>
        <v>3.239421075563729E-3</v>
      </c>
    </row>
    <row r="75" spans="1:11" x14ac:dyDescent="0.55000000000000004">
      <c r="A75" s="1" t="s">
        <v>84</v>
      </c>
      <c r="C75" s="11" t="s">
        <v>134</v>
      </c>
      <c r="D75" s="11"/>
      <c r="E75" s="12">
        <v>799035600</v>
      </c>
      <c r="F75" s="11"/>
      <c r="G75" s="9">
        <f t="shared" si="2"/>
        <v>6.3957653168490525E-3</v>
      </c>
      <c r="H75" s="11"/>
      <c r="I75" s="12">
        <v>1065380800</v>
      </c>
      <c r="J75" s="11"/>
      <c r="K75" s="9">
        <f t="shared" si="3"/>
        <v>1.860304774214694E-3</v>
      </c>
    </row>
    <row r="76" spans="1:11" x14ac:dyDescent="0.55000000000000004">
      <c r="A76" s="1" t="s">
        <v>84</v>
      </c>
      <c r="C76" s="11" t="s">
        <v>135</v>
      </c>
      <c r="D76" s="11"/>
      <c r="E76" s="12">
        <v>353909580</v>
      </c>
      <c r="F76" s="11"/>
      <c r="G76" s="9">
        <f t="shared" si="2"/>
        <v>2.8328182337115084E-3</v>
      </c>
      <c r="H76" s="11"/>
      <c r="I76" s="12">
        <v>471879440</v>
      </c>
      <c r="J76" s="11"/>
      <c r="K76" s="9">
        <f t="shared" si="3"/>
        <v>8.239678949402469E-4</v>
      </c>
    </row>
    <row r="77" spans="1:11" x14ac:dyDescent="0.55000000000000004">
      <c r="A77" s="1" t="s">
        <v>84</v>
      </c>
      <c r="C77" s="11" t="s">
        <v>136</v>
      </c>
      <c r="D77" s="11"/>
      <c r="E77" s="12">
        <v>1200591780</v>
      </c>
      <c r="F77" s="11"/>
      <c r="G77" s="9">
        <f t="shared" si="2"/>
        <v>9.6099638942471009E-3</v>
      </c>
      <c r="H77" s="11"/>
      <c r="I77" s="12">
        <v>1600789040</v>
      </c>
      <c r="J77" s="11"/>
      <c r="K77" s="9">
        <f t="shared" si="3"/>
        <v>2.7952028923578843E-3</v>
      </c>
    </row>
    <row r="78" spans="1:11" x14ac:dyDescent="0.55000000000000004">
      <c r="A78" s="1" t="s">
        <v>84</v>
      </c>
      <c r="C78" s="11" t="s">
        <v>137</v>
      </c>
      <c r="D78" s="11"/>
      <c r="E78" s="12">
        <v>1942043820</v>
      </c>
      <c r="F78" s="11"/>
      <c r="G78" s="9">
        <f t="shared" si="2"/>
        <v>1.5544809903034414E-2</v>
      </c>
      <c r="H78" s="11"/>
      <c r="I78" s="12">
        <v>2589391760</v>
      </c>
      <c r="J78" s="11"/>
      <c r="K78" s="9">
        <f t="shared" si="3"/>
        <v>4.5214423363366309E-3</v>
      </c>
    </row>
    <row r="79" spans="1:11" x14ac:dyDescent="0.55000000000000004">
      <c r="A79" s="1" t="s">
        <v>84</v>
      </c>
      <c r="C79" s="11" t="s">
        <v>138</v>
      </c>
      <c r="D79" s="11"/>
      <c r="E79" s="12">
        <v>402065730</v>
      </c>
      <c r="F79" s="11"/>
      <c r="G79" s="9">
        <f t="shared" si="2"/>
        <v>3.2182771969454125E-3</v>
      </c>
      <c r="H79" s="11"/>
      <c r="I79" s="12">
        <v>536087640</v>
      </c>
      <c r="J79" s="11"/>
      <c r="K79" s="9">
        <f t="shared" si="3"/>
        <v>9.360844461337093E-4</v>
      </c>
    </row>
    <row r="80" spans="1:11" x14ac:dyDescent="0.55000000000000004">
      <c r="A80" s="1" t="s">
        <v>84</v>
      </c>
      <c r="C80" s="11" t="s">
        <v>139</v>
      </c>
      <c r="D80" s="11"/>
      <c r="E80" s="12">
        <v>2379526020</v>
      </c>
      <c r="F80" s="11"/>
      <c r="G80" s="9">
        <f t="shared" si="2"/>
        <v>1.9046573130478625E-2</v>
      </c>
      <c r="H80" s="11"/>
      <c r="I80" s="12">
        <v>3172701360</v>
      </c>
      <c r="J80" s="11"/>
      <c r="K80" s="9">
        <f t="shared" si="3"/>
        <v>5.5399829686863626E-3</v>
      </c>
    </row>
    <row r="81" spans="1:11" ht="24.75" thickBot="1" x14ac:dyDescent="0.6">
      <c r="A81" s="1" t="s">
        <v>84</v>
      </c>
      <c r="C81" s="11" t="s">
        <v>140</v>
      </c>
      <c r="D81" s="11"/>
      <c r="E81" s="12">
        <v>231863010</v>
      </c>
      <c r="F81" s="11"/>
      <c r="G81" s="9">
        <f t="shared" si="2"/>
        <v>1.8559140514117583E-3</v>
      </c>
      <c r="H81" s="11"/>
      <c r="I81" s="12">
        <v>309150680</v>
      </c>
      <c r="J81" s="11"/>
      <c r="K81" s="9">
        <f t="shared" si="3"/>
        <v>5.398205842978577E-4</v>
      </c>
    </row>
    <row r="82" spans="1:11" ht="24.75" thickBot="1" x14ac:dyDescent="0.6">
      <c r="A82" s="1" t="s">
        <v>35</v>
      </c>
      <c r="C82" s="11" t="s">
        <v>35</v>
      </c>
      <c r="D82" s="11"/>
      <c r="E82" s="10">
        <f>SUM(E8:E81)</f>
        <v>124931976146</v>
      </c>
      <c r="F82" s="11"/>
      <c r="G82" s="23">
        <f>SUM(G8:G81)</f>
        <v>0.99999999999999989</v>
      </c>
      <c r="H82" s="11"/>
      <c r="I82" s="10">
        <f>SUM(I8:I81)</f>
        <v>572691536767</v>
      </c>
      <c r="J82" s="11"/>
      <c r="K82" s="23">
        <f>SUM(K8:K81)</f>
        <v>1</v>
      </c>
    </row>
    <row r="83" spans="1:11" ht="24.75" thickTop="1" x14ac:dyDescent="0.55000000000000004">
      <c r="K83" s="22"/>
    </row>
    <row r="84" spans="1:11" x14ac:dyDescent="0.55000000000000004">
      <c r="K84" s="21" t="s">
        <v>35</v>
      </c>
    </row>
    <row r="85" spans="1:11" x14ac:dyDescent="0.55000000000000004">
      <c r="K85" s="22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W22" sqref="W22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</row>
    <row r="3" spans="1:5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</row>
    <row r="4" spans="1:5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</row>
    <row r="6" spans="1:5" ht="24.75" x14ac:dyDescent="0.55000000000000004">
      <c r="A6" s="35" t="s">
        <v>180</v>
      </c>
      <c r="C6" s="35" t="s">
        <v>143</v>
      </c>
      <c r="E6" s="35" t="s">
        <v>6</v>
      </c>
    </row>
    <row r="7" spans="1:5" ht="24.75" x14ac:dyDescent="0.55000000000000004">
      <c r="A7" s="35" t="s">
        <v>180</v>
      </c>
      <c r="C7" s="35" t="s">
        <v>59</v>
      </c>
      <c r="E7" s="35" t="s">
        <v>59</v>
      </c>
    </row>
    <row r="8" spans="1:5" x14ac:dyDescent="0.55000000000000004">
      <c r="A8" s="1" t="s">
        <v>181</v>
      </c>
      <c r="C8" s="12">
        <v>462806503</v>
      </c>
      <c r="D8" s="11"/>
      <c r="E8" s="12">
        <v>1140079664</v>
      </c>
    </row>
    <row r="9" spans="1:5" x14ac:dyDescent="0.55000000000000004">
      <c r="A9" s="1" t="s">
        <v>187</v>
      </c>
      <c r="C9" s="12">
        <v>0</v>
      </c>
      <c r="D9" s="11"/>
      <c r="E9" s="12">
        <v>1707483480</v>
      </c>
    </row>
    <row r="10" spans="1:5" x14ac:dyDescent="0.55000000000000004">
      <c r="A10" s="1" t="s">
        <v>35</v>
      </c>
      <c r="C10" s="10">
        <f>SUM(C8:C9)</f>
        <v>462806503</v>
      </c>
      <c r="D10" s="11"/>
      <c r="E10" s="10">
        <f>SUM(E8:E9)</f>
        <v>2847563144</v>
      </c>
    </row>
    <row r="11" spans="1:5" x14ac:dyDescent="0.55000000000000004">
      <c r="C11" s="11"/>
      <c r="D11" s="11"/>
      <c r="E11" s="11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6"/>
  <sheetViews>
    <sheetView rightToLeft="1" topLeftCell="D7" workbookViewId="0">
      <selection activeCell="Y15" sqref="Y15:Y16"/>
    </sheetView>
  </sheetViews>
  <sheetFormatPr defaultRowHeight="24" x14ac:dyDescent="0.55000000000000004"/>
  <cols>
    <col min="1" max="1" width="38.7109375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  <c r="R2" s="36" t="s">
        <v>0</v>
      </c>
      <c r="S2" s="36" t="s">
        <v>0</v>
      </c>
      <c r="T2" s="36" t="s">
        <v>0</v>
      </c>
      <c r="U2" s="36" t="s">
        <v>0</v>
      </c>
      <c r="V2" s="36" t="s">
        <v>0</v>
      </c>
      <c r="W2" s="36" t="s">
        <v>0</v>
      </c>
      <c r="X2" s="36" t="s">
        <v>0</v>
      </c>
      <c r="Y2" s="36" t="s">
        <v>0</v>
      </c>
    </row>
    <row r="3" spans="1:25" ht="24.75" x14ac:dyDescent="0.55000000000000004">
      <c r="A3" s="36" t="s">
        <v>1</v>
      </c>
      <c r="B3" s="36" t="s">
        <v>1</v>
      </c>
      <c r="C3" s="36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36" t="s">
        <v>1</v>
      </c>
      <c r="K3" s="36" t="s">
        <v>1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</row>
    <row r="4" spans="1:25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  <c r="N4" s="36" t="s">
        <v>2</v>
      </c>
      <c r="O4" s="36" t="s">
        <v>2</v>
      </c>
      <c r="P4" s="36" t="s">
        <v>2</v>
      </c>
      <c r="Q4" s="36" t="s">
        <v>2</v>
      </c>
      <c r="R4" s="36" t="s">
        <v>2</v>
      </c>
      <c r="S4" s="36" t="s">
        <v>2</v>
      </c>
      <c r="T4" s="36" t="s">
        <v>2</v>
      </c>
      <c r="U4" s="36" t="s">
        <v>2</v>
      </c>
      <c r="V4" s="36" t="s">
        <v>2</v>
      </c>
      <c r="W4" s="36" t="s">
        <v>2</v>
      </c>
      <c r="X4" s="36" t="s">
        <v>2</v>
      </c>
      <c r="Y4" s="36" t="s">
        <v>2</v>
      </c>
    </row>
    <row r="6" spans="1:25" ht="24.75" x14ac:dyDescent="0.55000000000000004">
      <c r="A6" s="35" t="s">
        <v>3</v>
      </c>
      <c r="C6" s="35" t="s">
        <v>4</v>
      </c>
      <c r="D6" s="35" t="s">
        <v>4</v>
      </c>
      <c r="E6" s="35" t="s">
        <v>4</v>
      </c>
      <c r="F6" s="35" t="s">
        <v>4</v>
      </c>
      <c r="G6" s="35" t="s">
        <v>4</v>
      </c>
      <c r="I6" s="35" t="s">
        <v>5</v>
      </c>
      <c r="J6" s="35" t="s">
        <v>5</v>
      </c>
      <c r="K6" s="35" t="s">
        <v>5</v>
      </c>
      <c r="L6" s="35" t="s">
        <v>5</v>
      </c>
      <c r="M6" s="35" t="s">
        <v>5</v>
      </c>
      <c r="N6" s="35" t="s">
        <v>5</v>
      </c>
      <c r="O6" s="35" t="s">
        <v>5</v>
      </c>
      <c r="Q6" s="35" t="s">
        <v>6</v>
      </c>
      <c r="R6" s="35" t="s">
        <v>6</v>
      </c>
      <c r="S6" s="35" t="s">
        <v>6</v>
      </c>
      <c r="T6" s="35" t="s">
        <v>6</v>
      </c>
      <c r="U6" s="35" t="s">
        <v>6</v>
      </c>
      <c r="V6" s="35" t="s">
        <v>6</v>
      </c>
      <c r="W6" s="35" t="s">
        <v>6</v>
      </c>
      <c r="X6" s="35" t="s">
        <v>6</v>
      </c>
      <c r="Y6" s="35" t="s">
        <v>6</v>
      </c>
    </row>
    <row r="7" spans="1:25" ht="24.75" x14ac:dyDescent="0.55000000000000004">
      <c r="A7" s="35" t="s">
        <v>3</v>
      </c>
      <c r="C7" s="35" t="s">
        <v>7</v>
      </c>
      <c r="E7" s="35" t="s">
        <v>8</v>
      </c>
      <c r="G7" s="35" t="s">
        <v>9</v>
      </c>
      <c r="I7" s="35" t="s">
        <v>10</v>
      </c>
      <c r="J7" s="35" t="s">
        <v>10</v>
      </c>
      <c r="K7" s="35" t="s">
        <v>10</v>
      </c>
      <c r="M7" s="35" t="s">
        <v>11</v>
      </c>
      <c r="N7" s="35" t="s">
        <v>11</v>
      </c>
      <c r="O7" s="35" t="s">
        <v>11</v>
      </c>
      <c r="Q7" s="35" t="s">
        <v>7</v>
      </c>
      <c r="S7" s="35" t="s">
        <v>12</v>
      </c>
      <c r="U7" s="35" t="s">
        <v>8</v>
      </c>
      <c r="W7" s="35" t="s">
        <v>9</v>
      </c>
      <c r="Y7" s="35" t="s">
        <v>13</v>
      </c>
    </row>
    <row r="8" spans="1:25" ht="24.75" x14ac:dyDescent="0.55000000000000004">
      <c r="A8" s="35" t="s">
        <v>3</v>
      </c>
      <c r="C8" s="35" t="s">
        <v>7</v>
      </c>
      <c r="E8" s="35" t="s">
        <v>8</v>
      </c>
      <c r="G8" s="35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35" t="s">
        <v>7</v>
      </c>
      <c r="S8" s="35" t="s">
        <v>12</v>
      </c>
      <c r="U8" s="35" t="s">
        <v>8</v>
      </c>
      <c r="W8" s="35" t="s">
        <v>9</v>
      </c>
      <c r="Y8" s="35" t="s">
        <v>13</v>
      </c>
    </row>
    <row r="9" spans="1:25" x14ac:dyDescent="0.55000000000000004">
      <c r="A9" s="1" t="s">
        <v>15</v>
      </c>
      <c r="C9" s="6">
        <v>37710597</v>
      </c>
      <c r="D9" s="6"/>
      <c r="E9" s="6">
        <v>11379896433789</v>
      </c>
      <c r="F9" s="6"/>
      <c r="G9" s="6">
        <v>11079622673188</v>
      </c>
      <c r="H9" s="6"/>
      <c r="I9" s="6">
        <v>287894154</v>
      </c>
      <c r="J9" s="6"/>
      <c r="K9" s="6">
        <v>86412057057675</v>
      </c>
      <c r="L9" s="6"/>
      <c r="M9" s="6">
        <v>-294546728</v>
      </c>
      <c r="N9" s="6"/>
      <c r="O9" s="6">
        <v>88569929898846</v>
      </c>
      <c r="P9" s="6"/>
      <c r="Q9" s="6">
        <v>31058023</v>
      </c>
      <c r="R9" s="6"/>
      <c r="S9" s="6">
        <v>319290</v>
      </c>
      <c r="T9" s="6"/>
      <c r="U9" s="6">
        <v>9640203619603</v>
      </c>
      <c r="V9" s="6"/>
      <c r="W9" s="6">
        <v>9910566253972</v>
      </c>
      <c r="X9" s="6"/>
      <c r="Y9" s="7">
        <v>0.17611510026249547</v>
      </c>
    </row>
    <row r="10" spans="1:25" x14ac:dyDescent="0.55000000000000004">
      <c r="A10" s="1" t="s">
        <v>16</v>
      </c>
      <c r="C10" s="6">
        <v>40475128</v>
      </c>
      <c r="D10" s="6"/>
      <c r="E10" s="6">
        <v>2707143415515</v>
      </c>
      <c r="F10" s="6"/>
      <c r="G10" s="6">
        <v>2845049439665</v>
      </c>
      <c r="H10" s="6"/>
      <c r="I10" s="6">
        <v>69731722</v>
      </c>
      <c r="J10" s="6"/>
      <c r="K10" s="6">
        <v>4998861595336</v>
      </c>
      <c r="L10" s="6"/>
      <c r="M10" s="6">
        <v>-67041358</v>
      </c>
      <c r="N10" s="6"/>
      <c r="O10" s="6">
        <v>4828613697585</v>
      </c>
      <c r="P10" s="6"/>
      <c r="Q10" s="6">
        <v>43165492</v>
      </c>
      <c r="R10" s="6"/>
      <c r="S10" s="6">
        <v>72145</v>
      </c>
      <c r="T10" s="6"/>
      <c r="U10" s="6">
        <v>3048762170640</v>
      </c>
      <c r="V10" s="6"/>
      <c r="W10" s="6">
        <v>3112695187490</v>
      </c>
      <c r="X10" s="6"/>
      <c r="Y10" s="7">
        <v>5.5313955931799698E-2</v>
      </c>
    </row>
    <row r="11" spans="1:25" x14ac:dyDescent="0.55000000000000004">
      <c r="A11" s="1" t="s">
        <v>18</v>
      </c>
      <c r="C11" s="6">
        <v>78873820</v>
      </c>
      <c r="D11" s="6"/>
      <c r="E11" s="6">
        <v>1519037463304</v>
      </c>
      <c r="F11" s="6"/>
      <c r="G11" s="6">
        <v>1661476692945</v>
      </c>
      <c r="H11" s="6"/>
      <c r="I11" s="6">
        <v>44540398</v>
      </c>
      <c r="J11" s="6"/>
      <c r="K11" s="6">
        <v>957285424116</v>
      </c>
      <c r="L11" s="6"/>
      <c r="M11" s="6">
        <v>-72601469</v>
      </c>
      <c r="N11" s="6"/>
      <c r="O11" s="6">
        <v>1562925326654</v>
      </c>
      <c r="P11" s="6"/>
      <c r="Q11" s="6">
        <v>50812749</v>
      </c>
      <c r="R11" s="6"/>
      <c r="S11" s="6">
        <v>21380</v>
      </c>
      <c r="T11" s="6"/>
      <c r="U11" s="6">
        <v>1033862393708</v>
      </c>
      <c r="V11" s="6"/>
      <c r="W11" s="6">
        <v>1085860544748</v>
      </c>
      <c r="X11" s="6"/>
      <c r="Y11" s="7">
        <v>1.9296217169502031E-2</v>
      </c>
    </row>
    <row r="12" spans="1:25" x14ac:dyDescent="0.55000000000000004">
      <c r="A12" s="1" t="s">
        <v>19</v>
      </c>
      <c r="C12" s="6">
        <v>153562776</v>
      </c>
      <c r="D12" s="6"/>
      <c r="E12" s="6">
        <v>3490023989192</v>
      </c>
      <c r="F12" s="6"/>
      <c r="G12" s="6">
        <v>3491733018565</v>
      </c>
      <c r="H12" s="6"/>
      <c r="I12" s="6">
        <v>6086109654</v>
      </c>
      <c r="J12" s="6"/>
      <c r="K12" s="6">
        <v>139999816818556</v>
      </c>
      <c r="L12" s="6"/>
      <c r="M12" s="6">
        <v>-6083930584</v>
      </c>
      <c r="N12" s="6"/>
      <c r="O12" s="6">
        <v>139932384400925</v>
      </c>
      <c r="P12" s="6"/>
      <c r="Q12" s="6">
        <v>155741846</v>
      </c>
      <c r="R12" s="6"/>
      <c r="S12" s="6">
        <v>23276</v>
      </c>
      <c r="T12" s="6"/>
      <c r="U12" s="6">
        <v>3622192868877</v>
      </c>
      <c r="V12" s="6"/>
      <c r="W12" s="6">
        <v>3624775328955</v>
      </c>
      <c r="X12" s="6"/>
      <c r="Y12" s="7">
        <v>6.4413844186963387E-2</v>
      </c>
    </row>
    <row r="13" spans="1:25" x14ac:dyDescent="0.55000000000000004">
      <c r="A13" s="1" t="s">
        <v>20</v>
      </c>
      <c r="C13" s="6">
        <v>1019317</v>
      </c>
      <c r="D13" s="6"/>
      <c r="E13" s="6">
        <v>34652373768</v>
      </c>
      <c r="F13" s="6"/>
      <c r="G13" s="6">
        <v>35621506816</v>
      </c>
      <c r="H13" s="6"/>
      <c r="I13" s="6">
        <v>975625</v>
      </c>
      <c r="J13" s="6"/>
      <c r="K13" s="6">
        <v>34627194855</v>
      </c>
      <c r="L13" s="6"/>
      <c r="M13" s="6">
        <v>-1281983</v>
      </c>
      <c r="N13" s="6"/>
      <c r="O13" s="6">
        <v>45371229009</v>
      </c>
      <c r="P13" s="6"/>
      <c r="Q13" s="6">
        <v>712959</v>
      </c>
      <c r="R13" s="6"/>
      <c r="S13" s="6">
        <v>35798</v>
      </c>
      <c r="T13" s="6"/>
      <c r="U13" s="6">
        <v>25398701151</v>
      </c>
      <c r="V13" s="6"/>
      <c r="W13" s="6">
        <v>25517720812</v>
      </c>
      <c r="X13" s="6"/>
      <c r="Y13" s="7">
        <v>4.5346106812762588E-4</v>
      </c>
    </row>
    <row r="14" spans="1:25" x14ac:dyDescent="0.55000000000000004">
      <c r="A14" s="1" t="s">
        <v>22</v>
      </c>
      <c r="C14" s="6">
        <v>213908896</v>
      </c>
      <c r="D14" s="6"/>
      <c r="E14" s="6">
        <v>2706283167713</v>
      </c>
      <c r="F14" s="6"/>
      <c r="G14" s="6">
        <v>2861421279486</v>
      </c>
      <c r="H14" s="6"/>
      <c r="I14" s="6">
        <v>105676997</v>
      </c>
      <c r="J14" s="6"/>
      <c r="K14" s="6">
        <v>1470564365665</v>
      </c>
      <c r="L14" s="6"/>
      <c r="M14" s="6">
        <v>-120362166</v>
      </c>
      <c r="N14" s="6"/>
      <c r="O14" s="6">
        <v>1674212522217</v>
      </c>
      <c r="P14" s="6"/>
      <c r="Q14" s="6">
        <v>199223727</v>
      </c>
      <c r="R14" s="6"/>
      <c r="S14" s="6">
        <v>14060</v>
      </c>
      <c r="T14" s="6"/>
      <c r="U14" s="6">
        <v>2625118506360</v>
      </c>
      <c r="V14" s="6"/>
      <c r="W14" s="6">
        <v>2799755085959</v>
      </c>
      <c r="X14" s="6"/>
      <c r="Y14" s="7">
        <v>4.975287335135694E-2</v>
      </c>
    </row>
    <row r="15" spans="1:25" x14ac:dyDescent="0.55000000000000004">
      <c r="A15" s="1" t="s">
        <v>23</v>
      </c>
      <c r="C15" s="6">
        <v>126103860</v>
      </c>
      <c r="D15" s="6"/>
      <c r="E15" s="6">
        <v>1265588354244</v>
      </c>
      <c r="F15" s="6"/>
      <c r="G15" s="6">
        <v>1322515319396</v>
      </c>
      <c r="H15" s="6"/>
      <c r="I15" s="6">
        <v>135485703</v>
      </c>
      <c r="J15" s="6"/>
      <c r="K15" s="6">
        <v>1441894133745</v>
      </c>
      <c r="L15" s="6"/>
      <c r="M15" s="6">
        <v>-123930898</v>
      </c>
      <c r="N15" s="6"/>
      <c r="O15" s="6">
        <v>1321283783872</v>
      </c>
      <c r="P15" s="6"/>
      <c r="Q15" s="6">
        <v>137658665</v>
      </c>
      <c r="R15" s="6"/>
      <c r="S15" s="6">
        <v>10270</v>
      </c>
      <c r="T15" s="6"/>
      <c r="U15" s="6">
        <v>1431570909738</v>
      </c>
      <c r="V15" s="6"/>
      <c r="W15" s="6">
        <v>1413082956167</v>
      </c>
      <c r="X15" s="6"/>
      <c r="Y15" s="7">
        <v>2.511110264812905E-2</v>
      </c>
    </row>
    <row r="16" spans="1:25" x14ac:dyDescent="0.55000000000000004">
      <c r="A16" s="1" t="s">
        <v>24</v>
      </c>
      <c r="C16" s="6">
        <v>107064747</v>
      </c>
      <c r="D16" s="6"/>
      <c r="E16" s="6">
        <v>2226287627923</v>
      </c>
      <c r="F16" s="6"/>
      <c r="G16" s="6">
        <v>2405173500685</v>
      </c>
      <c r="H16" s="6"/>
      <c r="I16" s="6">
        <v>42164446</v>
      </c>
      <c r="J16" s="6"/>
      <c r="K16" s="6">
        <v>939822750474</v>
      </c>
      <c r="L16" s="6"/>
      <c r="M16" s="6">
        <v>-44667041</v>
      </c>
      <c r="N16" s="6"/>
      <c r="O16" s="6">
        <v>1009323891874</v>
      </c>
      <c r="P16" s="6"/>
      <c r="Q16" s="6">
        <v>104562152</v>
      </c>
      <c r="R16" s="6"/>
      <c r="S16" s="6">
        <v>22910</v>
      </c>
      <c r="T16" s="6"/>
      <c r="U16" s="6">
        <v>2223382615965</v>
      </c>
      <c r="V16" s="6"/>
      <c r="W16" s="6">
        <v>2394381030841</v>
      </c>
      <c r="X16" s="6"/>
      <c r="Y16" s="7">
        <v>4.254919895663626E-2</v>
      </c>
    </row>
    <row r="17" spans="1:25" x14ac:dyDescent="0.55000000000000004">
      <c r="A17" s="1" t="s">
        <v>25</v>
      </c>
      <c r="C17" s="6">
        <v>89577056</v>
      </c>
      <c r="D17" s="6"/>
      <c r="E17" s="6">
        <v>2081756634176</v>
      </c>
      <c r="F17" s="6"/>
      <c r="G17" s="6">
        <v>2150592535721</v>
      </c>
      <c r="H17" s="6"/>
      <c r="I17" s="6">
        <v>264579581</v>
      </c>
      <c r="J17" s="6"/>
      <c r="K17" s="6">
        <v>6344076036076</v>
      </c>
      <c r="L17" s="6"/>
      <c r="M17" s="6">
        <v>-265846362</v>
      </c>
      <c r="N17" s="6"/>
      <c r="O17" s="6">
        <v>6386857358909</v>
      </c>
      <c r="P17" s="6"/>
      <c r="Q17" s="6">
        <v>88310275</v>
      </c>
      <c r="R17" s="6"/>
      <c r="S17" s="6">
        <v>23197</v>
      </c>
      <c r="T17" s="6"/>
      <c r="U17" s="6">
        <v>2065493764887</v>
      </c>
      <c r="V17" s="6"/>
      <c r="W17" s="6">
        <v>2047560395787</v>
      </c>
      <c r="X17" s="6"/>
      <c r="Y17" s="7">
        <v>3.638604446572536E-2</v>
      </c>
    </row>
    <row r="18" spans="1:25" x14ac:dyDescent="0.55000000000000004">
      <c r="A18" s="1" t="s">
        <v>26</v>
      </c>
      <c r="C18" s="6">
        <v>94879587</v>
      </c>
      <c r="D18" s="6"/>
      <c r="E18" s="6">
        <v>1334689819217</v>
      </c>
      <c r="F18" s="6"/>
      <c r="G18" s="6">
        <v>1442775777622</v>
      </c>
      <c r="H18" s="6"/>
      <c r="I18" s="6">
        <v>43222462</v>
      </c>
      <c r="J18" s="6"/>
      <c r="K18" s="6">
        <v>674991051578</v>
      </c>
      <c r="L18" s="6"/>
      <c r="M18" s="6">
        <v>-29480178</v>
      </c>
      <c r="N18" s="6"/>
      <c r="O18" s="6">
        <v>461066228338</v>
      </c>
      <c r="P18" s="6"/>
      <c r="Q18" s="6">
        <v>108621871</v>
      </c>
      <c r="R18" s="6"/>
      <c r="S18" s="6">
        <v>15260</v>
      </c>
      <c r="T18" s="6"/>
      <c r="U18" s="6">
        <v>1587700978708</v>
      </c>
      <c r="V18" s="6"/>
      <c r="W18" s="6">
        <v>1656782405828</v>
      </c>
      <c r="X18" s="6"/>
      <c r="Y18" s="7">
        <v>2.9441748537687645E-2</v>
      </c>
    </row>
    <row r="19" spans="1:25" x14ac:dyDescent="0.55000000000000004">
      <c r="A19" s="1" t="s">
        <v>27</v>
      </c>
      <c r="C19" s="6">
        <v>79346688</v>
      </c>
      <c r="D19" s="6"/>
      <c r="E19" s="6">
        <v>861391821471</v>
      </c>
      <c r="F19" s="6"/>
      <c r="G19" s="6">
        <v>932895435580</v>
      </c>
      <c r="H19" s="6"/>
      <c r="I19" s="6">
        <v>106785305</v>
      </c>
      <c r="J19" s="6"/>
      <c r="K19" s="6">
        <v>1319237225691</v>
      </c>
      <c r="L19" s="6"/>
      <c r="M19" s="6">
        <v>-109286166</v>
      </c>
      <c r="N19" s="6"/>
      <c r="O19" s="6">
        <v>1357416203792</v>
      </c>
      <c r="P19" s="6"/>
      <c r="Q19" s="6">
        <v>76845827</v>
      </c>
      <c r="R19" s="6"/>
      <c r="S19" s="6">
        <v>12670</v>
      </c>
      <c r="T19" s="6"/>
      <c r="U19" s="6">
        <v>917547139060</v>
      </c>
      <c r="V19" s="6"/>
      <c r="W19" s="6">
        <v>973174150692</v>
      </c>
      <c r="X19" s="6"/>
      <c r="Y19" s="7">
        <v>1.7293730623444421E-2</v>
      </c>
    </row>
    <row r="20" spans="1:25" x14ac:dyDescent="0.55000000000000004">
      <c r="A20" s="1" t="s">
        <v>28</v>
      </c>
      <c r="C20" s="6">
        <v>72405435</v>
      </c>
      <c r="D20" s="6"/>
      <c r="E20" s="6">
        <v>679027410768</v>
      </c>
      <c r="F20" s="6"/>
      <c r="G20" s="6">
        <v>698546503544</v>
      </c>
      <c r="H20" s="6"/>
      <c r="I20" s="6">
        <v>62612937</v>
      </c>
      <c r="J20" s="6"/>
      <c r="K20" s="6">
        <v>596576751814</v>
      </c>
      <c r="L20" s="6"/>
      <c r="M20" s="6">
        <v>-65531396</v>
      </c>
      <c r="N20" s="6"/>
      <c r="O20" s="6">
        <v>627415137394</v>
      </c>
      <c r="P20" s="6"/>
      <c r="Q20" s="6">
        <v>69486976</v>
      </c>
      <c r="R20" s="6"/>
      <c r="S20" s="6">
        <v>9590</v>
      </c>
      <c r="T20" s="6"/>
      <c r="U20" s="6">
        <v>657005906394</v>
      </c>
      <c r="V20" s="6"/>
      <c r="W20" s="6">
        <v>666221834566</v>
      </c>
      <c r="X20" s="6"/>
      <c r="Y20" s="7">
        <v>1.1839053610547231E-2</v>
      </c>
    </row>
    <row r="21" spans="1:25" x14ac:dyDescent="0.55000000000000004">
      <c r="A21" s="1" t="s">
        <v>29</v>
      </c>
      <c r="C21" s="6">
        <v>39200000</v>
      </c>
      <c r="D21" s="6"/>
      <c r="E21" s="6">
        <v>626734092135</v>
      </c>
      <c r="F21" s="6"/>
      <c r="G21" s="6">
        <v>727572354600</v>
      </c>
      <c r="H21" s="6"/>
      <c r="I21" s="6">
        <v>0</v>
      </c>
      <c r="J21" s="6"/>
      <c r="K21" s="6">
        <v>0</v>
      </c>
      <c r="L21" s="6"/>
      <c r="M21" s="6">
        <v>-25300000</v>
      </c>
      <c r="N21" s="6"/>
      <c r="O21" s="6">
        <v>473744856441</v>
      </c>
      <c r="P21" s="6"/>
      <c r="Q21" s="6">
        <v>13900000</v>
      </c>
      <c r="R21" s="6"/>
      <c r="S21" s="6">
        <v>19004</v>
      </c>
      <c r="T21" s="6"/>
      <c r="U21" s="6">
        <v>222234792871</v>
      </c>
      <c r="V21" s="6"/>
      <c r="W21" s="6">
        <v>264106070825</v>
      </c>
      <c r="X21" s="6"/>
      <c r="Y21" s="7">
        <v>4.693280479774492E-3</v>
      </c>
    </row>
    <row r="22" spans="1:25" x14ac:dyDescent="0.55000000000000004">
      <c r="A22" s="1" t="s">
        <v>30</v>
      </c>
      <c r="C22" s="6">
        <v>25700000</v>
      </c>
      <c r="D22" s="6"/>
      <c r="E22" s="6">
        <v>790544925526</v>
      </c>
      <c r="F22" s="6"/>
      <c r="G22" s="6">
        <v>904547465544</v>
      </c>
      <c r="H22" s="6"/>
      <c r="I22" s="6">
        <v>0</v>
      </c>
      <c r="J22" s="6"/>
      <c r="K22" s="6">
        <v>0</v>
      </c>
      <c r="L22" s="6"/>
      <c r="M22" s="6">
        <v>-100000</v>
      </c>
      <c r="N22" s="6"/>
      <c r="O22" s="6">
        <v>3527038565</v>
      </c>
      <c r="P22" s="6"/>
      <c r="Q22" s="6">
        <v>25600000</v>
      </c>
      <c r="R22" s="6"/>
      <c r="S22" s="6">
        <v>36044</v>
      </c>
      <c r="T22" s="6"/>
      <c r="U22" s="6">
        <v>787468875232</v>
      </c>
      <c r="V22" s="6"/>
      <c r="W22" s="6">
        <v>922553388800</v>
      </c>
      <c r="X22" s="6"/>
      <c r="Y22" s="7">
        <v>1.6394177527535247E-2</v>
      </c>
    </row>
    <row r="23" spans="1:25" x14ac:dyDescent="0.55000000000000004">
      <c r="A23" s="1" t="s">
        <v>31</v>
      </c>
      <c r="C23" s="6">
        <v>8800000</v>
      </c>
      <c r="D23" s="6"/>
      <c r="E23" s="6">
        <v>179091973394</v>
      </c>
      <c r="F23" s="6"/>
      <c r="G23" s="6">
        <v>202282864850</v>
      </c>
      <c r="H23" s="6"/>
      <c r="I23" s="6">
        <v>13500000</v>
      </c>
      <c r="J23" s="6"/>
      <c r="K23" s="6">
        <v>316796388186</v>
      </c>
      <c r="L23" s="6"/>
      <c r="M23" s="6">
        <v>0</v>
      </c>
      <c r="N23" s="6"/>
      <c r="O23" s="6">
        <v>0</v>
      </c>
      <c r="P23" s="6"/>
      <c r="Q23" s="6">
        <v>22300000</v>
      </c>
      <c r="R23" s="6"/>
      <c r="S23" s="6">
        <v>23548</v>
      </c>
      <c r="T23" s="6"/>
      <c r="U23" s="6">
        <v>495888361580</v>
      </c>
      <c r="V23" s="6"/>
      <c r="W23" s="6">
        <v>525021939925</v>
      </c>
      <c r="X23" s="6"/>
      <c r="Y23" s="7">
        <v>9.3298696785204371E-3</v>
      </c>
    </row>
    <row r="24" spans="1:25" x14ac:dyDescent="0.55000000000000004">
      <c r="A24" s="1" t="s">
        <v>33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10000000</v>
      </c>
      <c r="J24" s="6"/>
      <c r="K24" s="6">
        <v>100000000000</v>
      </c>
      <c r="L24" s="6"/>
      <c r="M24" s="6">
        <v>0</v>
      </c>
      <c r="N24" s="6"/>
      <c r="O24" s="6">
        <v>0</v>
      </c>
      <c r="P24" s="6"/>
      <c r="Q24" s="6">
        <v>10000000</v>
      </c>
      <c r="R24" s="6"/>
      <c r="S24" s="6">
        <v>10000</v>
      </c>
      <c r="T24" s="6"/>
      <c r="U24" s="6">
        <v>100000000000</v>
      </c>
      <c r="V24" s="6"/>
      <c r="W24" s="6">
        <v>99881250000</v>
      </c>
      <c r="X24" s="6"/>
      <c r="Y24" s="7">
        <v>1.7749335312745968E-3</v>
      </c>
    </row>
    <row r="25" spans="1:25" x14ac:dyDescent="0.55000000000000004">
      <c r="A25" s="1" t="s">
        <v>34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31300000</v>
      </c>
      <c r="J25" s="6"/>
      <c r="K25" s="6">
        <v>622124526478</v>
      </c>
      <c r="L25" s="6"/>
      <c r="M25" s="6">
        <v>0</v>
      </c>
      <c r="N25" s="6"/>
      <c r="O25" s="6">
        <v>0</v>
      </c>
      <c r="P25" s="6"/>
      <c r="Q25" s="6">
        <v>31300000</v>
      </c>
      <c r="R25" s="6"/>
      <c r="S25" s="6">
        <v>20160</v>
      </c>
      <c r="T25" s="6"/>
      <c r="U25" s="6">
        <v>622124526478</v>
      </c>
      <c r="V25" s="6"/>
      <c r="W25" s="6">
        <v>630889686000</v>
      </c>
      <c r="X25" s="6"/>
      <c r="Y25" s="7">
        <v>1.1211185865382157E-2</v>
      </c>
    </row>
    <row r="26" spans="1:25" ht="24.75" x14ac:dyDescent="0.6">
      <c r="A26" s="2" t="s">
        <v>35</v>
      </c>
      <c r="C26" s="1" t="s">
        <v>35</v>
      </c>
      <c r="E26" s="4">
        <f>SUM(E9:E25)</f>
        <v>31882149502135</v>
      </c>
      <c r="G26" s="4">
        <f>SUM(G9:G25)</f>
        <v>32761826368207</v>
      </c>
      <c r="I26" s="1" t="s">
        <v>35</v>
      </c>
      <c r="K26" s="4">
        <f>SUM(K9:K25)</f>
        <v>246228731320245</v>
      </c>
      <c r="M26" s="1" t="s">
        <v>35</v>
      </c>
      <c r="O26" s="4">
        <f>SUM(O9:O25)</f>
        <v>248254071574421</v>
      </c>
      <c r="Q26" s="1" t="s">
        <v>35</v>
      </c>
      <c r="S26" s="1" t="s">
        <v>35</v>
      </c>
      <c r="U26" s="4">
        <f>SUM(U9:U25)</f>
        <v>31105956131252</v>
      </c>
      <c r="W26" s="4">
        <f>SUM(W9:W25)</f>
        <v>32152825231367</v>
      </c>
      <c r="Y26" s="8">
        <f>SUM(Y9:Y25)</f>
        <v>0.57136977789490206</v>
      </c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29"/>
  <sheetViews>
    <sheetView rightToLeft="1" topLeftCell="A7" workbookViewId="0">
      <selection activeCell="W29" sqref="W28:W29"/>
    </sheetView>
  </sheetViews>
  <sheetFormatPr defaultRowHeight="24" x14ac:dyDescent="0.55000000000000004"/>
  <cols>
    <col min="1" max="1" width="41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6.425781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6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8.42578125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  <c r="R2" s="36" t="s">
        <v>0</v>
      </c>
      <c r="S2" s="36" t="s">
        <v>0</v>
      </c>
      <c r="T2" s="36" t="s">
        <v>0</v>
      </c>
      <c r="U2" s="36" t="s">
        <v>0</v>
      </c>
      <c r="V2" s="36" t="s">
        <v>0</v>
      </c>
      <c r="W2" s="36" t="s">
        <v>0</v>
      </c>
      <c r="X2" s="36" t="s">
        <v>0</v>
      </c>
      <c r="Y2" s="36" t="s">
        <v>0</v>
      </c>
    </row>
    <row r="3" spans="1:25" ht="24.75" x14ac:dyDescent="0.55000000000000004">
      <c r="A3" s="36" t="s">
        <v>1</v>
      </c>
      <c r="B3" s="36" t="s">
        <v>1</v>
      </c>
      <c r="C3" s="36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36" t="s">
        <v>1</v>
      </c>
      <c r="K3" s="36" t="s">
        <v>1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</row>
    <row r="4" spans="1:25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  <c r="N4" s="36" t="s">
        <v>2</v>
      </c>
      <c r="O4" s="36" t="s">
        <v>2</v>
      </c>
      <c r="P4" s="36" t="s">
        <v>2</v>
      </c>
      <c r="Q4" s="36" t="s">
        <v>2</v>
      </c>
      <c r="R4" s="36" t="s">
        <v>2</v>
      </c>
      <c r="S4" s="36" t="s">
        <v>2</v>
      </c>
      <c r="T4" s="36" t="s">
        <v>2</v>
      </c>
      <c r="U4" s="36" t="s">
        <v>2</v>
      </c>
      <c r="V4" s="36" t="s">
        <v>2</v>
      </c>
      <c r="W4" s="36" t="s">
        <v>2</v>
      </c>
      <c r="X4" s="36" t="s">
        <v>2</v>
      </c>
      <c r="Y4" s="36" t="s">
        <v>2</v>
      </c>
    </row>
    <row r="6" spans="1:25" ht="25.5" thickBot="1" x14ac:dyDescent="0.6">
      <c r="A6" s="5" t="s">
        <v>36</v>
      </c>
      <c r="C6" s="35" t="s">
        <v>185</v>
      </c>
      <c r="D6" s="35" t="s">
        <v>4</v>
      </c>
      <c r="E6" s="35" t="s">
        <v>4</v>
      </c>
      <c r="F6" s="35" t="s">
        <v>4</v>
      </c>
      <c r="G6" s="35" t="s">
        <v>4</v>
      </c>
      <c r="I6" s="35" t="s">
        <v>5</v>
      </c>
      <c r="J6" s="35" t="s">
        <v>5</v>
      </c>
      <c r="K6" s="35" t="s">
        <v>5</v>
      </c>
      <c r="L6" s="35" t="s">
        <v>5</v>
      </c>
      <c r="M6" s="35" t="s">
        <v>5</v>
      </c>
      <c r="N6" s="35" t="s">
        <v>5</v>
      </c>
      <c r="O6" s="35" t="s">
        <v>5</v>
      </c>
      <c r="Q6" s="35" t="s">
        <v>6</v>
      </c>
      <c r="R6" s="35" t="s">
        <v>6</v>
      </c>
      <c r="S6" s="35" t="s">
        <v>6</v>
      </c>
      <c r="T6" s="35" t="s">
        <v>6</v>
      </c>
      <c r="U6" s="35" t="s">
        <v>6</v>
      </c>
      <c r="V6" s="35" t="s">
        <v>6</v>
      </c>
      <c r="W6" s="35" t="s">
        <v>6</v>
      </c>
      <c r="X6" s="35" t="s">
        <v>6</v>
      </c>
      <c r="Y6" s="35" t="s">
        <v>6</v>
      </c>
    </row>
    <row r="7" spans="1:25" ht="25.5" thickBot="1" x14ac:dyDescent="0.6">
      <c r="A7" s="35" t="s">
        <v>37</v>
      </c>
      <c r="C7" s="35" t="s">
        <v>7</v>
      </c>
      <c r="E7" s="35" t="s">
        <v>8</v>
      </c>
      <c r="G7" s="35" t="s">
        <v>9</v>
      </c>
      <c r="I7" s="35" t="s">
        <v>10</v>
      </c>
      <c r="J7" s="35" t="s">
        <v>10</v>
      </c>
      <c r="K7" s="35" t="s">
        <v>10</v>
      </c>
      <c r="M7" s="35" t="s">
        <v>11</v>
      </c>
      <c r="N7" s="35" t="s">
        <v>11</v>
      </c>
      <c r="O7" s="35" t="s">
        <v>11</v>
      </c>
      <c r="Q7" s="35" t="s">
        <v>7</v>
      </c>
      <c r="S7" s="35" t="s">
        <v>38</v>
      </c>
      <c r="U7" s="35" t="s">
        <v>8</v>
      </c>
      <c r="W7" s="35" t="s">
        <v>9</v>
      </c>
      <c r="Y7" s="35" t="s">
        <v>13</v>
      </c>
    </row>
    <row r="8" spans="1:25" ht="25.5" thickBot="1" x14ac:dyDescent="0.6">
      <c r="A8" s="35" t="s">
        <v>37</v>
      </c>
      <c r="C8" s="35" t="s">
        <v>7</v>
      </c>
      <c r="E8" s="35" t="s">
        <v>8</v>
      </c>
      <c r="G8" s="35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35" t="s">
        <v>7</v>
      </c>
      <c r="S8" s="35" t="s">
        <v>38</v>
      </c>
      <c r="U8" s="35" t="s">
        <v>8</v>
      </c>
      <c r="W8" s="35" t="s">
        <v>9</v>
      </c>
      <c r="Y8" s="35" t="s">
        <v>13</v>
      </c>
    </row>
    <row r="9" spans="1:25" x14ac:dyDescent="0.55000000000000004">
      <c r="A9" s="1" t="s">
        <v>39</v>
      </c>
      <c r="C9" s="6">
        <v>134150</v>
      </c>
      <c r="D9" s="6"/>
      <c r="E9" s="6">
        <v>499994489500</v>
      </c>
      <c r="F9" s="6"/>
      <c r="G9" s="6">
        <v>693228052565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134150</v>
      </c>
      <c r="R9" s="6"/>
      <c r="S9" s="6">
        <v>5243880</v>
      </c>
      <c r="T9" s="6"/>
      <c r="U9" s="6">
        <v>499994489500</v>
      </c>
      <c r="V9" s="6"/>
      <c r="W9" s="6">
        <v>702956542380</v>
      </c>
      <c r="Y9" s="9">
        <v>1.2491845447459999E-2</v>
      </c>
    </row>
    <row r="10" spans="1:25" x14ac:dyDescent="0.55000000000000004">
      <c r="A10" s="1" t="s">
        <v>40</v>
      </c>
      <c r="C10" s="6">
        <v>3772</v>
      </c>
      <c r="D10" s="6"/>
      <c r="E10" s="6">
        <v>10000552720</v>
      </c>
      <c r="F10" s="6"/>
      <c r="G10" s="6">
        <v>12529307563</v>
      </c>
      <c r="H10" s="6"/>
      <c r="I10" s="6">
        <v>0</v>
      </c>
      <c r="J10" s="6"/>
      <c r="K10" s="6">
        <v>0</v>
      </c>
      <c r="L10" s="6"/>
      <c r="M10" s="6">
        <v>3772</v>
      </c>
      <c r="N10" s="6"/>
      <c r="O10" s="6">
        <v>13050721298</v>
      </c>
      <c r="P10" s="6"/>
      <c r="Q10" s="6">
        <v>0</v>
      </c>
      <c r="R10" s="6"/>
      <c r="S10" s="6">
        <v>0</v>
      </c>
      <c r="T10" s="6"/>
      <c r="U10" s="6">
        <v>0</v>
      </c>
      <c r="V10" s="6"/>
      <c r="W10" s="6">
        <v>0</v>
      </c>
      <c r="Y10" s="9">
        <v>0</v>
      </c>
    </row>
    <row r="11" spans="1:25" x14ac:dyDescent="0.55000000000000004">
      <c r="A11" s="1" t="s">
        <v>41</v>
      </c>
      <c r="C11" s="6">
        <v>33370</v>
      </c>
      <c r="D11" s="6"/>
      <c r="E11" s="6">
        <v>49985300824</v>
      </c>
      <c r="F11" s="6"/>
      <c r="G11" s="6">
        <v>60781573058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33370</v>
      </c>
      <c r="R11" s="6"/>
      <c r="S11" s="6">
        <v>1855915</v>
      </c>
      <c r="T11" s="6"/>
      <c r="U11" s="6">
        <v>49985300824</v>
      </c>
      <c r="V11" s="6"/>
      <c r="W11" s="6">
        <v>61886990323</v>
      </c>
      <c r="Y11" s="9">
        <v>1.0997589064409906E-3</v>
      </c>
    </row>
    <row r="12" spans="1:25" x14ac:dyDescent="0.55000000000000004">
      <c r="A12" s="1" t="s">
        <v>42</v>
      </c>
      <c r="C12" s="6">
        <v>23908</v>
      </c>
      <c r="D12" s="6"/>
      <c r="E12" s="6">
        <v>30001940747</v>
      </c>
      <c r="F12" s="6"/>
      <c r="G12" s="6">
        <v>36392409702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23908</v>
      </c>
      <c r="R12" s="6"/>
      <c r="S12" s="6">
        <v>1551060</v>
      </c>
      <c r="T12" s="6"/>
      <c r="U12" s="6">
        <v>30001940747</v>
      </c>
      <c r="V12" s="6"/>
      <c r="W12" s="6">
        <v>37055876996</v>
      </c>
      <c r="Y12" s="9">
        <v>6.5849915385507668E-4</v>
      </c>
    </row>
    <row r="13" spans="1:25" x14ac:dyDescent="0.55000000000000004">
      <c r="A13" s="1" t="s">
        <v>43</v>
      </c>
      <c r="C13" s="6">
        <v>25431</v>
      </c>
      <c r="D13" s="6"/>
      <c r="E13" s="6">
        <v>29964177967</v>
      </c>
      <c r="F13" s="6"/>
      <c r="G13" s="6">
        <v>36441126048</v>
      </c>
      <c r="H13" s="6"/>
      <c r="I13" s="6">
        <v>30</v>
      </c>
      <c r="J13" s="6"/>
      <c r="K13" s="6">
        <v>42721729</v>
      </c>
      <c r="L13" s="6"/>
      <c r="M13" s="6">
        <v>0</v>
      </c>
      <c r="N13" s="6"/>
      <c r="O13" s="6">
        <v>0</v>
      </c>
      <c r="P13" s="6"/>
      <c r="Q13" s="6">
        <v>25461</v>
      </c>
      <c r="R13" s="6"/>
      <c r="S13" s="6">
        <v>1461986</v>
      </c>
      <c r="T13" s="6"/>
      <c r="U13" s="6">
        <v>30006899696</v>
      </c>
      <c r="V13" s="6"/>
      <c r="W13" s="6">
        <v>37196662646</v>
      </c>
      <c r="Y13" s="9">
        <v>6.6100097647851493E-4</v>
      </c>
    </row>
    <row r="14" spans="1:25" x14ac:dyDescent="0.55000000000000004">
      <c r="A14" s="1" t="s">
        <v>44</v>
      </c>
      <c r="C14" s="6">
        <v>10554</v>
      </c>
      <c r="D14" s="6"/>
      <c r="E14" s="6">
        <v>30801110220</v>
      </c>
      <c r="F14" s="6"/>
      <c r="G14" s="6">
        <v>36947990502</v>
      </c>
      <c r="H14" s="6"/>
      <c r="I14" s="6">
        <v>0</v>
      </c>
      <c r="J14" s="6"/>
      <c r="K14" s="6">
        <v>0</v>
      </c>
      <c r="L14" s="6"/>
      <c r="M14" s="6">
        <v>1</v>
      </c>
      <c r="N14" s="6"/>
      <c r="O14" s="6">
        <v>3505459</v>
      </c>
      <c r="P14" s="6"/>
      <c r="Q14" s="6">
        <v>10553</v>
      </c>
      <c r="R14" s="6"/>
      <c r="S14" s="6">
        <v>3570372</v>
      </c>
      <c r="T14" s="6"/>
      <c r="U14" s="6">
        <v>30798191790</v>
      </c>
      <c r="V14" s="6"/>
      <c r="W14" s="6">
        <v>37650820934</v>
      </c>
      <c r="Y14" s="9">
        <v>6.6907156804477444E-4</v>
      </c>
    </row>
    <row r="15" spans="1:25" x14ac:dyDescent="0.55000000000000004">
      <c r="A15" s="1" t="s">
        <v>45</v>
      </c>
      <c r="C15" s="6">
        <v>64744</v>
      </c>
      <c r="D15" s="6"/>
      <c r="E15" s="6">
        <v>99873374976</v>
      </c>
      <c r="F15" s="6"/>
      <c r="G15" s="6">
        <v>118783803261</v>
      </c>
      <c r="H15" s="6"/>
      <c r="I15" s="6">
        <v>59</v>
      </c>
      <c r="J15" s="6"/>
      <c r="K15" s="6">
        <v>107587326</v>
      </c>
      <c r="L15" s="6"/>
      <c r="M15" s="6">
        <v>3</v>
      </c>
      <c r="N15" s="6"/>
      <c r="O15" s="6">
        <v>5515999</v>
      </c>
      <c r="P15" s="6"/>
      <c r="Q15" s="6">
        <v>64800</v>
      </c>
      <c r="R15" s="6"/>
      <c r="S15" s="6">
        <v>1864581</v>
      </c>
      <c r="T15" s="6"/>
      <c r="U15" s="6">
        <v>99976334535</v>
      </c>
      <c r="V15" s="6"/>
      <c r="W15" s="6">
        <v>120737294136</v>
      </c>
      <c r="Y15" s="9">
        <v>2.1455545644187488E-3</v>
      </c>
    </row>
    <row r="16" spans="1:25" x14ac:dyDescent="0.55000000000000004">
      <c r="A16" s="1" t="s">
        <v>46</v>
      </c>
      <c r="C16" s="6">
        <v>4649</v>
      </c>
      <c r="D16" s="6"/>
      <c r="E16" s="6">
        <v>19999765550</v>
      </c>
      <c r="F16" s="6"/>
      <c r="G16" s="6">
        <v>23152329686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4649</v>
      </c>
      <c r="R16" s="6"/>
      <c r="S16" s="6">
        <v>5071834</v>
      </c>
      <c r="T16" s="6"/>
      <c r="U16" s="6">
        <v>19999765550</v>
      </c>
      <c r="V16" s="6"/>
      <c r="W16" s="6">
        <v>23561863819</v>
      </c>
      <c r="Y16" s="9">
        <v>4.1870463326869486E-4</v>
      </c>
    </row>
    <row r="17" spans="1:25" x14ac:dyDescent="0.55000000000000004">
      <c r="A17" s="1" t="s">
        <v>47</v>
      </c>
      <c r="C17" s="6">
        <v>14500</v>
      </c>
      <c r="D17" s="6"/>
      <c r="E17" s="6">
        <v>60180307000</v>
      </c>
      <c r="F17" s="6"/>
      <c r="G17" s="6">
        <v>69068451025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14500</v>
      </c>
      <c r="R17" s="6"/>
      <c r="S17" s="6">
        <v>4848988</v>
      </c>
      <c r="T17" s="6"/>
      <c r="U17" s="6">
        <v>60180307000</v>
      </c>
      <c r="V17" s="6"/>
      <c r="W17" s="6">
        <v>70259354324</v>
      </c>
      <c r="Y17" s="9">
        <v>1.2485394793854746E-3</v>
      </c>
    </row>
    <row r="18" spans="1:25" x14ac:dyDescent="0.55000000000000004">
      <c r="A18" s="1" t="s">
        <v>48</v>
      </c>
      <c r="C18" s="6">
        <v>9335</v>
      </c>
      <c r="D18" s="6"/>
      <c r="E18" s="6">
        <v>9313846842</v>
      </c>
      <c r="F18" s="6"/>
      <c r="G18" s="6">
        <v>9239563269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9335</v>
      </c>
      <c r="R18" s="6"/>
      <c r="S18" s="6">
        <v>989920</v>
      </c>
      <c r="T18" s="6"/>
      <c r="U18" s="6">
        <v>9313846842</v>
      </c>
      <c r="V18" s="6"/>
      <c r="W18" s="6">
        <v>9239563269</v>
      </c>
      <c r="Y18" s="9">
        <v>1.6419108351648811E-4</v>
      </c>
    </row>
    <row r="19" spans="1:25" x14ac:dyDescent="0.55000000000000004">
      <c r="A19" s="1" t="s">
        <v>49</v>
      </c>
      <c r="C19" s="6">
        <v>20000</v>
      </c>
      <c r="D19" s="6"/>
      <c r="E19" s="6">
        <v>20000000000</v>
      </c>
      <c r="F19" s="6"/>
      <c r="G19" s="6">
        <v>18397332000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20000</v>
      </c>
      <c r="R19" s="6"/>
      <c r="S19" s="6">
        <v>920000</v>
      </c>
      <c r="T19" s="6"/>
      <c r="U19" s="6">
        <v>20000000000</v>
      </c>
      <c r="V19" s="6"/>
      <c r="W19" s="6">
        <v>18397332000</v>
      </c>
      <c r="Y19" s="9">
        <v>3.2692864229063153E-4</v>
      </c>
    </row>
    <row r="20" spans="1:25" x14ac:dyDescent="0.55000000000000004">
      <c r="A20" s="1" t="s">
        <v>50</v>
      </c>
      <c r="C20" s="6">
        <v>5000</v>
      </c>
      <c r="D20" s="6"/>
      <c r="E20" s="6">
        <v>5000000000</v>
      </c>
      <c r="F20" s="6"/>
      <c r="G20" s="6">
        <v>4996375000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5000</v>
      </c>
      <c r="R20" s="6"/>
      <c r="S20" s="6">
        <v>1000000</v>
      </c>
      <c r="T20" s="6"/>
      <c r="U20" s="6">
        <v>5000000000</v>
      </c>
      <c r="V20" s="6"/>
      <c r="W20" s="6">
        <v>4996375000</v>
      </c>
      <c r="Y20" s="9">
        <v>8.878777070092848E-5</v>
      </c>
    </row>
    <row r="21" spans="1:25" x14ac:dyDescent="0.55000000000000004">
      <c r="A21" s="1" t="s">
        <v>51</v>
      </c>
      <c r="C21" s="6">
        <v>200000</v>
      </c>
      <c r="D21" s="6"/>
      <c r="E21" s="6">
        <v>200000000000</v>
      </c>
      <c r="F21" s="6"/>
      <c r="G21" s="6">
        <v>199855000000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200000</v>
      </c>
      <c r="R21" s="6"/>
      <c r="S21" s="6">
        <v>1000000</v>
      </c>
      <c r="T21" s="6"/>
      <c r="U21" s="6">
        <v>200000000000</v>
      </c>
      <c r="V21" s="6"/>
      <c r="W21" s="6">
        <v>199855000000</v>
      </c>
      <c r="Y21" s="9">
        <v>3.5515108280371396E-3</v>
      </c>
    </row>
    <row r="22" spans="1:25" x14ac:dyDescent="0.55000000000000004">
      <c r="A22" s="1" t="s">
        <v>52</v>
      </c>
      <c r="C22" s="6">
        <v>5000</v>
      </c>
      <c r="D22" s="6"/>
      <c r="E22" s="6">
        <v>5000725000</v>
      </c>
      <c r="F22" s="6"/>
      <c r="G22" s="6">
        <v>4999275000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5000</v>
      </c>
      <c r="R22" s="6"/>
      <c r="S22" s="6">
        <v>1000000</v>
      </c>
      <c r="T22" s="6"/>
      <c r="U22" s="6">
        <v>5000725000</v>
      </c>
      <c r="V22" s="6"/>
      <c r="W22" s="6">
        <v>4999275000</v>
      </c>
      <c r="Y22" s="9">
        <v>8.8839304970280306E-5</v>
      </c>
    </row>
    <row r="23" spans="1:25" x14ac:dyDescent="0.55000000000000004">
      <c r="A23" s="1" t="s">
        <v>53</v>
      </c>
      <c r="C23" s="6">
        <v>3180</v>
      </c>
      <c r="D23" s="6"/>
      <c r="E23" s="6">
        <v>3180461100</v>
      </c>
      <c r="F23" s="6"/>
      <c r="G23" s="6">
        <v>3211331109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3180</v>
      </c>
      <c r="R23" s="6"/>
      <c r="S23" s="6">
        <v>1009999</v>
      </c>
      <c r="T23" s="6"/>
      <c r="U23" s="6">
        <v>3180461100</v>
      </c>
      <c r="V23" s="6"/>
      <c r="W23" s="6">
        <v>3211331109</v>
      </c>
      <c r="Y23" s="9">
        <v>5.7066759430717346E-5</v>
      </c>
    </row>
    <row r="24" spans="1:25" x14ac:dyDescent="0.55000000000000004">
      <c r="A24" s="1" t="s">
        <v>54</v>
      </c>
      <c r="C24" s="6">
        <v>10000</v>
      </c>
      <c r="D24" s="6"/>
      <c r="E24" s="6">
        <v>10001420293</v>
      </c>
      <c r="F24" s="6"/>
      <c r="G24" s="6">
        <v>9899564355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10000</v>
      </c>
      <c r="R24" s="6"/>
      <c r="S24" s="6">
        <v>990100</v>
      </c>
      <c r="T24" s="6"/>
      <c r="U24" s="6">
        <v>10001420293</v>
      </c>
      <c r="V24" s="6"/>
      <c r="W24" s="6">
        <v>9899564355</v>
      </c>
      <c r="Y24" s="9">
        <v>1.7591959170214905E-4</v>
      </c>
    </row>
    <row r="25" spans="1:25" ht="24.75" thickBot="1" x14ac:dyDescent="0.6">
      <c r="A25" s="1" t="s">
        <v>55</v>
      </c>
      <c r="C25" s="6">
        <v>100000</v>
      </c>
      <c r="D25" s="6"/>
      <c r="E25" s="6">
        <v>100000000000</v>
      </c>
      <c r="F25" s="6"/>
      <c r="G25" s="6">
        <v>99927500000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100000</v>
      </c>
      <c r="R25" s="6"/>
      <c r="S25" s="6">
        <v>1000000</v>
      </c>
      <c r="T25" s="6"/>
      <c r="U25" s="6">
        <v>100000000000</v>
      </c>
      <c r="V25" s="6"/>
      <c r="W25" s="6">
        <v>99927500000</v>
      </c>
      <c r="Y25" s="9">
        <v>1.7757554140185698E-3</v>
      </c>
    </row>
    <row r="26" spans="1:25" ht="24.75" thickBot="1" x14ac:dyDescent="0.6">
      <c r="A26" s="1" t="s">
        <v>35</v>
      </c>
      <c r="C26" s="1" t="s">
        <v>35</v>
      </c>
      <c r="E26" s="4">
        <f>SUM(E9:E25)</f>
        <v>1183297472739</v>
      </c>
      <c r="G26" s="4">
        <f>SUM(G9:G25)</f>
        <v>1437850984143</v>
      </c>
      <c r="I26" s="1" t="s">
        <v>35</v>
      </c>
      <c r="K26" s="4">
        <f>SUM(K9:K25)</f>
        <v>150309055</v>
      </c>
      <c r="M26" s="1" t="s">
        <v>35</v>
      </c>
      <c r="O26" s="4">
        <f>SUM(O9:O25)</f>
        <v>13059742756</v>
      </c>
      <c r="Q26" s="1" t="s">
        <v>35</v>
      </c>
      <c r="S26" s="1" t="s">
        <v>35</v>
      </c>
      <c r="U26" s="4">
        <f>SUM(U9:U25)</f>
        <v>1173439682877</v>
      </c>
      <c r="W26" s="4">
        <f>SUM(W9:W25)</f>
        <v>1441831346291</v>
      </c>
      <c r="Y26" s="13">
        <f>SUM(Y9:Y25)</f>
        <v>2.5621974124019179E-2</v>
      </c>
    </row>
    <row r="27" spans="1:25" ht="24.75" thickTop="1" x14ac:dyDescent="0.55000000000000004">
      <c r="W27" s="3"/>
    </row>
    <row r="28" spans="1:25" x14ac:dyDescent="0.55000000000000004">
      <c r="W28" s="20"/>
    </row>
    <row r="29" spans="1:25" x14ac:dyDescent="0.55000000000000004">
      <c r="W29" s="15"/>
    </row>
  </sheetData>
  <mergeCells count="21"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  <mergeCell ref="K8"/>
    <mergeCell ref="I7:K7"/>
    <mergeCell ref="C7:C8"/>
    <mergeCell ref="E7:E8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6"/>
  <sheetViews>
    <sheetView rightToLeft="1" topLeftCell="A70" workbookViewId="0">
      <selection activeCell="I82" sqref="I82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 ht="24.75" x14ac:dyDescent="0.55000000000000004">
      <c r="A3" s="36" t="s">
        <v>1</v>
      </c>
      <c r="B3" s="36" t="s">
        <v>1</v>
      </c>
      <c r="C3" s="36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36" t="s">
        <v>1</v>
      </c>
      <c r="K3" s="36" t="s">
        <v>1</v>
      </c>
    </row>
    <row r="4" spans="1:11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</row>
    <row r="6" spans="1:11" ht="25.5" thickBot="1" x14ac:dyDescent="0.6">
      <c r="A6" s="35" t="s">
        <v>57</v>
      </c>
      <c r="C6" s="35" t="s">
        <v>185</v>
      </c>
      <c r="E6" s="35" t="s">
        <v>5</v>
      </c>
      <c r="F6" s="35" t="s">
        <v>5</v>
      </c>
      <c r="G6" s="35" t="s">
        <v>5</v>
      </c>
      <c r="I6" s="35" t="s">
        <v>6</v>
      </c>
      <c r="J6" s="35" t="s">
        <v>6</v>
      </c>
      <c r="K6" s="35" t="s">
        <v>6</v>
      </c>
    </row>
    <row r="7" spans="1:11" ht="25.5" thickBot="1" x14ac:dyDescent="0.6">
      <c r="A7" s="35" t="s">
        <v>57</v>
      </c>
      <c r="C7" s="35" t="s">
        <v>59</v>
      </c>
      <c r="E7" s="35" t="s">
        <v>60</v>
      </c>
      <c r="G7" s="35" t="s">
        <v>61</v>
      </c>
      <c r="I7" s="35" t="s">
        <v>59</v>
      </c>
      <c r="K7" s="35" t="s">
        <v>56</v>
      </c>
    </row>
    <row r="8" spans="1:11" x14ac:dyDescent="0.55000000000000004">
      <c r="A8" s="1" t="s">
        <v>62</v>
      </c>
      <c r="C8" s="6">
        <v>156428</v>
      </c>
      <c r="D8" s="6"/>
      <c r="E8" s="6">
        <v>0</v>
      </c>
      <c r="F8" s="6"/>
      <c r="G8" s="6">
        <v>0</v>
      </c>
      <c r="H8" s="6"/>
      <c r="I8" s="6">
        <v>156428</v>
      </c>
      <c r="K8" s="9">
        <v>2.77979402971251E-9</v>
      </c>
    </row>
    <row r="9" spans="1:11" x14ac:dyDescent="0.55000000000000004">
      <c r="A9" s="1" t="s">
        <v>63</v>
      </c>
      <c r="C9" s="6">
        <v>4283520</v>
      </c>
      <c r="D9" s="6"/>
      <c r="E9" s="6">
        <v>17529</v>
      </c>
      <c r="F9" s="6"/>
      <c r="G9" s="6">
        <v>0</v>
      </c>
      <c r="H9" s="6"/>
      <c r="I9" s="6">
        <v>4301049</v>
      </c>
      <c r="K9" s="9">
        <v>7.6431523331506894E-8</v>
      </c>
    </row>
    <row r="10" spans="1:11" x14ac:dyDescent="0.55000000000000004">
      <c r="A10" s="1" t="s">
        <v>65</v>
      </c>
      <c r="C10" s="6">
        <v>63090641519</v>
      </c>
      <c r="D10" s="6"/>
      <c r="E10" s="6">
        <v>331859000000</v>
      </c>
      <c r="F10" s="6"/>
      <c r="G10" s="6">
        <v>207850998577</v>
      </c>
      <c r="H10" s="6"/>
      <c r="I10" s="6">
        <v>187098642942</v>
      </c>
      <c r="K10" s="9">
        <v>3.324824779563021E-3</v>
      </c>
    </row>
    <row r="11" spans="1:11" x14ac:dyDescent="0.55000000000000004">
      <c r="A11" s="1" t="s">
        <v>63</v>
      </c>
      <c r="C11" s="6">
        <v>10993193</v>
      </c>
      <c r="D11" s="6"/>
      <c r="E11" s="6">
        <v>44987</v>
      </c>
      <c r="F11" s="6"/>
      <c r="G11" s="6">
        <v>0</v>
      </c>
      <c r="H11" s="6"/>
      <c r="I11" s="6">
        <v>11038180</v>
      </c>
      <c r="K11" s="9">
        <v>1.9615329009443342E-7</v>
      </c>
    </row>
    <row r="12" spans="1:11" x14ac:dyDescent="0.55000000000000004">
      <c r="A12" s="1" t="s">
        <v>63</v>
      </c>
      <c r="C12" s="6">
        <v>12165889</v>
      </c>
      <c r="D12" s="6"/>
      <c r="E12" s="6">
        <v>49786</v>
      </c>
      <c r="F12" s="6"/>
      <c r="G12" s="6">
        <v>0</v>
      </c>
      <c r="H12" s="6"/>
      <c r="I12" s="6">
        <v>12215675</v>
      </c>
      <c r="K12" s="9">
        <v>2.17077891642854E-7</v>
      </c>
    </row>
    <row r="13" spans="1:11" x14ac:dyDescent="0.55000000000000004">
      <c r="A13" s="1" t="s">
        <v>63</v>
      </c>
      <c r="C13" s="6">
        <v>11848973</v>
      </c>
      <c r="D13" s="6"/>
      <c r="E13" s="6">
        <v>48489</v>
      </c>
      <c r="F13" s="6"/>
      <c r="G13" s="6">
        <v>0</v>
      </c>
      <c r="H13" s="6"/>
      <c r="I13" s="6">
        <v>11897462</v>
      </c>
      <c r="K13" s="9">
        <v>2.1142310734862975E-7</v>
      </c>
    </row>
    <row r="14" spans="1:11" x14ac:dyDescent="0.55000000000000004">
      <c r="A14" s="1" t="s">
        <v>69</v>
      </c>
      <c r="C14" s="6">
        <v>47284189871</v>
      </c>
      <c r="D14" s="6"/>
      <c r="E14" s="6">
        <v>1316758534128</v>
      </c>
      <c r="F14" s="6"/>
      <c r="G14" s="6">
        <v>1260754941239</v>
      </c>
      <c r="H14" s="6"/>
      <c r="I14" s="6">
        <v>103287782760</v>
      </c>
      <c r="K14" s="9">
        <v>1.8354691094848155E-3</v>
      </c>
    </row>
    <row r="15" spans="1:11" x14ac:dyDescent="0.55000000000000004">
      <c r="A15" s="1" t="s">
        <v>69</v>
      </c>
      <c r="C15" s="6">
        <v>512213079497</v>
      </c>
      <c r="D15" s="6"/>
      <c r="E15" s="6">
        <v>86382782558037</v>
      </c>
      <c r="F15" s="6"/>
      <c r="G15" s="6">
        <v>86475993371751</v>
      </c>
      <c r="H15" s="6"/>
      <c r="I15" s="6">
        <v>419002265783</v>
      </c>
      <c r="K15" s="9">
        <v>7.4458536634080703E-3</v>
      </c>
    </row>
    <row r="16" spans="1:11" x14ac:dyDescent="0.55000000000000004">
      <c r="A16" s="1" t="s">
        <v>69</v>
      </c>
      <c r="C16" s="6">
        <v>2104573874</v>
      </c>
      <c r="D16" s="6"/>
      <c r="E16" s="6">
        <v>3609014172433</v>
      </c>
      <c r="F16" s="6"/>
      <c r="G16" s="6">
        <v>3482509927106</v>
      </c>
      <c r="H16" s="6"/>
      <c r="I16" s="6">
        <v>128608819201</v>
      </c>
      <c r="K16" s="9">
        <v>2.2854350102495423E-3</v>
      </c>
    </row>
    <row r="17" spans="1:11" x14ac:dyDescent="0.55000000000000004">
      <c r="A17" s="1" t="s">
        <v>69</v>
      </c>
      <c r="C17" s="6">
        <v>6011813413</v>
      </c>
      <c r="D17" s="6"/>
      <c r="E17" s="6">
        <v>33948432975333</v>
      </c>
      <c r="F17" s="6"/>
      <c r="G17" s="6">
        <v>33953680751457</v>
      </c>
      <c r="H17" s="6"/>
      <c r="I17" s="6">
        <v>764037289</v>
      </c>
      <c r="K17" s="9">
        <v>1.3577277050399746E-5</v>
      </c>
    </row>
    <row r="18" spans="1:11" x14ac:dyDescent="0.55000000000000004">
      <c r="A18" s="1" t="s">
        <v>69</v>
      </c>
      <c r="C18" s="6">
        <v>190491515</v>
      </c>
      <c r="D18" s="6"/>
      <c r="E18" s="6">
        <v>60911151887</v>
      </c>
      <c r="F18" s="6"/>
      <c r="G18" s="6">
        <v>60926528112</v>
      </c>
      <c r="H18" s="6"/>
      <c r="I18" s="6">
        <v>175115290</v>
      </c>
      <c r="K18" s="9">
        <v>3.1118753525799395E-6</v>
      </c>
    </row>
    <row r="19" spans="1:11" x14ac:dyDescent="0.55000000000000004">
      <c r="A19" s="1" t="s">
        <v>69</v>
      </c>
      <c r="C19" s="6">
        <v>14470735449</v>
      </c>
      <c r="D19" s="6"/>
      <c r="E19" s="6">
        <v>1555957929282</v>
      </c>
      <c r="F19" s="6"/>
      <c r="G19" s="6">
        <v>1554772137033</v>
      </c>
      <c r="H19" s="6"/>
      <c r="I19" s="6">
        <v>15656527698</v>
      </c>
      <c r="K19" s="9">
        <v>2.7822335017342766E-4</v>
      </c>
    </row>
    <row r="20" spans="1:11" x14ac:dyDescent="0.55000000000000004">
      <c r="A20" s="1" t="s">
        <v>63</v>
      </c>
      <c r="C20" s="6">
        <v>270000</v>
      </c>
      <c r="D20" s="6"/>
      <c r="E20" s="6">
        <v>0</v>
      </c>
      <c r="F20" s="6"/>
      <c r="G20" s="6">
        <v>270000</v>
      </c>
      <c r="H20" s="6"/>
      <c r="I20" s="6">
        <v>0</v>
      </c>
      <c r="K20" s="9">
        <v>0</v>
      </c>
    </row>
    <row r="21" spans="1:11" x14ac:dyDescent="0.55000000000000004">
      <c r="A21" s="1" t="s">
        <v>69</v>
      </c>
      <c r="C21" s="6">
        <v>5885737553</v>
      </c>
      <c r="D21" s="6"/>
      <c r="E21" s="6">
        <v>5106280310</v>
      </c>
      <c r="F21" s="6"/>
      <c r="G21" s="6">
        <v>7773246</v>
      </c>
      <c r="H21" s="6"/>
      <c r="I21" s="6">
        <v>10984244617</v>
      </c>
      <c r="K21" s="9">
        <v>1.9519483473060049E-4</v>
      </c>
    </row>
    <row r="22" spans="1:11" x14ac:dyDescent="0.55000000000000004">
      <c r="A22" s="1" t="s">
        <v>69</v>
      </c>
      <c r="C22" s="6">
        <v>2406108506</v>
      </c>
      <c r="D22" s="6"/>
      <c r="E22" s="6">
        <v>996095785</v>
      </c>
      <c r="F22" s="6"/>
      <c r="G22" s="6">
        <v>2588871</v>
      </c>
      <c r="H22" s="6"/>
      <c r="I22" s="6">
        <v>3399615420</v>
      </c>
      <c r="K22" s="9">
        <v>6.0412654050646857E-5</v>
      </c>
    </row>
    <row r="23" spans="1:11" x14ac:dyDescent="0.55000000000000004">
      <c r="A23" s="1" t="s">
        <v>69</v>
      </c>
      <c r="C23" s="6">
        <v>6190126002</v>
      </c>
      <c r="D23" s="6"/>
      <c r="E23" s="6">
        <v>558854336041</v>
      </c>
      <c r="F23" s="6"/>
      <c r="G23" s="6">
        <v>513019943067</v>
      </c>
      <c r="H23" s="6"/>
      <c r="I23" s="6">
        <v>52024518976</v>
      </c>
      <c r="K23" s="9">
        <v>9.2449847372689012E-4</v>
      </c>
    </row>
    <row r="24" spans="1:11" x14ac:dyDescent="0.55000000000000004">
      <c r="A24" s="1" t="s">
        <v>69</v>
      </c>
      <c r="C24" s="6">
        <v>6190914933</v>
      </c>
      <c r="D24" s="6"/>
      <c r="E24" s="6">
        <v>3722863301</v>
      </c>
      <c r="F24" s="6"/>
      <c r="G24" s="6">
        <v>5025782</v>
      </c>
      <c r="H24" s="6"/>
      <c r="I24" s="6">
        <v>9908752452</v>
      </c>
      <c r="K24" s="9">
        <v>1.7608286820753824E-4</v>
      </c>
    </row>
    <row r="25" spans="1:11" x14ac:dyDescent="0.55000000000000004">
      <c r="A25" s="1" t="s">
        <v>69</v>
      </c>
      <c r="C25" s="6">
        <v>489419622</v>
      </c>
      <c r="D25" s="6"/>
      <c r="E25" s="6">
        <v>6390019692</v>
      </c>
      <c r="F25" s="6"/>
      <c r="G25" s="6">
        <v>16646048</v>
      </c>
      <c r="H25" s="6"/>
      <c r="I25" s="6">
        <v>6862793266</v>
      </c>
      <c r="K25" s="9">
        <v>1.219548402330658E-4</v>
      </c>
    </row>
    <row r="26" spans="1:11" x14ac:dyDescent="0.55000000000000004">
      <c r="A26" s="1" t="s">
        <v>69</v>
      </c>
      <c r="C26" s="6">
        <v>145551402275</v>
      </c>
      <c r="D26" s="6"/>
      <c r="E26" s="6">
        <v>406030875309</v>
      </c>
      <c r="F26" s="6"/>
      <c r="G26" s="6">
        <v>466316951495</v>
      </c>
      <c r="H26" s="6"/>
      <c r="I26" s="6">
        <v>85265326089</v>
      </c>
      <c r="K26" s="9">
        <v>1.5152021658762658E-3</v>
      </c>
    </row>
    <row r="27" spans="1:11" x14ac:dyDescent="0.55000000000000004">
      <c r="A27" s="1" t="s">
        <v>69</v>
      </c>
      <c r="C27" s="6">
        <v>923511789</v>
      </c>
      <c r="D27" s="6"/>
      <c r="E27" s="6">
        <v>1468954348</v>
      </c>
      <c r="F27" s="6"/>
      <c r="G27" s="6">
        <v>7432377</v>
      </c>
      <c r="H27" s="6"/>
      <c r="I27" s="6">
        <v>2385033760</v>
      </c>
      <c r="K27" s="9">
        <v>4.2383093862420919E-5</v>
      </c>
    </row>
    <row r="28" spans="1:11" x14ac:dyDescent="0.55000000000000004">
      <c r="A28" s="1" t="s">
        <v>69</v>
      </c>
      <c r="C28" s="6">
        <v>22184295719</v>
      </c>
      <c r="D28" s="6"/>
      <c r="E28" s="6">
        <v>259495603956</v>
      </c>
      <c r="F28" s="6"/>
      <c r="G28" s="6">
        <v>265704805107</v>
      </c>
      <c r="H28" s="6"/>
      <c r="I28" s="6">
        <v>15975094568</v>
      </c>
      <c r="K28" s="9">
        <v>2.8388442289244348E-4</v>
      </c>
    </row>
    <row r="29" spans="1:11" x14ac:dyDescent="0.55000000000000004">
      <c r="A29" s="1" t="s">
        <v>84</v>
      </c>
      <c r="C29" s="6">
        <v>86985064857</v>
      </c>
      <c r="D29" s="6"/>
      <c r="E29" s="6">
        <v>166709181523</v>
      </c>
      <c r="F29" s="6"/>
      <c r="G29" s="6">
        <v>160504121568</v>
      </c>
      <c r="H29" s="6"/>
      <c r="I29" s="6">
        <v>93190124812</v>
      </c>
      <c r="K29" s="9">
        <v>1.6560293079280002E-3</v>
      </c>
    </row>
    <row r="30" spans="1:11" x14ac:dyDescent="0.55000000000000004">
      <c r="A30" s="1" t="s">
        <v>69</v>
      </c>
      <c r="C30" s="6">
        <v>180123735797</v>
      </c>
      <c r="D30" s="6"/>
      <c r="E30" s="6">
        <v>389203059413</v>
      </c>
      <c r="F30" s="6"/>
      <c r="G30" s="6">
        <v>496204767757</v>
      </c>
      <c r="H30" s="6"/>
      <c r="I30" s="6">
        <v>73122027453</v>
      </c>
      <c r="K30" s="9">
        <v>1.299410433901371E-3</v>
      </c>
    </row>
    <row r="31" spans="1:11" x14ac:dyDescent="0.55000000000000004">
      <c r="A31" s="1" t="s">
        <v>69</v>
      </c>
      <c r="C31" s="6">
        <v>157870730</v>
      </c>
      <c r="D31" s="6"/>
      <c r="E31" s="6">
        <v>4525074265</v>
      </c>
      <c r="F31" s="6"/>
      <c r="G31" s="6">
        <v>12467806</v>
      </c>
      <c r="H31" s="6"/>
      <c r="I31" s="6">
        <v>4670477189</v>
      </c>
      <c r="K31" s="9">
        <v>8.2996423951534675E-5</v>
      </c>
    </row>
    <row r="32" spans="1:11" x14ac:dyDescent="0.55000000000000004">
      <c r="A32" s="1" t="s">
        <v>69</v>
      </c>
      <c r="C32" s="6">
        <v>91315063925</v>
      </c>
      <c r="D32" s="6"/>
      <c r="E32" s="6">
        <v>395019993731</v>
      </c>
      <c r="F32" s="6"/>
      <c r="G32" s="6">
        <v>472272955805</v>
      </c>
      <c r="H32" s="6"/>
      <c r="I32" s="6">
        <v>14062101851</v>
      </c>
      <c r="K32" s="9">
        <v>2.4988970498004856E-4</v>
      </c>
    </row>
    <row r="33" spans="1:11" x14ac:dyDescent="0.55000000000000004">
      <c r="A33" s="1" t="s">
        <v>69</v>
      </c>
      <c r="C33" s="6">
        <v>748060375</v>
      </c>
      <c r="D33" s="6"/>
      <c r="E33" s="6">
        <v>9681899964</v>
      </c>
      <c r="F33" s="6"/>
      <c r="G33" s="6">
        <v>4749510</v>
      </c>
      <c r="H33" s="6"/>
      <c r="I33" s="6">
        <v>10425210829</v>
      </c>
      <c r="K33" s="9">
        <v>1.8526055962454551E-4</v>
      </c>
    </row>
    <row r="34" spans="1:11" x14ac:dyDescent="0.55000000000000004">
      <c r="A34" s="1" t="s">
        <v>84</v>
      </c>
      <c r="C34" s="6">
        <v>10384630401</v>
      </c>
      <c r="D34" s="6"/>
      <c r="E34" s="6">
        <v>42676563</v>
      </c>
      <c r="F34" s="6"/>
      <c r="G34" s="6">
        <v>0</v>
      </c>
      <c r="H34" s="6"/>
      <c r="I34" s="6">
        <v>10427306964</v>
      </c>
      <c r="K34" s="9">
        <v>1.8529780886098957E-4</v>
      </c>
    </row>
    <row r="35" spans="1:11" x14ac:dyDescent="0.55000000000000004">
      <c r="A35" s="1" t="s">
        <v>69</v>
      </c>
      <c r="C35" s="6">
        <v>6129069179</v>
      </c>
      <c r="D35" s="6"/>
      <c r="E35" s="6">
        <v>5830275470</v>
      </c>
      <c r="F35" s="6"/>
      <c r="G35" s="6">
        <v>8117707</v>
      </c>
      <c r="H35" s="6"/>
      <c r="I35" s="6">
        <v>11951226942</v>
      </c>
      <c r="K35" s="9">
        <v>2.1237853390128938E-4</v>
      </c>
    </row>
    <row r="36" spans="1:11" x14ac:dyDescent="0.55000000000000004">
      <c r="A36" s="1" t="s">
        <v>69</v>
      </c>
      <c r="C36" s="6">
        <v>4633872533</v>
      </c>
      <c r="D36" s="6"/>
      <c r="E36" s="6">
        <v>3250256761</v>
      </c>
      <c r="F36" s="6"/>
      <c r="G36" s="6">
        <v>4870731</v>
      </c>
      <c r="H36" s="6"/>
      <c r="I36" s="6">
        <v>7879258563</v>
      </c>
      <c r="K36" s="9">
        <v>1.4001787347526384E-4</v>
      </c>
    </row>
    <row r="37" spans="1:11" x14ac:dyDescent="0.55000000000000004">
      <c r="A37" s="1" t="s">
        <v>69</v>
      </c>
      <c r="C37" s="6">
        <v>4172537175</v>
      </c>
      <c r="D37" s="6"/>
      <c r="E37" s="6">
        <v>3310841541</v>
      </c>
      <c r="F37" s="6"/>
      <c r="G37" s="6">
        <v>54507480</v>
      </c>
      <c r="H37" s="6"/>
      <c r="I37" s="6">
        <v>7428871236</v>
      </c>
      <c r="K37" s="9">
        <v>1.3201429353655223E-4</v>
      </c>
    </row>
    <row r="38" spans="1:11" x14ac:dyDescent="0.55000000000000004">
      <c r="A38" s="1" t="s">
        <v>69</v>
      </c>
      <c r="C38" s="6">
        <v>485939960</v>
      </c>
      <c r="D38" s="6"/>
      <c r="E38" s="6">
        <v>318715329</v>
      </c>
      <c r="F38" s="6"/>
      <c r="G38" s="6">
        <v>1212479</v>
      </c>
      <c r="H38" s="6"/>
      <c r="I38" s="6">
        <v>803442810</v>
      </c>
      <c r="K38" s="9">
        <v>1.4277530406662761E-5</v>
      </c>
    </row>
    <row r="39" spans="1:11" x14ac:dyDescent="0.55000000000000004">
      <c r="A39" s="1" t="s">
        <v>69</v>
      </c>
      <c r="C39" s="6">
        <v>572717730</v>
      </c>
      <c r="D39" s="6"/>
      <c r="E39" s="6">
        <v>957677414640</v>
      </c>
      <c r="F39" s="6"/>
      <c r="G39" s="6">
        <v>893102659391</v>
      </c>
      <c r="H39" s="6"/>
      <c r="I39" s="6">
        <v>65147472979</v>
      </c>
      <c r="K39" s="9">
        <v>1.1576991103758999E-3</v>
      </c>
    </row>
    <row r="40" spans="1:11" x14ac:dyDescent="0.55000000000000004">
      <c r="A40" s="1" t="s">
        <v>69</v>
      </c>
      <c r="C40" s="6">
        <v>972152289</v>
      </c>
      <c r="D40" s="6"/>
      <c r="E40" s="6">
        <v>459689808556</v>
      </c>
      <c r="F40" s="6"/>
      <c r="G40" s="6">
        <v>451007057462</v>
      </c>
      <c r="H40" s="6"/>
      <c r="I40" s="6">
        <v>9654903383</v>
      </c>
      <c r="K40" s="9">
        <v>1.7157185913976088E-4</v>
      </c>
    </row>
    <row r="41" spans="1:11" x14ac:dyDescent="0.55000000000000004">
      <c r="A41" s="1" t="s">
        <v>69</v>
      </c>
      <c r="C41" s="6">
        <v>2140382639</v>
      </c>
      <c r="D41" s="6"/>
      <c r="E41" s="6">
        <v>1837848293</v>
      </c>
      <c r="F41" s="6"/>
      <c r="G41" s="6">
        <v>2807072</v>
      </c>
      <c r="H41" s="6"/>
      <c r="I41" s="6">
        <v>3975423860</v>
      </c>
      <c r="K41" s="9">
        <v>7.0645022065133234E-5</v>
      </c>
    </row>
    <row r="42" spans="1:11" x14ac:dyDescent="0.55000000000000004">
      <c r="A42" s="1" t="s">
        <v>69</v>
      </c>
      <c r="C42" s="6">
        <v>4148014753</v>
      </c>
      <c r="D42" s="6"/>
      <c r="E42" s="6">
        <v>2567050299</v>
      </c>
      <c r="F42" s="6"/>
      <c r="G42" s="6">
        <v>4203002</v>
      </c>
      <c r="H42" s="6"/>
      <c r="I42" s="6">
        <v>6710862050</v>
      </c>
      <c r="K42" s="9">
        <v>1.1925495602330947E-4</v>
      </c>
    </row>
    <row r="43" spans="1:11" x14ac:dyDescent="0.55000000000000004">
      <c r="A43" s="1" t="s">
        <v>69</v>
      </c>
      <c r="C43" s="6">
        <v>626464701</v>
      </c>
      <c r="D43" s="6"/>
      <c r="E43" s="6">
        <v>322830965527</v>
      </c>
      <c r="F43" s="6"/>
      <c r="G43" s="6">
        <v>319724886823</v>
      </c>
      <c r="H43" s="6"/>
      <c r="I43" s="6">
        <v>3732543405</v>
      </c>
      <c r="K43" s="9">
        <v>6.6328930069180721E-5</v>
      </c>
    </row>
    <row r="44" spans="1:11" x14ac:dyDescent="0.55000000000000004">
      <c r="A44" s="1" t="s">
        <v>84</v>
      </c>
      <c r="C44" s="6">
        <v>96000000000</v>
      </c>
      <c r="D44" s="6"/>
      <c r="E44" s="6">
        <v>0</v>
      </c>
      <c r="F44" s="6"/>
      <c r="G44" s="6">
        <v>0</v>
      </c>
      <c r="H44" s="6"/>
      <c r="I44" s="6">
        <v>96000000000</v>
      </c>
      <c r="K44" s="9">
        <v>1.7059620199222705E-3</v>
      </c>
    </row>
    <row r="45" spans="1:11" x14ac:dyDescent="0.55000000000000004">
      <c r="A45" s="1" t="s">
        <v>84</v>
      </c>
      <c r="C45" s="6">
        <v>172000000000</v>
      </c>
      <c r="D45" s="6"/>
      <c r="E45" s="6">
        <v>0</v>
      </c>
      <c r="F45" s="6"/>
      <c r="G45" s="6">
        <v>0</v>
      </c>
      <c r="H45" s="6"/>
      <c r="I45" s="6">
        <v>172000000000</v>
      </c>
      <c r="K45" s="9">
        <v>3.0565152856940683E-3</v>
      </c>
    </row>
    <row r="46" spans="1:11" x14ac:dyDescent="0.55000000000000004">
      <c r="A46" s="1" t="s">
        <v>84</v>
      </c>
      <c r="C46" s="6">
        <v>69500000000</v>
      </c>
      <c r="D46" s="6"/>
      <c r="E46" s="6">
        <v>0</v>
      </c>
      <c r="F46" s="6"/>
      <c r="G46" s="6">
        <v>0</v>
      </c>
      <c r="H46" s="6"/>
      <c r="I46" s="6">
        <v>69500000000</v>
      </c>
      <c r="K46" s="9">
        <v>1.2350454206728938E-3</v>
      </c>
    </row>
    <row r="47" spans="1:11" x14ac:dyDescent="0.55000000000000004">
      <c r="A47" s="1" t="s">
        <v>84</v>
      </c>
      <c r="C47" s="6">
        <v>192300000000</v>
      </c>
      <c r="D47" s="6"/>
      <c r="E47" s="6">
        <v>0</v>
      </c>
      <c r="F47" s="6"/>
      <c r="G47" s="6">
        <v>0</v>
      </c>
      <c r="H47" s="6"/>
      <c r="I47" s="6">
        <v>192300000000</v>
      </c>
      <c r="K47" s="9">
        <v>3.4172551711567985E-3</v>
      </c>
    </row>
    <row r="48" spans="1:11" x14ac:dyDescent="0.55000000000000004">
      <c r="A48" s="1" t="s">
        <v>84</v>
      </c>
      <c r="C48" s="6">
        <v>36800000000</v>
      </c>
      <c r="D48" s="6"/>
      <c r="E48" s="6">
        <v>0</v>
      </c>
      <c r="F48" s="6"/>
      <c r="G48" s="6">
        <v>0</v>
      </c>
      <c r="H48" s="6"/>
      <c r="I48" s="6">
        <v>36800000000</v>
      </c>
      <c r="K48" s="9">
        <v>6.5395210763687041E-4</v>
      </c>
    </row>
    <row r="49" spans="1:11" x14ac:dyDescent="0.55000000000000004">
      <c r="A49" s="1" t="s">
        <v>84</v>
      </c>
      <c r="C49" s="6">
        <v>24000000000</v>
      </c>
      <c r="D49" s="6"/>
      <c r="E49" s="6">
        <v>0</v>
      </c>
      <c r="F49" s="6"/>
      <c r="G49" s="6">
        <v>0</v>
      </c>
      <c r="H49" s="6"/>
      <c r="I49" s="6">
        <v>24000000000</v>
      </c>
      <c r="K49" s="9">
        <v>4.2649050498056763E-4</v>
      </c>
    </row>
    <row r="50" spans="1:11" x14ac:dyDescent="0.55000000000000004">
      <c r="A50" s="1" t="s">
        <v>84</v>
      </c>
      <c r="C50" s="6">
        <v>24500000000</v>
      </c>
      <c r="D50" s="6"/>
      <c r="E50" s="6">
        <v>0</v>
      </c>
      <c r="F50" s="6"/>
      <c r="G50" s="6">
        <v>0</v>
      </c>
      <c r="H50" s="6"/>
      <c r="I50" s="6">
        <v>24500000000</v>
      </c>
      <c r="K50" s="9">
        <v>4.353757238343295E-4</v>
      </c>
    </row>
    <row r="51" spans="1:11" x14ac:dyDescent="0.55000000000000004">
      <c r="A51" s="1" t="s">
        <v>84</v>
      </c>
      <c r="C51" s="6">
        <v>168000000000</v>
      </c>
      <c r="D51" s="6"/>
      <c r="E51" s="6">
        <v>0</v>
      </c>
      <c r="F51" s="6"/>
      <c r="G51" s="6">
        <v>0</v>
      </c>
      <c r="H51" s="6"/>
      <c r="I51" s="6">
        <v>168000000000</v>
      </c>
      <c r="K51" s="9">
        <v>2.9854335348639734E-3</v>
      </c>
    </row>
    <row r="52" spans="1:11" x14ac:dyDescent="0.55000000000000004">
      <c r="A52" s="1" t="s">
        <v>84</v>
      </c>
      <c r="C52" s="6">
        <v>345000000000</v>
      </c>
      <c r="D52" s="6"/>
      <c r="E52" s="6">
        <v>0</v>
      </c>
      <c r="F52" s="6"/>
      <c r="G52" s="6">
        <v>0</v>
      </c>
      <c r="H52" s="6"/>
      <c r="I52" s="6">
        <v>345000000000</v>
      </c>
      <c r="K52" s="9">
        <v>6.1308010090956599E-3</v>
      </c>
    </row>
    <row r="53" spans="1:11" x14ac:dyDescent="0.55000000000000004">
      <c r="A53" s="1" t="s">
        <v>84</v>
      </c>
      <c r="C53" s="6">
        <v>106900000000</v>
      </c>
      <c r="D53" s="6"/>
      <c r="E53" s="6">
        <v>0</v>
      </c>
      <c r="F53" s="6"/>
      <c r="G53" s="6">
        <v>0</v>
      </c>
      <c r="H53" s="6"/>
      <c r="I53" s="6">
        <v>106900000000</v>
      </c>
      <c r="K53" s="9">
        <v>1.8996597909342783E-3</v>
      </c>
    </row>
    <row r="54" spans="1:11" x14ac:dyDescent="0.55000000000000004">
      <c r="A54" s="1" t="s">
        <v>84</v>
      </c>
      <c r="C54" s="6">
        <v>219900000000</v>
      </c>
      <c r="D54" s="6"/>
      <c r="E54" s="6">
        <v>0</v>
      </c>
      <c r="F54" s="6"/>
      <c r="G54" s="6">
        <v>0</v>
      </c>
      <c r="H54" s="6"/>
      <c r="I54" s="6">
        <v>219900000000</v>
      </c>
      <c r="K54" s="9">
        <v>3.9077192518844513E-3</v>
      </c>
    </row>
    <row r="55" spans="1:11" x14ac:dyDescent="0.55000000000000004">
      <c r="A55" s="1" t="s">
        <v>84</v>
      </c>
      <c r="C55" s="6">
        <v>124500000000</v>
      </c>
      <c r="D55" s="6"/>
      <c r="E55" s="6">
        <v>0</v>
      </c>
      <c r="F55" s="6"/>
      <c r="G55" s="6">
        <v>0</v>
      </c>
      <c r="H55" s="6"/>
      <c r="I55" s="6">
        <v>124500000000</v>
      </c>
      <c r="K55" s="9">
        <v>2.2124194945866947E-3</v>
      </c>
    </row>
    <row r="56" spans="1:11" x14ac:dyDescent="0.55000000000000004">
      <c r="A56" s="1" t="s">
        <v>84</v>
      </c>
      <c r="C56" s="6">
        <v>322200000000</v>
      </c>
      <c r="D56" s="6"/>
      <c r="E56" s="6">
        <v>0</v>
      </c>
      <c r="F56" s="6"/>
      <c r="G56" s="6">
        <v>0</v>
      </c>
      <c r="H56" s="6"/>
      <c r="I56" s="6">
        <v>322200000000</v>
      </c>
      <c r="K56" s="9">
        <v>5.7256350293641203E-3</v>
      </c>
    </row>
    <row r="57" spans="1:11" x14ac:dyDescent="0.55000000000000004">
      <c r="A57" s="1" t="s">
        <v>84</v>
      </c>
      <c r="C57" s="6">
        <v>11800000000</v>
      </c>
      <c r="D57" s="6"/>
      <c r="E57" s="6">
        <v>0</v>
      </c>
      <c r="F57" s="6"/>
      <c r="G57" s="6">
        <v>0</v>
      </c>
      <c r="H57" s="6"/>
      <c r="I57" s="6">
        <v>11800000000</v>
      </c>
      <c r="K57" s="9">
        <v>2.096911649487791E-4</v>
      </c>
    </row>
    <row r="58" spans="1:11" x14ac:dyDescent="0.55000000000000004">
      <c r="A58" s="1" t="s">
        <v>84</v>
      </c>
      <c r="C58" s="6">
        <v>8000000000</v>
      </c>
      <c r="D58" s="6"/>
      <c r="E58" s="6">
        <v>0</v>
      </c>
      <c r="F58" s="6"/>
      <c r="G58" s="6">
        <v>0</v>
      </c>
      <c r="H58" s="6"/>
      <c r="I58" s="6">
        <v>8000000000</v>
      </c>
      <c r="K58" s="9">
        <v>1.4216350166018922E-4</v>
      </c>
    </row>
    <row r="59" spans="1:11" x14ac:dyDescent="0.55000000000000004">
      <c r="A59" s="1" t="s">
        <v>84</v>
      </c>
      <c r="C59" s="6">
        <v>69200000000</v>
      </c>
      <c r="D59" s="6"/>
      <c r="E59" s="6">
        <v>0</v>
      </c>
      <c r="F59" s="6"/>
      <c r="G59" s="6">
        <v>0</v>
      </c>
      <c r="H59" s="6"/>
      <c r="I59" s="6">
        <v>69200000000</v>
      </c>
      <c r="K59" s="9">
        <v>1.2297142893606368E-3</v>
      </c>
    </row>
    <row r="60" spans="1:11" x14ac:dyDescent="0.55000000000000004">
      <c r="A60" s="1" t="s">
        <v>69</v>
      </c>
      <c r="C60" s="6">
        <v>350682900</v>
      </c>
      <c r="D60" s="6"/>
      <c r="E60" s="6">
        <v>11637274272</v>
      </c>
      <c r="F60" s="6"/>
      <c r="G60" s="6">
        <v>0</v>
      </c>
      <c r="H60" s="6"/>
      <c r="I60" s="6">
        <v>11987957172</v>
      </c>
      <c r="K60" s="9">
        <v>2.1303124616548741E-4</v>
      </c>
    </row>
    <row r="61" spans="1:11" x14ac:dyDescent="0.55000000000000004">
      <c r="A61" s="1" t="s">
        <v>69</v>
      </c>
      <c r="C61" s="6">
        <v>305340320</v>
      </c>
      <c r="D61" s="6"/>
      <c r="E61" s="6">
        <v>6020812185</v>
      </c>
      <c r="F61" s="6"/>
      <c r="G61" s="6">
        <v>0</v>
      </c>
      <c r="H61" s="6"/>
      <c r="I61" s="6">
        <v>6326152505</v>
      </c>
      <c r="K61" s="9">
        <v>1.1241849901839721E-4</v>
      </c>
    </row>
    <row r="62" spans="1:11" x14ac:dyDescent="0.55000000000000004">
      <c r="A62" s="1" t="s">
        <v>84</v>
      </c>
      <c r="C62" s="6">
        <v>220000000000</v>
      </c>
      <c r="D62" s="6"/>
      <c r="E62" s="6">
        <v>0</v>
      </c>
      <c r="F62" s="6"/>
      <c r="G62" s="6">
        <v>0</v>
      </c>
      <c r="H62" s="6"/>
      <c r="I62" s="6">
        <v>220000000000</v>
      </c>
      <c r="K62" s="9">
        <v>3.9094962956552036E-3</v>
      </c>
    </row>
    <row r="63" spans="1:11" x14ac:dyDescent="0.55000000000000004">
      <c r="A63" s="1" t="s">
        <v>84</v>
      </c>
      <c r="C63" s="6">
        <v>96000000000</v>
      </c>
      <c r="D63" s="6"/>
      <c r="E63" s="6">
        <v>0</v>
      </c>
      <c r="F63" s="6"/>
      <c r="G63" s="6">
        <v>0</v>
      </c>
      <c r="H63" s="6"/>
      <c r="I63" s="6">
        <v>96000000000</v>
      </c>
      <c r="K63" s="9">
        <v>1.7059620199222705E-3</v>
      </c>
    </row>
    <row r="64" spans="1:11" x14ac:dyDescent="0.55000000000000004">
      <c r="A64" s="1" t="s">
        <v>84</v>
      </c>
      <c r="C64" s="6">
        <v>441000000000</v>
      </c>
      <c r="D64" s="6"/>
      <c r="E64" s="6">
        <v>0</v>
      </c>
      <c r="F64" s="6"/>
      <c r="G64" s="6">
        <v>0</v>
      </c>
      <c r="H64" s="6"/>
      <c r="I64" s="6">
        <v>441000000000</v>
      </c>
      <c r="K64" s="9">
        <v>7.8367630290179305E-3</v>
      </c>
    </row>
    <row r="65" spans="1:11" x14ac:dyDescent="0.55000000000000004">
      <c r="A65" s="1" t="s">
        <v>84</v>
      </c>
      <c r="C65" s="6">
        <v>15000000000</v>
      </c>
      <c r="D65" s="6"/>
      <c r="E65" s="6">
        <v>0</v>
      </c>
      <c r="F65" s="6"/>
      <c r="G65" s="6">
        <v>0</v>
      </c>
      <c r="H65" s="6"/>
      <c r="I65" s="6">
        <v>15000000000</v>
      </c>
      <c r="K65" s="9">
        <v>2.6655656561285477E-4</v>
      </c>
    </row>
    <row r="66" spans="1:11" x14ac:dyDescent="0.55000000000000004">
      <c r="A66" s="1" t="s">
        <v>69</v>
      </c>
      <c r="C66" s="6">
        <v>2985297220</v>
      </c>
      <c r="D66" s="6"/>
      <c r="E66" s="6">
        <v>3417055863</v>
      </c>
      <c r="F66" s="6"/>
      <c r="G66" s="6">
        <v>0</v>
      </c>
      <c r="H66" s="6"/>
      <c r="I66" s="6">
        <v>6402353083</v>
      </c>
      <c r="K66" s="9">
        <v>1.137726166430235E-4</v>
      </c>
    </row>
    <row r="67" spans="1:11" x14ac:dyDescent="0.55000000000000004">
      <c r="A67" s="1" t="s">
        <v>69</v>
      </c>
      <c r="C67" s="6">
        <v>696379161</v>
      </c>
      <c r="D67" s="6"/>
      <c r="E67" s="6">
        <v>4855285885</v>
      </c>
      <c r="F67" s="6"/>
      <c r="G67" s="6">
        <v>0</v>
      </c>
      <c r="H67" s="6"/>
      <c r="I67" s="6">
        <v>5551665046</v>
      </c>
      <c r="K67" s="9">
        <v>9.8655517872979427E-5</v>
      </c>
    </row>
    <row r="68" spans="1:11" x14ac:dyDescent="0.55000000000000004">
      <c r="A68" s="1" t="s">
        <v>124</v>
      </c>
      <c r="C68" s="6">
        <v>670000</v>
      </c>
      <c r="D68" s="6"/>
      <c r="E68" s="6">
        <v>55</v>
      </c>
      <c r="F68" s="6"/>
      <c r="G68" s="6">
        <v>0</v>
      </c>
      <c r="H68" s="6"/>
      <c r="I68" s="6">
        <v>670055</v>
      </c>
      <c r="K68" s="9">
        <v>1.1907170638114761E-8</v>
      </c>
    </row>
    <row r="69" spans="1:11" x14ac:dyDescent="0.55000000000000004">
      <c r="A69" s="1" t="s">
        <v>69</v>
      </c>
      <c r="C69" s="6">
        <v>1257757858</v>
      </c>
      <c r="D69" s="6"/>
      <c r="E69" s="6">
        <v>6144260945</v>
      </c>
      <c r="F69" s="6"/>
      <c r="G69" s="6">
        <v>0</v>
      </c>
      <c r="H69" s="6"/>
      <c r="I69" s="6">
        <v>7402018803</v>
      </c>
      <c r="K69" s="9">
        <v>1.3153711404863028E-4</v>
      </c>
    </row>
    <row r="70" spans="1:11" x14ac:dyDescent="0.55000000000000004">
      <c r="A70" s="1" t="s">
        <v>69</v>
      </c>
      <c r="C70" s="6">
        <v>367557858</v>
      </c>
      <c r="D70" s="6"/>
      <c r="E70" s="6">
        <v>1628222380</v>
      </c>
      <c r="F70" s="6"/>
      <c r="G70" s="6">
        <v>0</v>
      </c>
      <c r="H70" s="6"/>
      <c r="I70" s="6">
        <v>1995780238</v>
      </c>
      <c r="K70" s="9">
        <v>3.5465888397285729E-5</v>
      </c>
    </row>
    <row r="71" spans="1:11" x14ac:dyDescent="0.55000000000000004">
      <c r="A71" s="1" t="s">
        <v>84</v>
      </c>
      <c r="C71" s="6">
        <v>214000000000</v>
      </c>
      <c r="D71" s="6"/>
      <c r="E71" s="6">
        <v>0</v>
      </c>
      <c r="F71" s="6"/>
      <c r="G71" s="6">
        <v>0</v>
      </c>
      <c r="H71" s="6"/>
      <c r="I71" s="6">
        <v>214000000000</v>
      </c>
      <c r="K71" s="9">
        <v>3.8028736694100617E-3</v>
      </c>
    </row>
    <row r="72" spans="1:11" x14ac:dyDescent="0.55000000000000004">
      <c r="A72" s="1" t="s">
        <v>84</v>
      </c>
      <c r="C72" s="6">
        <v>149000000000</v>
      </c>
      <c r="D72" s="6"/>
      <c r="E72" s="6">
        <v>0</v>
      </c>
      <c r="F72" s="6"/>
      <c r="G72" s="6">
        <v>0</v>
      </c>
      <c r="H72" s="6"/>
      <c r="I72" s="6">
        <v>149000000000</v>
      </c>
      <c r="K72" s="9">
        <v>2.647795218421024E-3</v>
      </c>
    </row>
    <row r="73" spans="1:11" x14ac:dyDescent="0.55000000000000004">
      <c r="A73" s="1" t="s">
        <v>84</v>
      </c>
      <c r="C73" s="6">
        <v>52000000000</v>
      </c>
      <c r="D73" s="6"/>
      <c r="E73" s="6">
        <v>0</v>
      </c>
      <c r="F73" s="6"/>
      <c r="G73" s="6">
        <v>0</v>
      </c>
      <c r="H73" s="6"/>
      <c r="I73" s="6">
        <v>52000000000</v>
      </c>
      <c r="K73" s="9">
        <v>9.2406276079122994E-4</v>
      </c>
    </row>
    <row r="74" spans="1:11" x14ac:dyDescent="0.55000000000000004">
      <c r="A74" s="1" t="s">
        <v>84</v>
      </c>
      <c r="C74" s="6">
        <v>251000000000</v>
      </c>
      <c r="D74" s="6"/>
      <c r="E74" s="6">
        <v>0</v>
      </c>
      <c r="F74" s="6"/>
      <c r="G74" s="6">
        <v>0</v>
      </c>
      <c r="H74" s="6"/>
      <c r="I74" s="6">
        <v>251000000000</v>
      </c>
      <c r="K74" s="9">
        <v>4.4603798645884369E-3</v>
      </c>
    </row>
    <row r="75" spans="1:11" x14ac:dyDescent="0.55000000000000004">
      <c r="A75" s="1" t="s">
        <v>84</v>
      </c>
      <c r="C75" s="6">
        <v>51000000000</v>
      </c>
      <c r="D75" s="6"/>
      <c r="E75" s="6">
        <v>0</v>
      </c>
      <c r="F75" s="6"/>
      <c r="G75" s="6">
        <v>0</v>
      </c>
      <c r="H75" s="6"/>
      <c r="I75" s="6">
        <v>51000000000</v>
      </c>
      <c r="K75" s="9">
        <v>9.0629232308370622E-4</v>
      </c>
    </row>
    <row r="76" spans="1:11" x14ac:dyDescent="0.55000000000000004">
      <c r="A76" s="1" t="s">
        <v>84</v>
      </c>
      <c r="C76" s="6">
        <v>50740000000</v>
      </c>
      <c r="D76" s="6"/>
      <c r="E76" s="6">
        <v>0</v>
      </c>
      <c r="F76" s="6"/>
      <c r="G76" s="6">
        <v>0</v>
      </c>
      <c r="H76" s="6"/>
      <c r="I76" s="6">
        <v>50740000000</v>
      </c>
      <c r="K76" s="9">
        <v>9.016720092797501E-4</v>
      </c>
    </row>
    <row r="77" spans="1:11" x14ac:dyDescent="0.55000000000000004">
      <c r="A77" s="1" t="s">
        <v>84</v>
      </c>
      <c r="C77" s="6">
        <v>31360000000</v>
      </c>
      <c r="D77" s="6"/>
      <c r="E77" s="6">
        <v>0</v>
      </c>
      <c r="F77" s="6"/>
      <c r="G77" s="6">
        <v>0</v>
      </c>
      <c r="H77" s="6"/>
      <c r="I77" s="6">
        <v>31360000000</v>
      </c>
      <c r="K77" s="9">
        <v>5.5728092650794171E-4</v>
      </c>
    </row>
    <row r="78" spans="1:11" x14ac:dyDescent="0.55000000000000004">
      <c r="A78" s="1" t="s">
        <v>84</v>
      </c>
      <c r="C78" s="6">
        <v>13890000000</v>
      </c>
      <c r="D78" s="6"/>
      <c r="E78" s="6">
        <v>0</v>
      </c>
      <c r="F78" s="6"/>
      <c r="G78" s="6">
        <v>0</v>
      </c>
      <c r="H78" s="6"/>
      <c r="I78" s="6">
        <v>13890000000</v>
      </c>
      <c r="K78" s="9">
        <v>2.4683137975750353E-4</v>
      </c>
    </row>
    <row r="79" spans="1:11" x14ac:dyDescent="0.55000000000000004">
      <c r="A79" s="1" t="s">
        <v>84</v>
      </c>
      <c r="C79" s="6">
        <v>47120000000</v>
      </c>
      <c r="D79" s="6"/>
      <c r="E79" s="6">
        <v>0</v>
      </c>
      <c r="F79" s="6"/>
      <c r="G79" s="6">
        <v>0</v>
      </c>
      <c r="H79" s="6"/>
      <c r="I79" s="6">
        <v>47120000000</v>
      </c>
      <c r="K79" s="9">
        <v>8.3734302477851447E-4</v>
      </c>
    </row>
    <row r="80" spans="1:11" x14ac:dyDescent="0.55000000000000004">
      <c r="A80" s="1" t="s">
        <v>84</v>
      </c>
      <c r="C80" s="6">
        <v>76220000000</v>
      </c>
      <c r="D80" s="6"/>
      <c r="E80" s="6">
        <v>0</v>
      </c>
      <c r="F80" s="6"/>
      <c r="G80" s="6">
        <v>0</v>
      </c>
      <c r="H80" s="6"/>
      <c r="I80" s="6">
        <v>76220000000</v>
      </c>
      <c r="K80" s="9">
        <v>1.3544627620674528E-3</v>
      </c>
    </row>
    <row r="81" spans="1:11" x14ac:dyDescent="0.55000000000000004">
      <c r="A81" s="1" t="s">
        <v>84</v>
      </c>
      <c r="C81" s="6">
        <v>15780000000</v>
      </c>
      <c r="D81" s="6"/>
      <c r="E81" s="6">
        <v>0</v>
      </c>
      <c r="F81" s="6"/>
      <c r="G81" s="6">
        <v>0</v>
      </c>
      <c r="H81" s="6"/>
      <c r="I81" s="6">
        <v>15780000000</v>
      </c>
      <c r="K81" s="9">
        <v>2.8041750702472324E-4</v>
      </c>
    </row>
    <row r="82" spans="1:11" x14ac:dyDescent="0.55000000000000004">
      <c r="A82" s="1" t="s">
        <v>84</v>
      </c>
      <c r="C82" s="6">
        <v>93390000000</v>
      </c>
      <c r="D82" s="6"/>
      <c r="E82" s="6">
        <v>0</v>
      </c>
      <c r="F82" s="6"/>
      <c r="G82" s="6">
        <v>0</v>
      </c>
      <c r="H82" s="6"/>
      <c r="I82" s="6">
        <v>93390000000</v>
      </c>
      <c r="K82" s="9">
        <v>1.6595811775056339E-3</v>
      </c>
    </row>
    <row r="83" spans="1:11" x14ac:dyDescent="0.55000000000000004">
      <c r="A83" s="1" t="s">
        <v>84</v>
      </c>
      <c r="C83" s="6">
        <v>9100000000</v>
      </c>
      <c r="D83" s="6"/>
      <c r="E83" s="6">
        <v>0</v>
      </c>
      <c r="F83" s="6"/>
      <c r="G83" s="6">
        <v>0</v>
      </c>
      <c r="H83" s="6"/>
      <c r="I83" s="6">
        <v>9100000000</v>
      </c>
      <c r="K83" s="9">
        <v>1.6171098313846525E-4</v>
      </c>
    </row>
    <row r="84" spans="1:11" ht="24.75" thickBot="1" x14ac:dyDescent="0.6">
      <c r="A84" s="1" t="s">
        <v>69</v>
      </c>
      <c r="C84" s="6">
        <v>0</v>
      </c>
      <c r="D84" s="6"/>
      <c r="E84" s="6">
        <v>100002000000</v>
      </c>
      <c r="F84" s="6"/>
      <c r="G84" s="6">
        <v>97626045000</v>
      </c>
      <c r="H84" s="6"/>
      <c r="I84" s="6">
        <v>2375955000</v>
      </c>
      <c r="K84" s="9">
        <v>4.2221760323379358E-5</v>
      </c>
    </row>
    <row r="85" spans="1:11" ht="24.75" thickBot="1" x14ac:dyDescent="0.6">
      <c r="A85" s="1" t="s">
        <v>35</v>
      </c>
      <c r="C85" s="4">
        <f>SUM(C8:C84)</f>
        <v>5051986021901</v>
      </c>
      <c r="E85" s="4">
        <f>SUM(E8:E84)</f>
        <v>131303981484093</v>
      </c>
      <c r="G85" s="4">
        <f>SUM(G8:G84)</f>
        <v>131132105520861</v>
      </c>
      <c r="I85" s="4">
        <f>SUM(I8:I84)</f>
        <v>5223861985133</v>
      </c>
      <c r="K85" s="8">
        <f>SUM(K8:K84)</f>
        <v>9.2830313999506822E-2</v>
      </c>
    </row>
    <row r="86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A8" sqref="A8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</row>
    <row r="3" spans="1:7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</row>
    <row r="4" spans="1:7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</row>
    <row r="6" spans="1:7" ht="24.75" x14ac:dyDescent="0.55000000000000004">
      <c r="A6" s="35" t="s">
        <v>145</v>
      </c>
      <c r="C6" s="35" t="s">
        <v>59</v>
      </c>
      <c r="E6" s="35" t="s">
        <v>172</v>
      </c>
      <c r="G6" s="35" t="s">
        <v>13</v>
      </c>
    </row>
    <row r="7" spans="1:7" x14ac:dyDescent="0.55000000000000004">
      <c r="A7" s="1" t="s">
        <v>182</v>
      </c>
      <c r="C7" s="12">
        <f>'سرمایه‌گذاری در سهام'!I33</f>
        <v>1547279910257</v>
      </c>
      <c r="E7" s="9">
        <f>C7/$C$11</f>
        <v>0.91235941744546978</v>
      </c>
      <c r="G7" s="9">
        <v>2.7495841261324806E-2</v>
      </c>
    </row>
    <row r="8" spans="1:7" x14ac:dyDescent="0.55000000000000004">
      <c r="A8" s="1" t="s">
        <v>183</v>
      </c>
      <c r="C8" s="12">
        <f>'سرمایه‌گذاری در اوراق بهادار'!I27</f>
        <v>23235800997</v>
      </c>
      <c r="E8" s="9">
        <f t="shared" ref="E8:E10" si="0">C8/$C$11</f>
        <v>1.370107743335245E-2</v>
      </c>
      <c r="G8" s="9">
        <v>4.1291035420160398E-4</v>
      </c>
    </row>
    <row r="9" spans="1:7" x14ac:dyDescent="0.55000000000000004">
      <c r="A9" s="1" t="s">
        <v>184</v>
      </c>
      <c r="C9" s="12">
        <f>'درآمد سپرده بانکی'!E82</f>
        <v>124931976146</v>
      </c>
      <c r="E9" s="9">
        <f t="shared" si="0"/>
        <v>7.3666609526354912E-2</v>
      </c>
      <c r="G9" s="9">
        <v>2.2200958997803237E-3</v>
      </c>
    </row>
    <row r="10" spans="1:7" x14ac:dyDescent="0.55000000000000004">
      <c r="A10" s="1" t="s">
        <v>188</v>
      </c>
      <c r="C10" s="12">
        <v>462806503</v>
      </c>
      <c r="E10" s="9">
        <f t="shared" si="0"/>
        <v>2.728955948228662E-4</v>
      </c>
      <c r="G10" s="9">
        <v>8.2242741321983607E-6</v>
      </c>
    </row>
    <row r="11" spans="1:7" x14ac:dyDescent="0.55000000000000004">
      <c r="A11" s="1" t="s">
        <v>35</v>
      </c>
      <c r="C11" s="10">
        <f>SUM(C7:C10)</f>
        <v>1695910493903</v>
      </c>
      <c r="E11" s="24">
        <f>SUM(E7:E10)</f>
        <v>1</v>
      </c>
      <c r="G11" s="8">
        <f>SUM(G7:G10)</f>
        <v>3.0137071789438932E-2</v>
      </c>
    </row>
    <row r="12" spans="1:7" x14ac:dyDescent="0.55000000000000004">
      <c r="E12" s="9"/>
    </row>
    <row r="13" spans="1:7" x14ac:dyDescent="0.55000000000000004">
      <c r="E13" s="9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65C2-5AFF-4746-A980-129202CA3D5E}">
  <dimension ref="A2:M22"/>
  <sheetViews>
    <sheetView rightToLeft="1" zoomScale="130" zoomScaleNormal="130" workbookViewId="0">
      <selection activeCell="E6" sqref="E6"/>
    </sheetView>
  </sheetViews>
  <sheetFormatPr defaultRowHeight="24" x14ac:dyDescent="0.55000000000000004"/>
  <cols>
    <col min="1" max="1" width="63" style="1" bestFit="1" customWidth="1"/>
    <col min="2" max="2" width="1" style="1" customWidth="1"/>
    <col min="3" max="3" width="28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2" style="1" customWidth="1"/>
    <col min="8" max="8" width="1" style="1" customWidth="1"/>
    <col min="9" max="9" width="20.42578125" style="1" bestFit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</row>
    <row r="3" spans="1:13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  <c r="L3" s="36" t="s">
        <v>141</v>
      </c>
      <c r="M3" s="36" t="s">
        <v>141</v>
      </c>
    </row>
    <row r="4" spans="1:13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</row>
    <row r="5" spans="1:13" x14ac:dyDescent="0.55000000000000004">
      <c r="A5" s="1" t="s">
        <v>189</v>
      </c>
    </row>
    <row r="6" spans="1:13" ht="99" x14ac:dyDescent="0.6">
      <c r="A6" s="32" t="s">
        <v>190</v>
      </c>
      <c r="B6" s="2"/>
      <c r="C6" s="32" t="s">
        <v>191</v>
      </c>
      <c r="D6" s="2"/>
      <c r="E6" s="33" t="s">
        <v>192</v>
      </c>
      <c r="F6" s="2"/>
      <c r="G6" s="33" t="s">
        <v>193</v>
      </c>
      <c r="H6" s="2"/>
      <c r="I6" s="33" t="s">
        <v>194</v>
      </c>
      <c r="J6" s="29"/>
      <c r="K6" s="29"/>
      <c r="L6" s="29"/>
      <c r="M6" s="29"/>
    </row>
    <row r="7" spans="1:13" ht="24.75" x14ac:dyDescent="0.55000000000000004">
      <c r="A7" s="25" t="s">
        <v>195</v>
      </c>
      <c r="B7" s="25"/>
      <c r="C7" s="26" t="s">
        <v>196</v>
      </c>
      <c r="D7" s="27"/>
      <c r="E7" s="26">
        <v>1490608114101</v>
      </c>
      <c r="F7" s="27"/>
      <c r="G7" s="26">
        <v>29682539632</v>
      </c>
      <c r="H7" s="25"/>
      <c r="I7" s="34">
        <v>34</v>
      </c>
      <c r="J7" s="22"/>
      <c r="K7" s="28"/>
      <c r="L7" s="22"/>
      <c r="M7" s="28"/>
    </row>
    <row r="8" spans="1:13" x14ac:dyDescent="0.55000000000000004">
      <c r="A8" s="25" t="s">
        <v>197</v>
      </c>
      <c r="B8" s="25"/>
      <c r="C8" s="26" t="s">
        <v>196</v>
      </c>
      <c r="D8" s="27"/>
      <c r="E8" s="26">
        <v>1995000000000</v>
      </c>
      <c r="F8" s="27"/>
      <c r="G8" s="26">
        <v>40687912099</v>
      </c>
      <c r="H8" s="25"/>
      <c r="I8" s="34">
        <v>33.5</v>
      </c>
      <c r="J8" s="30"/>
      <c r="K8" s="30"/>
      <c r="L8" s="30"/>
      <c r="M8" s="30"/>
    </row>
    <row r="9" spans="1:13" x14ac:dyDescent="0.55000000000000004">
      <c r="A9" s="25" t="s">
        <v>198</v>
      </c>
      <c r="B9" s="25"/>
      <c r="C9" s="26" t="s">
        <v>196</v>
      </c>
      <c r="D9" s="27"/>
      <c r="E9" s="26">
        <v>1000000000000</v>
      </c>
      <c r="F9" s="27"/>
      <c r="G9" s="26">
        <v>20343956050</v>
      </c>
      <c r="H9" s="25"/>
      <c r="I9" s="34" t="s">
        <v>199</v>
      </c>
      <c r="J9" s="30"/>
      <c r="K9" s="30"/>
      <c r="L9" s="30"/>
      <c r="M9" s="30"/>
    </row>
    <row r="10" spans="1:13" x14ac:dyDescent="0.55000000000000004">
      <c r="A10" s="25" t="s">
        <v>200</v>
      </c>
      <c r="B10" s="25"/>
      <c r="C10" s="26" t="s">
        <v>196</v>
      </c>
      <c r="D10" s="27"/>
      <c r="E10" s="26">
        <v>1349985121650</v>
      </c>
      <c r="F10" s="27"/>
      <c r="G10" s="26">
        <v>81399139561</v>
      </c>
      <c r="H10" s="25"/>
      <c r="I10" s="34">
        <v>35</v>
      </c>
      <c r="J10" s="30"/>
      <c r="K10" s="30"/>
      <c r="L10" s="30"/>
      <c r="M10" s="30"/>
    </row>
    <row r="11" spans="1:13" x14ac:dyDescent="0.55000000000000004">
      <c r="A11" s="25" t="s">
        <v>201</v>
      </c>
      <c r="B11" s="25"/>
      <c r="C11" s="26" t="s">
        <v>196</v>
      </c>
      <c r="D11" s="27"/>
      <c r="E11" s="26">
        <v>3336000000000</v>
      </c>
      <c r="F11" s="27"/>
      <c r="G11" s="26">
        <v>133547755798</v>
      </c>
      <c r="H11" s="25"/>
      <c r="I11" s="34">
        <v>39</v>
      </c>
      <c r="J11" s="30"/>
      <c r="K11" s="30"/>
      <c r="L11" s="30"/>
      <c r="M11" s="30"/>
    </row>
    <row r="12" spans="1:13" x14ac:dyDescent="0.55000000000000004">
      <c r="A12" s="25" t="s">
        <v>202</v>
      </c>
      <c r="B12" s="25"/>
      <c r="C12" s="26" t="s">
        <v>196</v>
      </c>
      <c r="D12" s="27"/>
      <c r="E12" s="26">
        <v>2400000000000</v>
      </c>
      <c r="F12" s="27"/>
      <c r="G12" s="26">
        <v>25997855147</v>
      </c>
      <c r="H12" s="25"/>
      <c r="I12" s="34" t="s">
        <v>203</v>
      </c>
      <c r="J12" s="30"/>
      <c r="K12" s="30"/>
      <c r="L12" s="30"/>
      <c r="M12" s="30"/>
    </row>
    <row r="13" spans="1:13" x14ac:dyDescent="0.55000000000000004">
      <c r="A13" s="25" t="s">
        <v>204</v>
      </c>
      <c r="B13" s="25"/>
      <c r="C13" s="26" t="s">
        <v>196</v>
      </c>
      <c r="D13" s="27"/>
      <c r="E13" s="26">
        <v>2000000000000</v>
      </c>
      <c r="F13" s="27"/>
      <c r="G13" s="26">
        <v>39576719611</v>
      </c>
      <c r="H13" s="25"/>
      <c r="I13" s="34">
        <v>34</v>
      </c>
      <c r="J13" s="30"/>
      <c r="K13" s="30"/>
      <c r="L13" s="30"/>
      <c r="M13" s="30"/>
    </row>
    <row r="14" spans="1:13" x14ac:dyDescent="0.55000000000000004">
      <c r="A14" s="25" t="s">
        <v>205</v>
      </c>
      <c r="B14" s="25"/>
      <c r="C14" s="26" t="s">
        <v>196</v>
      </c>
      <c r="D14" s="25"/>
      <c r="E14" s="26">
        <v>3149965283850</v>
      </c>
      <c r="F14" s="25"/>
      <c r="G14" s="26">
        <v>189931395358</v>
      </c>
      <c r="H14" s="25"/>
      <c r="I14" s="34">
        <v>35</v>
      </c>
      <c r="J14" s="30"/>
      <c r="K14" s="30"/>
      <c r="L14" s="30"/>
      <c r="M14" s="30"/>
    </row>
    <row r="15" spans="1:13" x14ac:dyDescent="0.55000000000000004">
      <c r="A15" s="25" t="s">
        <v>206</v>
      </c>
      <c r="B15" s="25"/>
      <c r="C15" s="26" t="s">
        <v>196</v>
      </c>
      <c r="D15" s="25"/>
      <c r="E15" s="26">
        <v>4947864134400</v>
      </c>
      <c r="F15" s="25"/>
      <c r="G15" s="26">
        <v>213873464341</v>
      </c>
      <c r="H15" s="25"/>
      <c r="I15" s="34">
        <v>37</v>
      </c>
      <c r="J15" s="30"/>
      <c r="K15" s="30"/>
      <c r="L15" s="30"/>
      <c r="M15" s="30"/>
    </row>
    <row r="16" spans="1:13" x14ac:dyDescent="0.55000000000000004">
      <c r="A16" s="25" t="s">
        <v>207</v>
      </c>
      <c r="B16" s="25"/>
      <c r="C16" s="26" t="s">
        <v>196</v>
      </c>
      <c r="D16" s="25"/>
      <c r="E16" s="26">
        <v>4947864134400</v>
      </c>
      <c r="F16" s="25"/>
      <c r="G16" s="26">
        <v>213873464341</v>
      </c>
      <c r="H16" s="25"/>
      <c r="I16" s="34">
        <v>37</v>
      </c>
      <c r="J16" s="21"/>
      <c r="K16" s="31"/>
      <c r="L16" s="21"/>
      <c r="M16" s="31"/>
    </row>
    <row r="17" spans="1:13" x14ac:dyDescent="0.55000000000000004">
      <c r="A17" s="25" t="s">
        <v>208</v>
      </c>
      <c r="B17" s="25"/>
      <c r="C17" s="26" t="s">
        <v>196</v>
      </c>
      <c r="D17" s="25"/>
      <c r="E17" s="26">
        <v>84110000000</v>
      </c>
      <c r="F17" s="25"/>
      <c r="G17" s="26">
        <v>0</v>
      </c>
      <c r="H17" s="25"/>
      <c r="I17" s="34">
        <v>38</v>
      </c>
      <c r="J17" s="22"/>
      <c r="K17" s="22"/>
      <c r="L17" s="22"/>
      <c r="M17" s="22"/>
    </row>
    <row r="18" spans="1:13" x14ac:dyDescent="0.55000000000000004">
      <c r="A18" s="25" t="s">
        <v>209</v>
      </c>
      <c r="B18" s="25"/>
      <c r="C18" s="26" t="s">
        <v>196</v>
      </c>
      <c r="D18" s="25"/>
      <c r="E18" s="26">
        <v>1939466031800</v>
      </c>
      <c r="F18" s="25"/>
      <c r="G18" s="26">
        <v>90268646869</v>
      </c>
      <c r="H18" s="25"/>
      <c r="I18" s="34">
        <v>37.5</v>
      </c>
    </row>
    <row r="19" spans="1:13" x14ac:dyDescent="0.55000000000000004">
      <c r="A19" s="25" t="s">
        <v>210</v>
      </c>
      <c r="B19" s="25"/>
      <c r="C19" s="26" t="s">
        <v>196</v>
      </c>
      <c r="D19" s="25"/>
      <c r="E19" s="26">
        <v>2500000000000</v>
      </c>
      <c r="F19" s="25"/>
      <c r="G19" s="26">
        <v>112167427015</v>
      </c>
      <c r="H19" s="25"/>
      <c r="I19" s="34">
        <v>38.1</v>
      </c>
    </row>
    <row r="20" spans="1:13" x14ac:dyDescent="0.55000000000000004">
      <c r="A20" s="25" t="s">
        <v>211</v>
      </c>
      <c r="B20" s="25"/>
      <c r="C20" s="26" t="s">
        <v>196</v>
      </c>
      <c r="D20" s="25"/>
      <c r="E20" s="26">
        <v>1440000000000</v>
      </c>
      <c r="F20" s="25"/>
      <c r="G20" s="26">
        <v>57232255744</v>
      </c>
      <c r="H20" s="25"/>
      <c r="I20" s="34">
        <v>39</v>
      </c>
    </row>
    <row r="21" spans="1:13" x14ac:dyDescent="0.55000000000000004">
      <c r="A21" s="25" t="s">
        <v>212</v>
      </c>
      <c r="B21" s="25"/>
      <c r="C21" s="26" t="s">
        <v>196</v>
      </c>
      <c r="D21" s="25"/>
      <c r="E21" s="26">
        <v>15000000000000</v>
      </c>
      <c r="F21" s="25"/>
      <c r="G21" s="26">
        <v>53119014148</v>
      </c>
      <c r="H21" s="25"/>
      <c r="I21" s="34">
        <v>41</v>
      </c>
    </row>
    <row r="22" spans="1:13" x14ac:dyDescent="0.55000000000000004">
      <c r="A22" s="25" t="s">
        <v>213</v>
      </c>
      <c r="B22" s="25"/>
      <c r="C22" s="26" t="s">
        <v>196</v>
      </c>
      <c r="D22" s="25"/>
      <c r="E22" s="26">
        <v>4000000000000</v>
      </c>
      <c r="F22" s="25"/>
      <c r="G22" s="26">
        <v>212476056283</v>
      </c>
      <c r="H22" s="25"/>
      <c r="I22" s="34">
        <v>41</v>
      </c>
    </row>
  </sheetData>
  <mergeCells count="3">
    <mergeCell ref="A2:M2"/>
    <mergeCell ref="A3:M3"/>
    <mergeCell ref="A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B83F-7EAC-4994-8A90-B2682F7315A9}">
  <dimension ref="A2:M17"/>
  <sheetViews>
    <sheetView rightToLeft="1" topLeftCell="A6" workbookViewId="0">
      <selection activeCell="D11" sqref="D11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</row>
    <row r="3" spans="1:13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  <c r="L3" s="36" t="s">
        <v>141</v>
      </c>
      <c r="M3" s="36" t="s">
        <v>141</v>
      </c>
    </row>
    <row r="4" spans="1:13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</row>
    <row r="6" spans="1:13" ht="25.5" thickBot="1" x14ac:dyDescent="0.6">
      <c r="A6" s="5" t="s">
        <v>142</v>
      </c>
      <c r="C6" s="35" t="s">
        <v>143</v>
      </c>
      <c r="D6" s="35" t="s">
        <v>143</v>
      </c>
      <c r="E6" s="35" t="s">
        <v>143</v>
      </c>
      <c r="F6" s="35" t="s">
        <v>143</v>
      </c>
      <c r="G6" s="35" t="s">
        <v>143</v>
      </c>
      <c r="I6" s="35" t="s">
        <v>144</v>
      </c>
      <c r="J6" s="35" t="s">
        <v>144</v>
      </c>
      <c r="K6" s="35" t="s">
        <v>144</v>
      </c>
      <c r="L6" s="35" t="s">
        <v>144</v>
      </c>
      <c r="M6" s="35" t="s">
        <v>144</v>
      </c>
    </row>
    <row r="7" spans="1:13" ht="25.5" thickBot="1" x14ac:dyDescent="0.6">
      <c r="A7" s="5" t="s">
        <v>145</v>
      </c>
      <c r="C7" s="5" t="s">
        <v>146</v>
      </c>
      <c r="E7" s="5" t="s">
        <v>147</v>
      </c>
      <c r="G7" s="5" t="s">
        <v>148</v>
      </c>
      <c r="I7" s="5" t="s">
        <v>146</v>
      </c>
      <c r="K7" s="5" t="s">
        <v>147</v>
      </c>
      <c r="M7" s="5" t="s">
        <v>148</v>
      </c>
    </row>
    <row r="8" spans="1:13" x14ac:dyDescent="0.55000000000000004">
      <c r="A8" s="1" t="s">
        <v>55</v>
      </c>
      <c r="C8" s="6">
        <v>1937513700</v>
      </c>
      <c r="D8" s="6"/>
      <c r="E8" s="6">
        <v>0</v>
      </c>
      <c r="F8" s="6"/>
      <c r="G8" s="6">
        <v>1937513700</v>
      </c>
      <c r="H8" s="6"/>
      <c r="I8" s="6">
        <v>9663168194</v>
      </c>
      <c r="J8" s="6"/>
      <c r="K8" s="6">
        <v>0</v>
      </c>
      <c r="L8" s="6"/>
      <c r="M8" s="6">
        <v>9663168194</v>
      </c>
    </row>
    <row r="9" spans="1:13" x14ac:dyDescent="0.55000000000000004">
      <c r="A9" s="1" t="s">
        <v>54</v>
      </c>
      <c r="C9" s="6">
        <v>194717571</v>
      </c>
      <c r="D9" s="6"/>
      <c r="E9" s="6">
        <v>0</v>
      </c>
      <c r="F9" s="6"/>
      <c r="G9" s="6">
        <v>194717571</v>
      </c>
      <c r="H9" s="6"/>
      <c r="I9" s="6">
        <v>968251630</v>
      </c>
      <c r="J9" s="6"/>
      <c r="K9" s="6">
        <v>0</v>
      </c>
      <c r="L9" s="6"/>
      <c r="M9" s="6">
        <v>968251630</v>
      </c>
    </row>
    <row r="10" spans="1:13" x14ac:dyDescent="0.55000000000000004">
      <c r="A10" s="1" t="s">
        <v>53</v>
      </c>
      <c r="C10" s="6">
        <v>53586568</v>
      </c>
      <c r="D10" s="6"/>
      <c r="E10" s="6">
        <v>0</v>
      </c>
      <c r="F10" s="6"/>
      <c r="G10" s="6">
        <v>53586568</v>
      </c>
      <c r="H10" s="6"/>
      <c r="I10" s="6">
        <v>274872362</v>
      </c>
      <c r="J10" s="6"/>
      <c r="K10" s="6">
        <v>0</v>
      </c>
      <c r="L10" s="6"/>
      <c r="M10" s="6">
        <v>274872362</v>
      </c>
    </row>
    <row r="11" spans="1:13" x14ac:dyDescent="0.55000000000000004">
      <c r="A11" s="1" t="s">
        <v>52</v>
      </c>
      <c r="C11" s="6">
        <v>95526981</v>
      </c>
      <c r="D11" s="6"/>
      <c r="E11" s="6">
        <v>0</v>
      </c>
      <c r="F11" s="6"/>
      <c r="G11" s="6">
        <v>95526981</v>
      </c>
      <c r="H11" s="6"/>
      <c r="I11" s="6">
        <v>479658478</v>
      </c>
      <c r="J11" s="6"/>
      <c r="K11" s="6">
        <v>0</v>
      </c>
      <c r="L11" s="6"/>
      <c r="M11" s="6">
        <v>479658478</v>
      </c>
    </row>
    <row r="12" spans="1:13" x14ac:dyDescent="0.55000000000000004">
      <c r="A12" s="1" t="s">
        <v>51</v>
      </c>
      <c r="C12" s="6">
        <v>3928168949</v>
      </c>
      <c r="D12" s="6"/>
      <c r="E12" s="6">
        <v>0</v>
      </c>
      <c r="F12" s="6"/>
      <c r="G12" s="6">
        <v>3928168949</v>
      </c>
      <c r="H12" s="6"/>
      <c r="I12" s="6">
        <v>19411819643</v>
      </c>
      <c r="J12" s="6"/>
      <c r="K12" s="6">
        <v>0</v>
      </c>
      <c r="L12" s="6"/>
      <c r="M12" s="6">
        <v>19411819643</v>
      </c>
    </row>
    <row r="13" spans="1:13" x14ac:dyDescent="0.55000000000000004">
      <c r="A13" s="1" t="s">
        <v>50</v>
      </c>
      <c r="C13" s="6">
        <v>95006744</v>
      </c>
      <c r="D13" s="6"/>
      <c r="E13" s="6">
        <v>0</v>
      </c>
      <c r="F13" s="6"/>
      <c r="G13" s="6">
        <v>95006744</v>
      </c>
      <c r="H13" s="6"/>
      <c r="I13" s="6">
        <v>483071578</v>
      </c>
      <c r="J13" s="6"/>
      <c r="K13" s="6">
        <v>0</v>
      </c>
      <c r="L13" s="6"/>
      <c r="M13" s="6">
        <v>483071578</v>
      </c>
    </row>
    <row r="14" spans="1:13" x14ac:dyDescent="0.55000000000000004">
      <c r="A14" s="1" t="s">
        <v>49</v>
      </c>
      <c r="C14" s="6">
        <v>381626145</v>
      </c>
      <c r="D14" s="6"/>
      <c r="E14" s="6">
        <v>0</v>
      </c>
      <c r="F14" s="6"/>
      <c r="G14" s="6">
        <v>381626145</v>
      </c>
      <c r="H14" s="6"/>
      <c r="I14" s="6">
        <v>1917666893</v>
      </c>
      <c r="J14" s="6"/>
      <c r="K14" s="6">
        <v>0</v>
      </c>
      <c r="L14" s="6"/>
      <c r="M14" s="6">
        <v>1917666893</v>
      </c>
    </row>
    <row r="15" spans="1:13" ht="24.75" thickBot="1" x14ac:dyDescent="0.6">
      <c r="A15" s="1" t="s">
        <v>48</v>
      </c>
      <c r="C15" s="6">
        <v>181272225</v>
      </c>
      <c r="D15" s="6"/>
      <c r="E15" s="6">
        <v>0</v>
      </c>
      <c r="F15" s="6"/>
      <c r="G15" s="6">
        <v>181272225</v>
      </c>
      <c r="H15" s="6"/>
      <c r="I15" s="6">
        <v>901405114</v>
      </c>
      <c r="J15" s="6"/>
      <c r="K15" s="6">
        <v>0</v>
      </c>
      <c r="L15" s="6"/>
      <c r="M15" s="6">
        <v>901405114</v>
      </c>
    </row>
    <row r="16" spans="1:13" ht="25.5" thickBot="1" x14ac:dyDescent="0.65">
      <c r="A16" s="2" t="s">
        <v>35</v>
      </c>
      <c r="C16" s="10">
        <f>SUM(C8:C15)</f>
        <v>6867418883</v>
      </c>
      <c r="D16" s="11"/>
      <c r="E16" s="10">
        <f>SUM(E8:E15)</f>
        <v>0</v>
      </c>
      <c r="F16" s="11"/>
      <c r="G16" s="10">
        <f>SUM(G8:G15)</f>
        <v>6867418883</v>
      </c>
      <c r="H16" s="11"/>
      <c r="I16" s="10">
        <f>SUM(I8:I15)</f>
        <v>34099913892</v>
      </c>
      <c r="J16" s="11"/>
      <c r="K16" s="10">
        <f>SUM(K8:K15)</f>
        <v>0</v>
      </c>
      <c r="L16" s="11"/>
      <c r="M16" s="10">
        <f>SUM(M8:M15)</f>
        <v>34099913892</v>
      </c>
    </row>
    <row r="17" ht="24.7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3"/>
  <sheetViews>
    <sheetView rightToLeft="1" topLeftCell="A67" workbookViewId="0">
      <selection activeCell="I75" sqref="I75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</row>
    <row r="3" spans="1:13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  <c r="L3" s="36" t="s">
        <v>141</v>
      </c>
      <c r="M3" s="36" t="s">
        <v>141</v>
      </c>
    </row>
    <row r="4" spans="1:13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</row>
    <row r="6" spans="1:13" ht="25.5" thickBot="1" x14ac:dyDescent="0.6">
      <c r="A6" s="5" t="s">
        <v>142</v>
      </c>
      <c r="C6" s="35" t="s">
        <v>143</v>
      </c>
      <c r="D6" s="35" t="s">
        <v>143</v>
      </c>
      <c r="E6" s="35" t="s">
        <v>143</v>
      </c>
      <c r="F6" s="35" t="s">
        <v>143</v>
      </c>
      <c r="G6" s="35" t="s">
        <v>143</v>
      </c>
      <c r="I6" s="35" t="s">
        <v>144</v>
      </c>
      <c r="J6" s="35" t="s">
        <v>144</v>
      </c>
      <c r="K6" s="35" t="s">
        <v>144</v>
      </c>
      <c r="L6" s="35" t="s">
        <v>144</v>
      </c>
      <c r="M6" s="35" t="s">
        <v>144</v>
      </c>
    </row>
    <row r="7" spans="1:13" ht="25.5" thickBot="1" x14ac:dyDescent="0.6">
      <c r="A7" s="35" t="s">
        <v>145</v>
      </c>
      <c r="C7" s="35" t="s">
        <v>146</v>
      </c>
      <c r="E7" s="35" t="s">
        <v>147</v>
      </c>
      <c r="G7" s="35" t="s">
        <v>148</v>
      </c>
      <c r="I7" s="35" t="s">
        <v>146</v>
      </c>
      <c r="K7" s="35" t="s">
        <v>147</v>
      </c>
      <c r="M7" s="35" t="s">
        <v>148</v>
      </c>
    </row>
    <row r="8" spans="1:13" x14ac:dyDescent="0.55000000000000004">
      <c r="A8" s="1" t="s">
        <v>63</v>
      </c>
      <c r="C8" s="12">
        <v>17529</v>
      </c>
      <c r="D8" s="11"/>
      <c r="E8" s="12">
        <v>0</v>
      </c>
      <c r="F8" s="11"/>
      <c r="G8" s="12">
        <v>17529</v>
      </c>
      <c r="H8" s="11"/>
      <c r="I8" s="12">
        <v>107789</v>
      </c>
      <c r="J8" s="11"/>
      <c r="K8" s="12">
        <v>0</v>
      </c>
      <c r="L8" s="11"/>
      <c r="M8" s="12">
        <v>107789</v>
      </c>
    </row>
    <row r="9" spans="1:13" x14ac:dyDescent="0.55000000000000004">
      <c r="A9" s="1" t="s">
        <v>63</v>
      </c>
      <c r="C9" s="12">
        <v>44987</v>
      </c>
      <c r="D9" s="11"/>
      <c r="E9" s="12">
        <v>0</v>
      </c>
      <c r="F9" s="11"/>
      <c r="G9" s="12">
        <v>44987</v>
      </c>
      <c r="H9" s="11"/>
      <c r="I9" s="12">
        <v>228984</v>
      </c>
      <c r="J9" s="11"/>
      <c r="K9" s="12">
        <v>0</v>
      </c>
      <c r="L9" s="11"/>
      <c r="M9" s="12">
        <v>228984</v>
      </c>
    </row>
    <row r="10" spans="1:13" x14ac:dyDescent="0.55000000000000004">
      <c r="A10" s="1" t="s">
        <v>63</v>
      </c>
      <c r="C10" s="12">
        <v>49786</v>
      </c>
      <c r="D10" s="11"/>
      <c r="E10" s="12">
        <v>0</v>
      </c>
      <c r="F10" s="11"/>
      <c r="G10" s="12">
        <v>49786</v>
      </c>
      <c r="H10" s="11"/>
      <c r="I10" s="12">
        <v>253410</v>
      </c>
      <c r="J10" s="11"/>
      <c r="K10" s="12">
        <v>0</v>
      </c>
      <c r="L10" s="11"/>
      <c r="M10" s="12">
        <v>253410</v>
      </c>
    </row>
    <row r="11" spans="1:13" x14ac:dyDescent="0.55000000000000004">
      <c r="A11" s="1" t="s">
        <v>63</v>
      </c>
      <c r="C11" s="12">
        <v>48489</v>
      </c>
      <c r="D11" s="11"/>
      <c r="E11" s="12">
        <v>0</v>
      </c>
      <c r="F11" s="11"/>
      <c r="G11" s="12">
        <v>48489</v>
      </c>
      <c r="H11" s="11"/>
      <c r="I11" s="12">
        <v>246808</v>
      </c>
      <c r="J11" s="11"/>
      <c r="K11" s="12">
        <v>0</v>
      </c>
      <c r="L11" s="11"/>
      <c r="M11" s="12">
        <v>246808</v>
      </c>
    </row>
    <row r="12" spans="1:13" x14ac:dyDescent="0.55000000000000004">
      <c r="A12" s="1" t="s">
        <v>69</v>
      </c>
      <c r="C12" s="12">
        <v>1632240325</v>
      </c>
      <c r="D12" s="11"/>
      <c r="E12" s="12">
        <v>0</v>
      </c>
      <c r="F12" s="11"/>
      <c r="G12" s="12">
        <v>1632240325</v>
      </c>
      <c r="H12" s="11"/>
      <c r="I12" s="12">
        <v>4251307361</v>
      </c>
      <c r="J12" s="11"/>
      <c r="K12" s="12">
        <v>0</v>
      </c>
      <c r="L12" s="11"/>
      <c r="M12" s="12">
        <v>4251307361</v>
      </c>
    </row>
    <row r="13" spans="1:13" x14ac:dyDescent="0.55000000000000004">
      <c r="A13" s="1" t="s">
        <v>69</v>
      </c>
      <c r="C13" s="12">
        <v>8519558037</v>
      </c>
      <c r="D13" s="11"/>
      <c r="E13" s="12">
        <v>0</v>
      </c>
      <c r="F13" s="11"/>
      <c r="G13" s="12">
        <v>8519558037</v>
      </c>
      <c r="H13" s="11"/>
      <c r="I13" s="12">
        <v>83821108558</v>
      </c>
      <c r="J13" s="11"/>
      <c r="K13" s="12">
        <v>0</v>
      </c>
      <c r="L13" s="11"/>
      <c r="M13" s="12">
        <v>83821108558</v>
      </c>
    </row>
    <row r="14" spans="1:13" x14ac:dyDescent="0.55000000000000004">
      <c r="A14" s="1" t="s">
        <v>69</v>
      </c>
      <c r="C14" s="12">
        <v>2817372433</v>
      </c>
      <c r="D14" s="11"/>
      <c r="E14" s="12">
        <v>0</v>
      </c>
      <c r="F14" s="11"/>
      <c r="G14" s="12">
        <v>2817372433</v>
      </c>
      <c r="H14" s="11"/>
      <c r="I14" s="12">
        <v>7215134926</v>
      </c>
      <c r="J14" s="11"/>
      <c r="K14" s="12">
        <v>0</v>
      </c>
      <c r="L14" s="11"/>
      <c r="M14" s="12">
        <v>7215134926</v>
      </c>
    </row>
    <row r="15" spans="1:13" x14ac:dyDescent="0.55000000000000004">
      <c r="A15" s="1" t="s">
        <v>69</v>
      </c>
      <c r="C15" s="12">
        <v>88778727</v>
      </c>
      <c r="D15" s="11"/>
      <c r="E15" s="12">
        <v>0</v>
      </c>
      <c r="F15" s="11"/>
      <c r="G15" s="12">
        <v>88778727</v>
      </c>
      <c r="H15" s="11"/>
      <c r="I15" s="12">
        <v>2032764365</v>
      </c>
      <c r="J15" s="11"/>
      <c r="K15" s="12">
        <v>0</v>
      </c>
      <c r="L15" s="11"/>
      <c r="M15" s="12">
        <v>2032764365</v>
      </c>
    </row>
    <row r="16" spans="1:13" x14ac:dyDescent="0.55000000000000004">
      <c r="A16" s="1" t="s">
        <v>69</v>
      </c>
      <c r="C16" s="12">
        <v>2151887</v>
      </c>
      <c r="D16" s="11"/>
      <c r="E16" s="12">
        <v>0</v>
      </c>
      <c r="F16" s="11"/>
      <c r="G16" s="12">
        <v>2151887</v>
      </c>
      <c r="H16" s="11"/>
      <c r="I16" s="12">
        <v>256528555</v>
      </c>
      <c r="J16" s="11"/>
      <c r="K16" s="12">
        <v>0</v>
      </c>
      <c r="L16" s="11"/>
      <c r="M16" s="12">
        <v>256528555</v>
      </c>
    </row>
    <row r="17" spans="1:13" x14ac:dyDescent="0.55000000000000004">
      <c r="A17" s="1" t="s">
        <v>69</v>
      </c>
      <c r="C17" s="12">
        <v>669129282</v>
      </c>
      <c r="D17" s="11"/>
      <c r="E17" s="12">
        <v>0</v>
      </c>
      <c r="F17" s="11"/>
      <c r="G17" s="12">
        <v>669129282</v>
      </c>
      <c r="H17" s="11"/>
      <c r="I17" s="12">
        <v>2248733985</v>
      </c>
      <c r="J17" s="11"/>
      <c r="K17" s="12">
        <v>0</v>
      </c>
      <c r="L17" s="11"/>
      <c r="M17" s="12">
        <v>2248733985</v>
      </c>
    </row>
    <row r="18" spans="1:13" x14ac:dyDescent="0.55000000000000004">
      <c r="A18" s="1" t="s">
        <v>69</v>
      </c>
      <c r="C18" s="12">
        <v>148101397</v>
      </c>
      <c r="D18" s="11"/>
      <c r="E18" s="12">
        <v>0</v>
      </c>
      <c r="F18" s="11"/>
      <c r="G18" s="12">
        <v>148101397</v>
      </c>
      <c r="H18" s="11"/>
      <c r="I18" s="12">
        <v>703043219</v>
      </c>
      <c r="J18" s="11"/>
      <c r="K18" s="12">
        <v>0</v>
      </c>
      <c r="L18" s="11"/>
      <c r="M18" s="12">
        <v>703043219</v>
      </c>
    </row>
    <row r="19" spans="1:13" x14ac:dyDescent="0.55000000000000004">
      <c r="A19" s="1" t="s">
        <v>69</v>
      </c>
      <c r="C19" s="12">
        <v>47260717</v>
      </c>
      <c r="D19" s="11"/>
      <c r="E19" s="12">
        <v>0</v>
      </c>
      <c r="F19" s="11"/>
      <c r="G19" s="12">
        <v>47260717</v>
      </c>
      <c r="H19" s="11"/>
      <c r="I19" s="12">
        <v>337595510</v>
      </c>
      <c r="J19" s="11"/>
      <c r="K19" s="12">
        <v>0</v>
      </c>
      <c r="L19" s="11"/>
      <c r="M19" s="12">
        <v>337595510</v>
      </c>
    </row>
    <row r="20" spans="1:13" x14ac:dyDescent="0.55000000000000004">
      <c r="A20" s="1" t="s">
        <v>69</v>
      </c>
      <c r="C20" s="12">
        <v>362136041</v>
      </c>
      <c r="D20" s="11"/>
      <c r="E20" s="12">
        <v>0</v>
      </c>
      <c r="F20" s="11"/>
      <c r="G20" s="12">
        <v>362136041</v>
      </c>
      <c r="H20" s="11"/>
      <c r="I20" s="12">
        <v>3899376137</v>
      </c>
      <c r="J20" s="11"/>
      <c r="K20" s="12">
        <v>0</v>
      </c>
      <c r="L20" s="11"/>
      <c r="M20" s="12">
        <v>3899376137</v>
      </c>
    </row>
    <row r="21" spans="1:13" x14ac:dyDescent="0.55000000000000004">
      <c r="A21" s="1" t="s">
        <v>69</v>
      </c>
      <c r="C21" s="12">
        <v>133496280</v>
      </c>
      <c r="D21" s="11"/>
      <c r="E21" s="12">
        <v>0</v>
      </c>
      <c r="F21" s="11"/>
      <c r="G21" s="12">
        <v>133496280</v>
      </c>
      <c r="H21" s="11"/>
      <c r="I21" s="12">
        <v>844805682</v>
      </c>
      <c r="J21" s="11"/>
      <c r="K21" s="12">
        <v>0</v>
      </c>
      <c r="L21" s="11"/>
      <c r="M21" s="12">
        <v>844805682</v>
      </c>
    </row>
    <row r="22" spans="1:13" x14ac:dyDescent="0.55000000000000004">
      <c r="A22" s="1" t="s">
        <v>69</v>
      </c>
      <c r="C22" s="12">
        <v>84755222</v>
      </c>
      <c r="D22" s="11"/>
      <c r="E22" s="12">
        <v>0</v>
      </c>
      <c r="F22" s="11"/>
      <c r="G22" s="12">
        <v>84755222</v>
      </c>
      <c r="H22" s="11"/>
      <c r="I22" s="12">
        <v>1811881058</v>
      </c>
      <c r="J22" s="11"/>
      <c r="K22" s="12">
        <v>0</v>
      </c>
      <c r="L22" s="11"/>
      <c r="M22" s="12">
        <v>1811881058</v>
      </c>
    </row>
    <row r="23" spans="1:13" x14ac:dyDescent="0.55000000000000004">
      <c r="A23" s="1" t="s">
        <v>69</v>
      </c>
      <c r="C23" s="12">
        <v>582075309</v>
      </c>
      <c r="D23" s="11"/>
      <c r="E23" s="12">
        <v>0</v>
      </c>
      <c r="F23" s="11"/>
      <c r="G23" s="12">
        <v>582075309</v>
      </c>
      <c r="H23" s="11"/>
      <c r="I23" s="12">
        <v>5036376867</v>
      </c>
      <c r="J23" s="11"/>
      <c r="K23" s="12">
        <v>0</v>
      </c>
      <c r="L23" s="11"/>
      <c r="M23" s="12">
        <v>5036376867</v>
      </c>
    </row>
    <row r="24" spans="1:13" x14ac:dyDescent="0.55000000000000004">
      <c r="A24" s="1" t="s">
        <v>149</v>
      </c>
      <c r="C24" s="12">
        <v>0</v>
      </c>
      <c r="D24" s="11"/>
      <c r="E24" s="12">
        <v>0</v>
      </c>
      <c r="F24" s="11"/>
      <c r="G24" s="12">
        <v>0</v>
      </c>
      <c r="H24" s="11"/>
      <c r="I24" s="12">
        <v>43908</v>
      </c>
      <c r="J24" s="11"/>
      <c r="K24" s="12">
        <v>0</v>
      </c>
      <c r="L24" s="11"/>
      <c r="M24" s="12">
        <v>43908</v>
      </c>
    </row>
    <row r="25" spans="1:13" x14ac:dyDescent="0.55000000000000004">
      <c r="A25" s="1" t="s">
        <v>69</v>
      </c>
      <c r="C25" s="12">
        <v>31288597</v>
      </c>
      <c r="D25" s="11"/>
      <c r="E25" s="12">
        <v>0</v>
      </c>
      <c r="F25" s="11"/>
      <c r="G25" s="12">
        <v>31288597</v>
      </c>
      <c r="H25" s="11"/>
      <c r="I25" s="12">
        <v>2565752072</v>
      </c>
      <c r="J25" s="11"/>
      <c r="K25" s="12">
        <v>0</v>
      </c>
      <c r="L25" s="11"/>
      <c r="M25" s="12">
        <v>2565752072</v>
      </c>
    </row>
    <row r="26" spans="1:13" x14ac:dyDescent="0.55000000000000004">
      <c r="A26" s="1" t="s">
        <v>69</v>
      </c>
      <c r="C26" s="12">
        <v>1492603956</v>
      </c>
      <c r="D26" s="11"/>
      <c r="E26" s="12">
        <v>0</v>
      </c>
      <c r="F26" s="11"/>
      <c r="G26" s="12">
        <v>1492603956</v>
      </c>
      <c r="H26" s="11"/>
      <c r="I26" s="12">
        <v>1786902010</v>
      </c>
      <c r="J26" s="11"/>
      <c r="K26" s="12">
        <v>0</v>
      </c>
      <c r="L26" s="11"/>
      <c r="M26" s="12">
        <v>1786902010</v>
      </c>
    </row>
    <row r="27" spans="1:13" x14ac:dyDescent="0.55000000000000004">
      <c r="A27" s="1" t="s">
        <v>84</v>
      </c>
      <c r="C27" s="12">
        <v>548671</v>
      </c>
      <c r="D27" s="11"/>
      <c r="E27" s="12">
        <v>0</v>
      </c>
      <c r="F27" s="11"/>
      <c r="G27" s="12">
        <v>548671</v>
      </c>
      <c r="H27" s="11"/>
      <c r="I27" s="12">
        <v>3857673</v>
      </c>
      <c r="J27" s="11"/>
      <c r="K27" s="12">
        <v>0</v>
      </c>
      <c r="L27" s="11"/>
      <c r="M27" s="12">
        <v>3857673</v>
      </c>
    </row>
    <row r="28" spans="1:13" x14ac:dyDescent="0.55000000000000004">
      <c r="A28" s="1" t="s">
        <v>69</v>
      </c>
      <c r="C28" s="12">
        <v>2247059413</v>
      </c>
      <c r="D28" s="11"/>
      <c r="E28" s="12">
        <v>0</v>
      </c>
      <c r="F28" s="11"/>
      <c r="G28" s="12">
        <v>2247059413</v>
      </c>
      <c r="H28" s="11"/>
      <c r="I28" s="12">
        <v>5252006683</v>
      </c>
      <c r="J28" s="11"/>
      <c r="K28" s="12">
        <v>0</v>
      </c>
      <c r="L28" s="11"/>
      <c r="M28" s="12">
        <v>5252006683</v>
      </c>
    </row>
    <row r="29" spans="1:13" x14ac:dyDescent="0.55000000000000004">
      <c r="A29" s="1" t="s">
        <v>69</v>
      </c>
      <c r="C29" s="12">
        <v>57252348</v>
      </c>
      <c r="D29" s="11"/>
      <c r="E29" s="12">
        <v>0</v>
      </c>
      <c r="F29" s="11"/>
      <c r="G29" s="12">
        <v>57252348</v>
      </c>
      <c r="H29" s="11"/>
      <c r="I29" s="12">
        <v>884576429</v>
      </c>
      <c r="J29" s="11"/>
      <c r="K29" s="12">
        <v>0</v>
      </c>
      <c r="L29" s="11"/>
      <c r="M29" s="12">
        <v>884576429</v>
      </c>
    </row>
    <row r="30" spans="1:13" x14ac:dyDescent="0.55000000000000004">
      <c r="A30" s="1" t="s">
        <v>69</v>
      </c>
      <c r="C30" s="12">
        <v>2322993731</v>
      </c>
      <c r="D30" s="11"/>
      <c r="E30" s="12">
        <v>0</v>
      </c>
      <c r="F30" s="11"/>
      <c r="G30" s="12">
        <v>2322993731</v>
      </c>
      <c r="H30" s="11"/>
      <c r="I30" s="12">
        <v>4386396937</v>
      </c>
      <c r="J30" s="11"/>
      <c r="K30" s="12">
        <v>0</v>
      </c>
      <c r="L30" s="11"/>
      <c r="M30" s="12">
        <v>4386396937</v>
      </c>
    </row>
    <row r="31" spans="1:13" x14ac:dyDescent="0.55000000000000004">
      <c r="A31" s="1" t="s">
        <v>69</v>
      </c>
      <c r="C31" s="12">
        <v>128782157</v>
      </c>
      <c r="D31" s="11"/>
      <c r="E31" s="12">
        <v>0</v>
      </c>
      <c r="F31" s="11"/>
      <c r="G31" s="12">
        <v>128782157</v>
      </c>
      <c r="H31" s="11"/>
      <c r="I31" s="12">
        <v>3359820584</v>
      </c>
      <c r="J31" s="11"/>
      <c r="K31" s="12">
        <v>0</v>
      </c>
      <c r="L31" s="11"/>
      <c r="M31" s="12">
        <v>3359820584</v>
      </c>
    </row>
    <row r="32" spans="1:13" x14ac:dyDescent="0.55000000000000004">
      <c r="A32" s="1" t="s">
        <v>84</v>
      </c>
      <c r="C32" s="12">
        <v>42676563</v>
      </c>
      <c r="D32" s="11"/>
      <c r="E32" s="12">
        <v>0</v>
      </c>
      <c r="F32" s="11"/>
      <c r="G32" s="12">
        <v>42676563</v>
      </c>
      <c r="H32" s="11"/>
      <c r="I32" s="12">
        <v>215823192</v>
      </c>
      <c r="J32" s="11"/>
      <c r="K32" s="12">
        <v>0</v>
      </c>
      <c r="L32" s="11"/>
      <c r="M32" s="12">
        <v>215823192</v>
      </c>
    </row>
    <row r="33" spans="1:13" x14ac:dyDescent="0.55000000000000004">
      <c r="A33" s="1" t="s">
        <v>69</v>
      </c>
      <c r="C33" s="12">
        <v>160470260</v>
      </c>
      <c r="D33" s="11"/>
      <c r="E33" s="12">
        <v>0</v>
      </c>
      <c r="F33" s="11"/>
      <c r="G33" s="12">
        <v>160470260</v>
      </c>
      <c r="H33" s="11"/>
      <c r="I33" s="12">
        <v>819954038</v>
      </c>
      <c r="J33" s="11"/>
      <c r="K33" s="12">
        <v>0</v>
      </c>
      <c r="L33" s="11"/>
      <c r="M33" s="12">
        <v>819954038</v>
      </c>
    </row>
    <row r="34" spans="1:13" x14ac:dyDescent="0.55000000000000004">
      <c r="A34" s="1" t="s">
        <v>69</v>
      </c>
      <c r="C34" s="12">
        <v>107240582</v>
      </c>
      <c r="D34" s="11"/>
      <c r="E34" s="12">
        <v>0</v>
      </c>
      <c r="F34" s="11"/>
      <c r="G34" s="12">
        <v>107240582</v>
      </c>
      <c r="H34" s="11"/>
      <c r="I34" s="12">
        <v>533230199</v>
      </c>
      <c r="J34" s="11"/>
      <c r="K34" s="12">
        <v>0</v>
      </c>
      <c r="L34" s="11"/>
      <c r="M34" s="12">
        <v>533230199</v>
      </c>
    </row>
    <row r="35" spans="1:13" x14ac:dyDescent="0.55000000000000004">
      <c r="A35" s="1" t="s">
        <v>69</v>
      </c>
      <c r="C35" s="12">
        <v>100788110</v>
      </c>
      <c r="D35" s="11"/>
      <c r="E35" s="12">
        <v>0</v>
      </c>
      <c r="F35" s="11"/>
      <c r="G35" s="12">
        <v>100788110</v>
      </c>
      <c r="H35" s="11"/>
      <c r="I35" s="12">
        <v>761203615</v>
      </c>
      <c r="J35" s="11"/>
      <c r="K35" s="12">
        <v>0</v>
      </c>
      <c r="L35" s="11"/>
      <c r="M35" s="12">
        <v>761203615</v>
      </c>
    </row>
    <row r="36" spans="1:13" x14ac:dyDescent="0.55000000000000004">
      <c r="A36" s="1" t="s">
        <v>69</v>
      </c>
      <c r="C36" s="12">
        <v>10963843</v>
      </c>
      <c r="D36" s="11"/>
      <c r="E36" s="12">
        <v>0</v>
      </c>
      <c r="F36" s="11"/>
      <c r="G36" s="12">
        <v>10963843</v>
      </c>
      <c r="H36" s="11"/>
      <c r="I36" s="12">
        <v>91916380</v>
      </c>
      <c r="J36" s="11"/>
      <c r="K36" s="12">
        <v>0</v>
      </c>
      <c r="L36" s="11"/>
      <c r="M36" s="12">
        <v>91916380</v>
      </c>
    </row>
    <row r="37" spans="1:13" x14ac:dyDescent="0.55000000000000004">
      <c r="A37" s="1" t="s">
        <v>69</v>
      </c>
      <c r="C37" s="12">
        <v>443783027</v>
      </c>
      <c r="D37" s="11"/>
      <c r="E37" s="12">
        <v>0</v>
      </c>
      <c r="F37" s="11"/>
      <c r="G37" s="12">
        <v>443783027</v>
      </c>
      <c r="H37" s="11"/>
      <c r="I37" s="12">
        <v>2169685089</v>
      </c>
      <c r="J37" s="11"/>
      <c r="K37" s="12">
        <v>0</v>
      </c>
      <c r="L37" s="11"/>
      <c r="M37" s="12">
        <v>2169685089</v>
      </c>
    </row>
    <row r="38" spans="1:13" x14ac:dyDescent="0.55000000000000004">
      <c r="A38" s="1" t="s">
        <v>69</v>
      </c>
      <c r="C38" s="12">
        <v>268808556</v>
      </c>
      <c r="D38" s="11"/>
      <c r="E38" s="12">
        <v>0</v>
      </c>
      <c r="F38" s="11"/>
      <c r="G38" s="12">
        <v>268808556</v>
      </c>
      <c r="H38" s="11"/>
      <c r="I38" s="12">
        <v>2590897240</v>
      </c>
      <c r="J38" s="11"/>
      <c r="K38" s="12">
        <v>0</v>
      </c>
      <c r="L38" s="11"/>
      <c r="M38" s="12">
        <v>2590897240</v>
      </c>
    </row>
    <row r="39" spans="1:13" x14ac:dyDescent="0.55000000000000004">
      <c r="A39" s="1" t="s">
        <v>69</v>
      </c>
      <c r="C39" s="12">
        <v>53625821</v>
      </c>
      <c r="D39" s="11"/>
      <c r="E39" s="12">
        <v>0</v>
      </c>
      <c r="F39" s="11"/>
      <c r="G39" s="12">
        <v>53625821</v>
      </c>
      <c r="H39" s="11"/>
      <c r="I39" s="12">
        <v>259038224</v>
      </c>
      <c r="J39" s="11"/>
      <c r="K39" s="12">
        <v>0</v>
      </c>
      <c r="L39" s="11"/>
      <c r="M39" s="12">
        <v>259038224</v>
      </c>
    </row>
    <row r="40" spans="1:13" x14ac:dyDescent="0.55000000000000004">
      <c r="A40" s="1" t="s">
        <v>69</v>
      </c>
      <c r="C40" s="12">
        <v>91828361</v>
      </c>
      <c r="D40" s="11"/>
      <c r="E40" s="12">
        <v>0</v>
      </c>
      <c r="F40" s="11"/>
      <c r="G40" s="12">
        <v>91828361</v>
      </c>
      <c r="H40" s="11"/>
      <c r="I40" s="12">
        <v>389158077</v>
      </c>
      <c r="J40" s="11"/>
      <c r="K40" s="12">
        <v>0</v>
      </c>
      <c r="L40" s="11"/>
      <c r="M40" s="12">
        <v>389158077</v>
      </c>
    </row>
    <row r="41" spans="1:13" x14ac:dyDescent="0.55000000000000004">
      <c r="A41" s="1" t="s">
        <v>69</v>
      </c>
      <c r="C41" s="12">
        <v>12806527</v>
      </c>
      <c r="D41" s="11"/>
      <c r="E41" s="12">
        <v>0</v>
      </c>
      <c r="F41" s="11"/>
      <c r="G41" s="12">
        <v>12806527</v>
      </c>
      <c r="H41" s="11"/>
      <c r="I41" s="12">
        <v>42299210</v>
      </c>
      <c r="J41" s="11"/>
      <c r="K41" s="12">
        <v>0</v>
      </c>
      <c r="L41" s="11"/>
      <c r="M41" s="12">
        <v>42299210</v>
      </c>
    </row>
    <row r="42" spans="1:13" x14ac:dyDescent="0.55000000000000004">
      <c r="A42" s="1" t="s">
        <v>84</v>
      </c>
      <c r="C42" s="12">
        <v>2680022022</v>
      </c>
      <c r="D42" s="11"/>
      <c r="E42" s="12">
        <v>0</v>
      </c>
      <c r="F42" s="11"/>
      <c r="G42" s="12">
        <v>2680022022</v>
      </c>
      <c r="H42" s="11"/>
      <c r="I42" s="12">
        <v>17806597296</v>
      </c>
      <c r="J42" s="11"/>
      <c r="K42" s="12">
        <v>6886222</v>
      </c>
      <c r="L42" s="11"/>
      <c r="M42" s="12">
        <v>17799711074</v>
      </c>
    </row>
    <row r="43" spans="1:13" x14ac:dyDescent="0.55000000000000004">
      <c r="A43" s="1" t="s">
        <v>84</v>
      </c>
      <c r="C43" s="12">
        <v>4772837092</v>
      </c>
      <c r="D43" s="11"/>
      <c r="E43" s="12">
        <v>0</v>
      </c>
      <c r="F43" s="11"/>
      <c r="G43" s="12">
        <v>4772837092</v>
      </c>
      <c r="H43" s="11"/>
      <c r="I43" s="12">
        <v>23169100171</v>
      </c>
      <c r="J43" s="11"/>
      <c r="K43" s="12">
        <v>7222136</v>
      </c>
      <c r="L43" s="11"/>
      <c r="M43" s="12">
        <v>23161878035</v>
      </c>
    </row>
    <row r="44" spans="1:13" x14ac:dyDescent="0.55000000000000004">
      <c r="A44" s="1" t="s">
        <v>84</v>
      </c>
      <c r="C44" s="12">
        <v>1713698610</v>
      </c>
      <c r="D44" s="11"/>
      <c r="E44" s="12">
        <v>0</v>
      </c>
      <c r="F44" s="11"/>
      <c r="G44" s="12">
        <v>1713698610</v>
      </c>
      <c r="H44" s="11"/>
      <c r="I44" s="12">
        <v>13762602645</v>
      </c>
      <c r="J44" s="11"/>
      <c r="K44" s="12">
        <v>5563568</v>
      </c>
      <c r="L44" s="11"/>
      <c r="M44" s="12">
        <v>13757039077</v>
      </c>
    </row>
    <row r="45" spans="1:13" x14ac:dyDescent="0.55000000000000004">
      <c r="A45" s="1" t="s">
        <v>84</v>
      </c>
      <c r="C45" s="12">
        <v>5122907677</v>
      </c>
      <c r="D45" s="11"/>
      <c r="E45" s="12">
        <v>0</v>
      </c>
      <c r="F45" s="11"/>
      <c r="G45" s="12">
        <v>5122907677</v>
      </c>
      <c r="H45" s="11"/>
      <c r="I45" s="12">
        <v>25781330676</v>
      </c>
      <c r="J45" s="11"/>
      <c r="K45" s="12">
        <v>8368432</v>
      </c>
      <c r="L45" s="11"/>
      <c r="M45" s="12">
        <v>25772962244</v>
      </c>
    </row>
    <row r="46" spans="1:13" x14ac:dyDescent="0.55000000000000004">
      <c r="A46" s="1" t="s">
        <v>84</v>
      </c>
      <c r="C46" s="12">
        <v>979081643</v>
      </c>
      <c r="D46" s="11"/>
      <c r="E46" s="12">
        <v>0</v>
      </c>
      <c r="F46" s="11"/>
      <c r="G46" s="12">
        <v>979081643</v>
      </c>
      <c r="H46" s="11"/>
      <c r="I46" s="12">
        <v>4821203283</v>
      </c>
      <c r="J46" s="11"/>
      <c r="K46" s="12">
        <v>1545206</v>
      </c>
      <c r="L46" s="11"/>
      <c r="M46" s="12">
        <v>4819658077</v>
      </c>
    </row>
    <row r="47" spans="1:13" x14ac:dyDescent="0.55000000000000004">
      <c r="A47" s="1" t="s">
        <v>84</v>
      </c>
      <c r="C47" s="12">
        <v>591780810</v>
      </c>
      <c r="D47" s="11"/>
      <c r="E47" s="12">
        <v>0</v>
      </c>
      <c r="F47" s="11"/>
      <c r="G47" s="12">
        <v>591780810</v>
      </c>
      <c r="H47" s="11"/>
      <c r="I47" s="12">
        <v>3018082131</v>
      </c>
      <c r="J47" s="11"/>
      <c r="K47" s="12">
        <v>1007737</v>
      </c>
      <c r="L47" s="11"/>
      <c r="M47" s="12">
        <v>3017074394</v>
      </c>
    </row>
    <row r="48" spans="1:13" x14ac:dyDescent="0.55000000000000004">
      <c r="A48" s="1" t="s">
        <v>84</v>
      </c>
      <c r="C48" s="12">
        <v>664627397</v>
      </c>
      <c r="D48" s="11"/>
      <c r="E48" s="12">
        <v>0</v>
      </c>
      <c r="F48" s="11"/>
      <c r="G48" s="12">
        <v>664627397</v>
      </c>
      <c r="H48" s="11"/>
      <c r="I48" s="12">
        <v>3253772628</v>
      </c>
      <c r="J48" s="11"/>
      <c r="K48" s="12">
        <v>1112713</v>
      </c>
      <c r="L48" s="11"/>
      <c r="M48" s="12">
        <v>3252659915</v>
      </c>
    </row>
    <row r="49" spans="1:13" x14ac:dyDescent="0.55000000000000004">
      <c r="A49" s="1" t="s">
        <v>84</v>
      </c>
      <c r="C49" s="12">
        <v>4471882198</v>
      </c>
      <c r="D49" s="11"/>
      <c r="E49" s="12">
        <v>0</v>
      </c>
      <c r="F49" s="11"/>
      <c r="G49" s="12">
        <v>4471882198</v>
      </c>
      <c r="H49" s="11"/>
      <c r="I49" s="12">
        <v>22745460559</v>
      </c>
      <c r="J49" s="11"/>
      <c r="K49" s="12">
        <v>9027677</v>
      </c>
      <c r="L49" s="11"/>
      <c r="M49" s="12">
        <v>22736432882</v>
      </c>
    </row>
    <row r="50" spans="1:13" x14ac:dyDescent="0.55000000000000004">
      <c r="A50" s="1" t="s">
        <v>84</v>
      </c>
      <c r="C50" s="12">
        <v>9189331510</v>
      </c>
      <c r="D50" s="11"/>
      <c r="E50" s="12">
        <v>0</v>
      </c>
      <c r="F50" s="11"/>
      <c r="G50" s="12">
        <v>9189331510</v>
      </c>
      <c r="H50" s="11"/>
      <c r="I50" s="12">
        <v>45209221921</v>
      </c>
      <c r="J50" s="11"/>
      <c r="K50" s="12">
        <v>14486261</v>
      </c>
      <c r="L50" s="11"/>
      <c r="M50" s="12">
        <v>45194735660</v>
      </c>
    </row>
    <row r="51" spans="1:13" x14ac:dyDescent="0.55000000000000004">
      <c r="A51" s="1" t="s">
        <v>84</v>
      </c>
      <c r="C51" s="12">
        <v>2876443584</v>
      </c>
      <c r="D51" s="11"/>
      <c r="E51" s="12">
        <v>0</v>
      </c>
      <c r="F51" s="11"/>
      <c r="G51" s="12">
        <v>2876443584</v>
      </c>
      <c r="H51" s="11"/>
      <c r="I51" s="12">
        <v>15317099061</v>
      </c>
      <c r="J51" s="11"/>
      <c r="K51" s="12">
        <v>5748322</v>
      </c>
      <c r="L51" s="11"/>
      <c r="M51" s="12">
        <v>15311350739</v>
      </c>
    </row>
    <row r="52" spans="1:13" x14ac:dyDescent="0.55000000000000004">
      <c r="A52" s="1" t="s">
        <v>84</v>
      </c>
      <c r="C52" s="12">
        <v>5854358635</v>
      </c>
      <c r="D52" s="11"/>
      <c r="E52" s="12">
        <v>0</v>
      </c>
      <c r="F52" s="11"/>
      <c r="G52" s="12">
        <v>5854358635</v>
      </c>
      <c r="H52" s="11"/>
      <c r="I52" s="12">
        <v>29145266036</v>
      </c>
      <c r="J52" s="11"/>
      <c r="K52" s="12">
        <v>9401374</v>
      </c>
      <c r="L52" s="11"/>
      <c r="M52" s="12">
        <v>29135864662</v>
      </c>
    </row>
    <row r="53" spans="1:13" x14ac:dyDescent="0.55000000000000004">
      <c r="A53" s="1" t="s">
        <v>84</v>
      </c>
      <c r="C53" s="12">
        <v>3317149321</v>
      </c>
      <c r="D53" s="11"/>
      <c r="E53" s="12">
        <v>0</v>
      </c>
      <c r="F53" s="11"/>
      <c r="G53" s="12">
        <v>3317149321</v>
      </c>
      <c r="H53" s="11"/>
      <c r="I53" s="12">
        <v>16730809589</v>
      </c>
      <c r="J53" s="11"/>
      <c r="K53" s="12">
        <v>5437594</v>
      </c>
      <c r="L53" s="11"/>
      <c r="M53" s="12">
        <v>16725371995</v>
      </c>
    </row>
    <row r="54" spans="1:13" x14ac:dyDescent="0.55000000000000004">
      <c r="A54" s="1" t="s">
        <v>84</v>
      </c>
      <c r="C54" s="12">
        <v>8578740271</v>
      </c>
      <c r="D54" s="11"/>
      <c r="E54" s="12">
        <v>0</v>
      </c>
      <c r="F54" s="11"/>
      <c r="G54" s="12">
        <v>8578740271</v>
      </c>
      <c r="H54" s="11"/>
      <c r="I54" s="12">
        <v>42218185751</v>
      </c>
      <c r="J54" s="11"/>
      <c r="K54" s="12">
        <v>13528909</v>
      </c>
      <c r="L54" s="11"/>
      <c r="M54" s="12">
        <v>42204656842</v>
      </c>
    </row>
    <row r="55" spans="1:13" x14ac:dyDescent="0.55000000000000004">
      <c r="A55" s="1" t="s">
        <v>84</v>
      </c>
      <c r="C55" s="12">
        <v>317281643</v>
      </c>
      <c r="D55" s="11"/>
      <c r="E55" s="12">
        <v>0</v>
      </c>
      <c r="F55" s="11"/>
      <c r="G55" s="12">
        <v>317281643</v>
      </c>
      <c r="H55" s="11"/>
      <c r="I55" s="12">
        <v>1886707432</v>
      </c>
      <c r="J55" s="11"/>
      <c r="K55" s="12">
        <v>768401</v>
      </c>
      <c r="L55" s="11"/>
      <c r="M55" s="12">
        <v>1885939031</v>
      </c>
    </row>
    <row r="56" spans="1:13" x14ac:dyDescent="0.55000000000000004">
      <c r="A56" s="1" t="s">
        <v>84</v>
      </c>
      <c r="C56" s="12">
        <v>198575340</v>
      </c>
      <c r="D56" s="11"/>
      <c r="E56" s="12">
        <v>0</v>
      </c>
      <c r="F56" s="11"/>
      <c r="G56" s="12">
        <v>198575340</v>
      </c>
      <c r="H56" s="11"/>
      <c r="I56" s="12">
        <v>1656920647</v>
      </c>
      <c r="J56" s="11"/>
      <c r="K56" s="12">
        <v>329611</v>
      </c>
      <c r="L56" s="11"/>
      <c r="M56" s="12">
        <v>1656591036</v>
      </c>
    </row>
    <row r="57" spans="1:13" x14ac:dyDescent="0.55000000000000004">
      <c r="A57" s="1" t="s">
        <v>84</v>
      </c>
      <c r="C57" s="12">
        <v>1846631785</v>
      </c>
      <c r="D57" s="11"/>
      <c r="E57" s="12">
        <v>0</v>
      </c>
      <c r="F57" s="11"/>
      <c r="G57" s="12">
        <v>1846631785</v>
      </c>
      <c r="H57" s="11"/>
      <c r="I57" s="12">
        <v>9587138648</v>
      </c>
      <c r="J57" s="11"/>
      <c r="K57" s="12">
        <v>3213660</v>
      </c>
      <c r="L57" s="11"/>
      <c r="M57" s="12">
        <v>9583924988</v>
      </c>
    </row>
    <row r="58" spans="1:13" x14ac:dyDescent="0.55000000000000004">
      <c r="A58" s="1" t="s">
        <v>69</v>
      </c>
      <c r="C58" s="12">
        <v>146850938</v>
      </c>
      <c r="D58" s="11"/>
      <c r="E58" s="12">
        <v>0</v>
      </c>
      <c r="F58" s="11"/>
      <c r="G58" s="12">
        <v>146850938</v>
      </c>
      <c r="H58" s="11"/>
      <c r="I58" s="12">
        <v>1106230388</v>
      </c>
      <c r="J58" s="11"/>
      <c r="K58" s="12">
        <v>0</v>
      </c>
      <c r="L58" s="11"/>
      <c r="M58" s="12">
        <v>1106230388</v>
      </c>
    </row>
    <row r="59" spans="1:13" x14ac:dyDescent="0.55000000000000004">
      <c r="A59" s="1" t="s">
        <v>69</v>
      </c>
      <c r="C59" s="12">
        <v>77787530</v>
      </c>
      <c r="D59" s="11"/>
      <c r="E59" s="12">
        <v>0</v>
      </c>
      <c r="F59" s="11"/>
      <c r="G59" s="12">
        <v>77787530</v>
      </c>
      <c r="H59" s="11"/>
      <c r="I59" s="12">
        <v>987598180</v>
      </c>
      <c r="J59" s="11"/>
      <c r="K59" s="12">
        <v>0</v>
      </c>
      <c r="L59" s="11"/>
      <c r="M59" s="12">
        <v>987598180</v>
      </c>
    </row>
    <row r="60" spans="1:13" x14ac:dyDescent="0.55000000000000004">
      <c r="A60" s="1" t="s">
        <v>84</v>
      </c>
      <c r="C60" s="12">
        <v>5858706852</v>
      </c>
      <c r="D60" s="11"/>
      <c r="E60" s="12">
        <v>0</v>
      </c>
      <c r="F60" s="11"/>
      <c r="G60" s="12">
        <v>5858706852</v>
      </c>
      <c r="H60" s="11"/>
      <c r="I60" s="12">
        <v>28698926024</v>
      </c>
      <c r="J60" s="11"/>
      <c r="K60" s="12">
        <v>11361934</v>
      </c>
      <c r="L60" s="11"/>
      <c r="M60" s="12">
        <v>28687564090</v>
      </c>
    </row>
    <row r="61" spans="1:13" x14ac:dyDescent="0.55000000000000004">
      <c r="A61" s="1" t="s">
        <v>84</v>
      </c>
      <c r="C61" s="12">
        <v>2568706867</v>
      </c>
      <c r="D61" s="11"/>
      <c r="E61" s="12">
        <v>0</v>
      </c>
      <c r="F61" s="11"/>
      <c r="G61" s="12">
        <v>2568706867</v>
      </c>
      <c r="H61" s="11"/>
      <c r="I61" s="12">
        <v>14083594640</v>
      </c>
      <c r="J61" s="11"/>
      <c r="K61" s="12">
        <v>6662218</v>
      </c>
      <c r="L61" s="11"/>
      <c r="M61" s="12">
        <v>14076932422</v>
      </c>
    </row>
    <row r="62" spans="1:13" x14ac:dyDescent="0.55000000000000004">
      <c r="A62" s="1" t="s">
        <v>84</v>
      </c>
      <c r="C62" s="12">
        <v>12742617918</v>
      </c>
      <c r="D62" s="11"/>
      <c r="E62" s="12">
        <v>0</v>
      </c>
      <c r="F62" s="11"/>
      <c r="G62" s="12">
        <v>12742617918</v>
      </c>
      <c r="H62" s="11"/>
      <c r="I62" s="12">
        <v>60351883590</v>
      </c>
      <c r="J62" s="11"/>
      <c r="K62" s="12">
        <v>24531443</v>
      </c>
      <c r="L62" s="11"/>
      <c r="M62" s="12">
        <v>60327352147</v>
      </c>
    </row>
    <row r="63" spans="1:13" x14ac:dyDescent="0.55000000000000004">
      <c r="A63" s="1" t="s">
        <v>84</v>
      </c>
      <c r="C63" s="12">
        <v>378493140</v>
      </c>
      <c r="D63" s="11"/>
      <c r="E63" s="12">
        <v>0</v>
      </c>
      <c r="F63" s="11"/>
      <c r="G63" s="12">
        <v>378493140</v>
      </c>
      <c r="H63" s="11"/>
      <c r="I63" s="12">
        <v>1677986254</v>
      </c>
      <c r="J63" s="11"/>
      <c r="K63" s="12">
        <v>0</v>
      </c>
      <c r="L63" s="11"/>
      <c r="M63" s="12">
        <v>1677986254</v>
      </c>
    </row>
    <row r="64" spans="1:13" x14ac:dyDescent="0.55000000000000004">
      <c r="A64" s="1" t="s">
        <v>69</v>
      </c>
      <c r="C64" s="12">
        <v>84762714</v>
      </c>
      <c r="D64" s="11"/>
      <c r="E64" s="12">
        <v>0</v>
      </c>
      <c r="F64" s="11"/>
      <c r="G64" s="12">
        <v>84762714</v>
      </c>
      <c r="H64" s="11"/>
      <c r="I64" s="12">
        <v>1083898224</v>
      </c>
      <c r="J64" s="11"/>
      <c r="K64" s="12">
        <v>0</v>
      </c>
      <c r="L64" s="11"/>
      <c r="M64" s="12">
        <v>1083898224</v>
      </c>
    </row>
    <row r="65" spans="1:13" x14ac:dyDescent="0.55000000000000004">
      <c r="A65" s="1" t="s">
        <v>69</v>
      </c>
      <c r="C65" s="12">
        <v>69307805</v>
      </c>
      <c r="D65" s="11"/>
      <c r="E65" s="12">
        <v>0</v>
      </c>
      <c r="F65" s="11"/>
      <c r="G65" s="12">
        <v>69307805</v>
      </c>
      <c r="H65" s="11"/>
      <c r="I65" s="12">
        <v>4124729895</v>
      </c>
      <c r="J65" s="11"/>
      <c r="K65" s="12">
        <v>0</v>
      </c>
      <c r="L65" s="11"/>
      <c r="M65" s="12">
        <v>4124729895</v>
      </c>
    </row>
    <row r="66" spans="1:13" x14ac:dyDescent="0.55000000000000004">
      <c r="A66" s="1" t="s">
        <v>124</v>
      </c>
      <c r="C66" s="12">
        <v>55</v>
      </c>
      <c r="D66" s="11"/>
      <c r="E66" s="12">
        <v>0</v>
      </c>
      <c r="F66" s="11"/>
      <c r="G66" s="12">
        <v>55</v>
      </c>
      <c r="H66" s="11"/>
      <c r="I66" s="12">
        <v>55</v>
      </c>
      <c r="J66" s="11"/>
      <c r="K66" s="12">
        <v>0</v>
      </c>
      <c r="L66" s="11"/>
      <c r="M66" s="12">
        <v>55</v>
      </c>
    </row>
    <row r="67" spans="1:13" x14ac:dyDescent="0.55000000000000004">
      <c r="A67" s="1" t="s">
        <v>69</v>
      </c>
      <c r="C67" s="12">
        <v>92907523</v>
      </c>
      <c r="D67" s="11"/>
      <c r="E67" s="12">
        <v>0</v>
      </c>
      <c r="F67" s="11"/>
      <c r="G67" s="12">
        <v>92907523</v>
      </c>
      <c r="H67" s="11"/>
      <c r="I67" s="12">
        <v>718786149</v>
      </c>
      <c r="J67" s="11"/>
      <c r="K67" s="12">
        <v>0</v>
      </c>
      <c r="L67" s="11"/>
      <c r="M67" s="12">
        <v>718786149</v>
      </c>
    </row>
    <row r="68" spans="1:13" x14ac:dyDescent="0.55000000000000004">
      <c r="A68" s="1" t="s">
        <v>69</v>
      </c>
      <c r="C68" s="12">
        <v>25137452</v>
      </c>
      <c r="D68" s="11"/>
      <c r="E68" s="12">
        <v>0</v>
      </c>
      <c r="F68" s="11"/>
      <c r="G68" s="12">
        <v>25137452</v>
      </c>
      <c r="H68" s="11"/>
      <c r="I68" s="12">
        <v>260884571</v>
      </c>
      <c r="J68" s="11"/>
      <c r="K68" s="12">
        <v>0</v>
      </c>
      <c r="L68" s="11"/>
      <c r="M68" s="12">
        <v>260884571</v>
      </c>
    </row>
    <row r="69" spans="1:13" x14ac:dyDescent="0.55000000000000004">
      <c r="A69" s="1" t="s">
        <v>84</v>
      </c>
      <c r="C69" s="12">
        <v>5505956160</v>
      </c>
      <c r="D69" s="11"/>
      <c r="E69" s="12">
        <v>0</v>
      </c>
      <c r="F69" s="11"/>
      <c r="G69" s="12">
        <v>5505956160</v>
      </c>
      <c r="H69" s="11"/>
      <c r="I69" s="12">
        <v>10185813680</v>
      </c>
      <c r="J69" s="11"/>
      <c r="K69" s="12">
        <v>0</v>
      </c>
      <c r="L69" s="11"/>
      <c r="M69" s="12">
        <v>10185813680</v>
      </c>
    </row>
    <row r="70" spans="1:13" x14ac:dyDescent="0.55000000000000004">
      <c r="A70" s="1" t="s">
        <v>84</v>
      </c>
      <c r="C70" s="12">
        <v>3833586297</v>
      </c>
      <c r="D70" s="11"/>
      <c r="E70" s="12">
        <v>0</v>
      </c>
      <c r="F70" s="11"/>
      <c r="G70" s="12">
        <v>3833586297</v>
      </c>
      <c r="H70" s="11"/>
      <c r="I70" s="12">
        <v>7091991759</v>
      </c>
      <c r="J70" s="11"/>
      <c r="K70" s="12">
        <v>0</v>
      </c>
      <c r="L70" s="11"/>
      <c r="M70" s="12">
        <v>7091991759</v>
      </c>
    </row>
    <row r="71" spans="1:13" x14ac:dyDescent="0.55000000000000004">
      <c r="A71" s="1" t="s">
        <v>84</v>
      </c>
      <c r="C71" s="12">
        <v>1344882192</v>
      </c>
      <c r="D71" s="11"/>
      <c r="E71" s="12">
        <v>0</v>
      </c>
      <c r="F71" s="11"/>
      <c r="G71" s="12">
        <v>1344882192</v>
      </c>
      <c r="H71" s="11"/>
      <c r="I71" s="12">
        <v>2482043828</v>
      </c>
      <c r="J71" s="11"/>
      <c r="K71" s="12">
        <v>0</v>
      </c>
      <c r="L71" s="11"/>
      <c r="M71" s="12">
        <v>2482043828</v>
      </c>
    </row>
    <row r="72" spans="1:13" x14ac:dyDescent="0.55000000000000004">
      <c r="A72" s="1" t="s">
        <v>84</v>
      </c>
      <c r="C72" s="12">
        <v>6333452040</v>
      </c>
      <c r="D72" s="11"/>
      <c r="E72" s="12">
        <v>0</v>
      </c>
      <c r="F72" s="11"/>
      <c r="G72" s="12">
        <v>6333452040</v>
      </c>
      <c r="H72" s="11"/>
      <c r="I72" s="12">
        <v>11822443808</v>
      </c>
      <c r="J72" s="11"/>
      <c r="K72" s="12">
        <v>0</v>
      </c>
      <c r="L72" s="11"/>
      <c r="M72" s="12">
        <v>11822443808</v>
      </c>
    </row>
    <row r="73" spans="1:13" x14ac:dyDescent="0.55000000000000004">
      <c r="A73" s="1" t="s">
        <v>84</v>
      </c>
      <c r="C73" s="12">
        <v>1299452040</v>
      </c>
      <c r="D73" s="11"/>
      <c r="E73" s="12">
        <v>0</v>
      </c>
      <c r="F73" s="11"/>
      <c r="G73" s="12">
        <v>1299452040</v>
      </c>
      <c r="H73" s="11"/>
      <c r="I73" s="12">
        <v>1732602720</v>
      </c>
      <c r="J73" s="11"/>
      <c r="K73" s="12">
        <v>0</v>
      </c>
      <c r="L73" s="11"/>
      <c r="M73" s="12">
        <v>1732602720</v>
      </c>
    </row>
    <row r="74" spans="1:13" x14ac:dyDescent="0.55000000000000004">
      <c r="A74" s="1" t="s">
        <v>84</v>
      </c>
      <c r="C74" s="12">
        <v>1424246574</v>
      </c>
      <c r="D74" s="11"/>
      <c r="E74" s="12">
        <v>0</v>
      </c>
      <c r="F74" s="11"/>
      <c r="G74" s="12">
        <v>1424246574</v>
      </c>
      <c r="H74" s="11"/>
      <c r="I74" s="12">
        <v>1855189034</v>
      </c>
      <c r="J74" s="11"/>
      <c r="K74" s="12">
        <v>0</v>
      </c>
      <c r="L74" s="11"/>
      <c r="M74" s="12">
        <v>1855189034</v>
      </c>
    </row>
    <row r="75" spans="1:13" x14ac:dyDescent="0.55000000000000004">
      <c r="A75" s="1" t="s">
        <v>84</v>
      </c>
      <c r="C75" s="12">
        <v>799035600</v>
      </c>
      <c r="D75" s="11"/>
      <c r="E75" s="12">
        <v>0</v>
      </c>
      <c r="F75" s="11"/>
      <c r="G75" s="12">
        <v>799035600</v>
      </c>
      <c r="H75" s="11"/>
      <c r="I75" s="12">
        <v>1065380800</v>
      </c>
      <c r="J75" s="11"/>
      <c r="K75" s="12">
        <v>0</v>
      </c>
      <c r="L75" s="11"/>
      <c r="M75" s="12">
        <v>1065380800</v>
      </c>
    </row>
    <row r="76" spans="1:13" x14ac:dyDescent="0.55000000000000004">
      <c r="A76" s="1" t="s">
        <v>84</v>
      </c>
      <c r="C76" s="12">
        <v>353909580</v>
      </c>
      <c r="D76" s="11"/>
      <c r="E76" s="12">
        <v>0</v>
      </c>
      <c r="F76" s="11"/>
      <c r="G76" s="12">
        <v>353909580</v>
      </c>
      <c r="H76" s="11"/>
      <c r="I76" s="12">
        <v>471879440</v>
      </c>
      <c r="J76" s="11"/>
      <c r="K76" s="12">
        <v>0</v>
      </c>
      <c r="L76" s="11"/>
      <c r="M76" s="12">
        <v>471879440</v>
      </c>
    </row>
    <row r="77" spans="1:13" x14ac:dyDescent="0.55000000000000004">
      <c r="A77" s="1" t="s">
        <v>84</v>
      </c>
      <c r="C77" s="12">
        <v>1200591780</v>
      </c>
      <c r="D77" s="11"/>
      <c r="E77" s="12">
        <v>0</v>
      </c>
      <c r="F77" s="11"/>
      <c r="G77" s="12">
        <v>1200591780</v>
      </c>
      <c r="H77" s="11"/>
      <c r="I77" s="12">
        <v>1600789040</v>
      </c>
      <c r="J77" s="11"/>
      <c r="K77" s="12">
        <v>0</v>
      </c>
      <c r="L77" s="11"/>
      <c r="M77" s="12">
        <v>1600789040</v>
      </c>
    </row>
    <row r="78" spans="1:13" x14ac:dyDescent="0.55000000000000004">
      <c r="A78" s="1" t="s">
        <v>84</v>
      </c>
      <c r="C78" s="12">
        <v>1942043820</v>
      </c>
      <c r="D78" s="11"/>
      <c r="E78" s="12">
        <v>0</v>
      </c>
      <c r="F78" s="11"/>
      <c r="G78" s="12">
        <v>1942043820</v>
      </c>
      <c r="H78" s="11"/>
      <c r="I78" s="12">
        <v>2589391760</v>
      </c>
      <c r="J78" s="11"/>
      <c r="K78" s="12">
        <v>0</v>
      </c>
      <c r="L78" s="11"/>
      <c r="M78" s="12">
        <v>2589391760</v>
      </c>
    </row>
    <row r="79" spans="1:13" x14ac:dyDescent="0.55000000000000004">
      <c r="A79" s="1" t="s">
        <v>84</v>
      </c>
      <c r="C79" s="12">
        <v>402065730</v>
      </c>
      <c r="D79" s="11"/>
      <c r="E79" s="12">
        <v>0</v>
      </c>
      <c r="F79" s="11"/>
      <c r="G79" s="12">
        <v>402065730</v>
      </c>
      <c r="H79" s="11"/>
      <c r="I79" s="12">
        <v>536087640</v>
      </c>
      <c r="J79" s="11"/>
      <c r="K79" s="12">
        <v>0</v>
      </c>
      <c r="L79" s="11"/>
      <c r="M79" s="12">
        <v>536087640</v>
      </c>
    </row>
    <row r="80" spans="1:13" x14ac:dyDescent="0.55000000000000004">
      <c r="A80" s="1" t="s">
        <v>84</v>
      </c>
      <c r="C80" s="12">
        <v>2379526020</v>
      </c>
      <c r="D80" s="11"/>
      <c r="E80" s="12">
        <v>0</v>
      </c>
      <c r="F80" s="11"/>
      <c r="G80" s="12">
        <v>2379526020</v>
      </c>
      <c r="H80" s="11"/>
      <c r="I80" s="12">
        <v>3172701360</v>
      </c>
      <c r="J80" s="11"/>
      <c r="K80" s="12">
        <v>0</v>
      </c>
      <c r="L80" s="11"/>
      <c r="M80" s="12">
        <v>3172701360</v>
      </c>
    </row>
    <row r="81" spans="1:13" ht="24.75" thickBot="1" x14ac:dyDescent="0.6">
      <c r="A81" s="1" t="s">
        <v>84</v>
      </c>
      <c r="C81" s="12">
        <v>231863010</v>
      </c>
      <c r="D81" s="11"/>
      <c r="E81" s="12">
        <v>0</v>
      </c>
      <c r="F81" s="11"/>
      <c r="G81" s="12">
        <v>231863010</v>
      </c>
      <c r="H81" s="11"/>
      <c r="I81" s="12">
        <v>309150680</v>
      </c>
      <c r="J81" s="11"/>
      <c r="K81" s="12">
        <v>0</v>
      </c>
      <c r="L81" s="11"/>
      <c r="M81" s="12">
        <v>309150680</v>
      </c>
    </row>
    <row r="82" spans="1:13" ht="25.5" thickBot="1" x14ac:dyDescent="0.65">
      <c r="A82" s="2" t="s">
        <v>35</v>
      </c>
      <c r="C82" s="10">
        <f>SUM(C8:C81)</f>
        <v>124931976146</v>
      </c>
      <c r="D82" s="11"/>
      <c r="E82" s="10">
        <f>SUM(E8:E81)</f>
        <v>0</v>
      </c>
      <c r="F82" s="11"/>
      <c r="G82" s="10">
        <f>SUM(G8:G81)</f>
        <v>124931976146</v>
      </c>
      <c r="H82" s="11"/>
      <c r="I82" s="10">
        <f>SUM(I8:I81)</f>
        <v>572691536767</v>
      </c>
      <c r="J82" s="11"/>
      <c r="K82" s="10">
        <f>SUM(K8:K81)</f>
        <v>136203418</v>
      </c>
      <c r="L82" s="11"/>
      <c r="M82" s="10">
        <f>SUM(M8:M81)</f>
        <v>572555333349</v>
      </c>
    </row>
    <row r="83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I12" sqref="I12"/>
    </sheetView>
  </sheetViews>
  <sheetFormatPr defaultRowHeight="24" x14ac:dyDescent="0.55000000000000004"/>
  <cols>
    <col min="1" max="1" width="17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  <c r="R2" s="36" t="s">
        <v>0</v>
      </c>
      <c r="S2" s="36" t="s">
        <v>0</v>
      </c>
    </row>
    <row r="3" spans="1:19" ht="24.75" x14ac:dyDescent="0.55000000000000004">
      <c r="A3" s="36" t="s">
        <v>141</v>
      </c>
      <c r="B3" s="36" t="s">
        <v>141</v>
      </c>
      <c r="C3" s="36" t="s">
        <v>141</v>
      </c>
      <c r="D3" s="36" t="s">
        <v>141</v>
      </c>
      <c r="E3" s="36" t="s">
        <v>141</v>
      </c>
      <c r="F3" s="36" t="s">
        <v>141</v>
      </c>
      <c r="G3" s="36" t="s">
        <v>141</v>
      </c>
      <c r="H3" s="36" t="s">
        <v>141</v>
      </c>
      <c r="I3" s="36" t="s">
        <v>141</v>
      </c>
      <c r="J3" s="36" t="s">
        <v>141</v>
      </c>
      <c r="K3" s="36" t="s">
        <v>141</v>
      </c>
      <c r="L3" s="36" t="s">
        <v>141</v>
      </c>
      <c r="M3" s="36" t="s">
        <v>141</v>
      </c>
      <c r="N3" s="36" t="s">
        <v>141</v>
      </c>
      <c r="O3" s="36" t="s">
        <v>141</v>
      </c>
      <c r="P3" s="36" t="s">
        <v>141</v>
      </c>
      <c r="Q3" s="36" t="s">
        <v>141</v>
      </c>
      <c r="R3" s="36" t="s">
        <v>141</v>
      </c>
      <c r="S3" s="36" t="s">
        <v>141</v>
      </c>
    </row>
    <row r="4" spans="1:19" ht="24.75" x14ac:dyDescent="0.55000000000000004">
      <c r="A4" s="36" t="s">
        <v>2</v>
      </c>
      <c r="B4" s="36" t="s">
        <v>2</v>
      </c>
      <c r="C4" s="36" t="s">
        <v>2</v>
      </c>
      <c r="D4" s="36" t="s">
        <v>2</v>
      </c>
      <c r="E4" s="36" t="s">
        <v>2</v>
      </c>
      <c r="F4" s="36" t="s">
        <v>2</v>
      </c>
      <c r="G4" s="36" t="s">
        <v>2</v>
      </c>
      <c r="H4" s="36" t="s">
        <v>2</v>
      </c>
      <c r="I4" s="36" t="s">
        <v>2</v>
      </c>
      <c r="J4" s="36" t="s">
        <v>2</v>
      </c>
      <c r="K4" s="36" t="s">
        <v>2</v>
      </c>
      <c r="L4" s="36" t="s">
        <v>2</v>
      </c>
      <c r="M4" s="36" t="s">
        <v>2</v>
      </c>
      <c r="N4" s="36" t="s">
        <v>2</v>
      </c>
      <c r="O4" s="36" t="s">
        <v>2</v>
      </c>
      <c r="P4" s="36" t="s">
        <v>2</v>
      </c>
      <c r="Q4" s="36" t="s">
        <v>2</v>
      </c>
      <c r="R4" s="36" t="s">
        <v>2</v>
      </c>
      <c r="S4" s="36" t="s">
        <v>2</v>
      </c>
    </row>
    <row r="6" spans="1:19" ht="24.75" x14ac:dyDescent="0.55000000000000004">
      <c r="A6" s="35" t="s">
        <v>3</v>
      </c>
      <c r="C6" s="35" t="s">
        <v>150</v>
      </c>
      <c r="D6" s="35" t="s">
        <v>150</v>
      </c>
      <c r="E6" s="35" t="s">
        <v>150</v>
      </c>
      <c r="F6" s="35" t="s">
        <v>150</v>
      </c>
      <c r="G6" s="35" t="s">
        <v>150</v>
      </c>
      <c r="I6" s="35" t="s">
        <v>143</v>
      </c>
      <c r="J6" s="35" t="s">
        <v>143</v>
      </c>
      <c r="K6" s="35" t="s">
        <v>143</v>
      </c>
      <c r="L6" s="35" t="s">
        <v>143</v>
      </c>
      <c r="M6" s="35" t="s">
        <v>143</v>
      </c>
      <c r="O6" s="35" t="s">
        <v>144</v>
      </c>
      <c r="P6" s="35" t="s">
        <v>144</v>
      </c>
      <c r="Q6" s="35" t="s">
        <v>144</v>
      </c>
      <c r="R6" s="35" t="s">
        <v>144</v>
      </c>
      <c r="S6" s="35" t="s">
        <v>144</v>
      </c>
    </row>
    <row r="7" spans="1:19" ht="24.75" x14ac:dyDescent="0.55000000000000004">
      <c r="A7" s="35" t="s">
        <v>3</v>
      </c>
      <c r="C7" s="35" t="s">
        <v>151</v>
      </c>
      <c r="E7" s="35" t="s">
        <v>152</v>
      </c>
      <c r="G7" s="35" t="s">
        <v>153</v>
      </c>
      <c r="I7" s="35" t="s">
        <v>154</v>
      </c>
      <c r="K7" s="35" t="s">
        <v>147</v>
      </c>
      <c r="M7" s="35" t="s">
        <v>155</v>
      </c>
      <c r="O7" s="35" t="s">
        <v>154</v>
      </c>
      <c r="Q7" s="35" t="s">
        <v>147</v>
      </c>
      <c r="S7" s="35" t="s">
        <v>155</v>
      </c>
    </row>
    <row r="8" spans="1:19" x14ac:dyDescent="0.55000000000000004">
      <c r="A8" s="1" t="s">
        <v>17</v>
      </c>
      <c r="C8" s="11" t="s">
        <v>156</v>
      </c>
      <c r="D8" s="11"/>
      <c r="E8" s="12">
        <v>211197959</v>
      </c>
      <c r="F8" s="11"/>
      <c r="G8" s="12">
        <v>250</v>
      </c>
      <c r="H8" s="11"/>
      <c r="I8" s="12">
        <v>0</v>
      </c>
      <c r="J8" s="11"/>
      <c r="K8" s="12">
        <v>0</v>
      </c>
      <c r="L8" s="11"/>
      <c r="M8" s="12">
        <v>0</v>
      </c>
      <c r="N8" s="11"/>
      <c r="O8" s="12">
        <v>52799489750</v>
      </c>
      <c r="P8" s="11"/>
      <c r="Q8" s="12">
        <v>0</v>
      </c>
      <c r="R8" s="11"/>
      <c r="S8" s="12">
        <v>52799489750</v>
      </c>
    </row>
    <row r="9" spans="1:19" x14ac:dyDescent="0.55000000000000004">
      <c r="A9" s="1" t="s">
        <v>21</v>
      </c>
      <c r="C9" s="11" t="s">
        <v>157</v>
      </c>
      <c r="D9" s="11"/>
      <c r="E9" s="12">
        <v>138883168</v>
      </c>
      <c r="F9" s="11"/>
      <c r="G9" s="12">
        <v>375</v>
      </c>
      <c r="H9" s="11"/>
      <c r="I9" s="12">
        <v>0</v>
      </c>
      <c r="J9" s="11"/>
      <c r="K9" s="12">
        <v>0</v>
      </c>
      <c r="L9" s="11"/>
      <c r="M9" s="12">
        <v>0</v>
      </c>
      <c r="N9" s="11"/>
      <c r="O9" s="12">
        <v>52081188000</v>
      </c>
      <c r="P9" s="11"/>
      <c r="Q9" s="12">
        <v>0</v>
      </c>
      <c r="R9" s="11"/>
      <c r="S9" s="12">
        <v>52081188000</v>
      </c>
    </row>
    <row r="10" spans="1:19" x14ac:dyDescent="0.55000000000000004">
      <c r="A10" s="1" t="s">
        <v>32</v>
      </c>
      <c r="C10" s="11" t="s">
        <v>158</v>
      </c>
      <c r="D10" s="11"/>
      <c r="E10" s="12">
        <v>215212106</v>
      </c>
      <c r="F10" s="11"/>
      <c r="G10" s="12">
        <v>1500</v>
      </c>
      <c r="H10" s="11"/>
      <c r="I10" s="12">
        <v>0</v>
      </c>
      <c r="J10" s="11"/>
      <c r="K10" s="12">
        <v>0</v>
      </c>
      <c r="L10" s="11"/>
      <c r="M10" s="12">
        <v>0</v>
      </c>
      <c r="N10" s="11"/>
      <c r="O10" s="12">
        <v>322818159000</v>
      </c>
      <c r="P10" s="11"/>
      <c r="Q10" s="12">
        <v>0</v>
      </c>
      <c r="R10" s="11"/>
      <c r="S10" s="12">
        <v>322818159000</v>
      </c>
    </row>
    <row r="11" spans="1:19" x14ac:dyDescent="0.55000000000000004">
      <c r="A11" s="1" t="s">
        <v>35</v>
      </c>
      <c r="C11" s="11" t="s">
        <v>35</v>
      </c>
      <c r="D11" s="11"/>
      <c r="E11" s="11" t="s">
        <v>35</v>
      </c>
      <c r="F11" s="11"/>
      <c r="G11" s="11" t="s">
        <v>35</v>
      </c>
      <c r="H11" s="11"/>
      <c r="I11" s="10">
        <f>SUM(I8:I10)</f>
        <v>0</v>
      </c>
      <c r="J11" s="11"/>
      <c r="K11" s="10">
        <f>SUM(K8:K10)</f>
        <v>0</v>
      </c>
      <c r="L11" s="11"/>
      <c r="M11" s="10">
        <f>SUM(M8:M10)</f>
        <v>0</v>
      </c>
      <c r="N11" s="11"/>
      <c r="O11" s="10">
        <f>SUM(O8:O10)</f>
        <v>427698836750</v>
      </c>
      <c r="P11" s="11"/>
      <c r="Q11" s="10">
        <f>SUM(Q8:Q10)</f>
        <v>0</v>
      </c>
      <c r="R11" s="11"/>
      <c r="S11" s="10">
        <f>SUM(S8:S10)</f>
        <v>427698836750</v>
      </c>
    </row>
    <row r="12" spans="1:19" x14ac:dyDescent="0.55000000000000004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 </vt:lpstr>
      <vt:lpstr>واحد های صندوق</vt:lpstr>
      <vt:lpstr>اوراق مشارکت</vt:lpstr>
      <vt:lpstr>سپرده</vt:lpstr>
      <vt:lpstr>جمع درآمدها</vt:lpstr>
      <vt:lpstr>مبالغ تخصیص یافته</vt:lpstr>
      <vt:lpstr>سود اوراق بهادار  </vt:lpstr>
      <vt:lpstr>سود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2025-12-01T12:37:10Z</dcterms:created>
  <dcterms:modified xsi:type="dcterms:W3CDTF">2025-12-01T13:43:56Z</dcterms:modified>
</cp:coreProperties>
</file>