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170923B7-86AD-4E8E-BD47-CE3E8719CFC1}" xr6:coauthVersionLast="47" xr6:coauthVersionMax="47" xr10:uidLastSave="{00000000-0000-0000-0000-000000000000}"/>
  <bookViews>
    <workbookView xWindow="-28920" yWindow="-120" windowWidth="29040" windowHeight="15720" tabRatio="909" firstSheet="2" activeTab="3" xr2:uid="{00000000-000D-0000-FFFF-FFFF00000000}"/>
  </bookViews>
  <sheets>
    <sheet name="سهام" sheetId="1" r:id="rId1"/>
    <sheet name="صندوق" sheetId="16" r:id="rId2"/>
    <sheet name="اوراق مشارکت" sheetId="3" r:id="rId3"/>
    <sheet name="سپرده" sheetId="6" r:id="rId4"/>
    <sheet name="جمع درآمدها" sheetId="15" r:id="rId5"/>
    <sheet name="مبالغ تخصیص یافته" sheetId="18" r:id="rId6"/>
    <sheet name="سود اوراق بهادار " sheetId="7" r:id="rId7"/>
    <sheet name="سود  سپرده" sheetId="1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</sheets>
  <definedNames>
    <definedName name="_xlnm._FilterDatabase" localSheetId="10" hidden="1">'درآمد ناشی از فروش'!$A$6:$Q$36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5" l="1"/>
  <c r="C9" i="15"/>
  <c r="C10" i="14"/>
  <c r="K84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" i="13"/>
  <c r="G84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" i="13"/>
  <c r="Q36" i="10"/>
  <c r="Q35" i="10"/>
  <c r="I22" i="12"/>
  <c r="I8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I23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S24" i="11"/>
  <c r="Q3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5" i="11"/>
  <c r="S26" i="11"/>
  <c r="S27" i="11"/>
  <c r="S28" i="11"/>
  <c r="S29" i="11"/>
  <c r="S30" i="11"/>
  <c r="S31" i="11"/>
  <c r="S32" i="11"/>
  <c r="S33" i="11"/>
  <c r="S34" i="11"/>
  <c r="S8" i="11"/>
  <c r="O35" i="11"/>
  <c r="M3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8" i="11"/>
  <c r="Q16" i="10"/>
  <c r="Q13" i="10"/>
  <c r="M36" i="10"/>
  <c r="O36" i="10"/>
  <c r="Q9" i="10"/>
  <c r="Q10" i="10"/>
  <c r="Q11" i="10"/>
  <c r="Q12" i="10"/>
  <c r="Q14" i="10"/>
  <c r="Q15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8" i="10"/>
  <c r="Q4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4" i="9"/>
  <c r="Q8" i="9"/>
  <c r="Q45" i="9" s="1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9" i="9"/>
  <c r="I10" i="9"/>
  <c r="I8" i="9"/>
  <c r="M84" i="17"/>
  <c r="K84" i="17"/>
  <c r="I84" i="17"/>
  <c r="G84" i="17"/>
  <c r="E84" i="17"/>
  <c r="C84" i="17"/>
  <c r="K86" i="6"/>
  <c r="AK25" i="3"/>
  <c r="Y13" i="1"/>
  <c r="E13" i="1"/>
  <c r="W30" i="16"/>
  <c r="U30" i="16"/>
  <c r="O30" i="16"/>
  <c r="K30" i="16"/>
  <c r="G30" i="16"/>
  <c r="E30" i="16"/>
  <c r="E10" i="14"/>
  <c r="I84" i="13"/>
  <c r="E84" i="13"/>
  <c r="O24" i="12"/>
  <c r="M24" i="12"/>
  <c r="K24" i="12"/>
  <c r="G24" i="12"/>
  <c r="E24" i="12"/>
  <c r="C24" i="12"/>
  <c r="G35" i="11"/>
  <c r="E35" i="11"/>
  <c r="C35" i="11"/>
  <c r="G36" i="10"/>
  <c r="E36" i="10"/>
  <c r="O45" i="9"/>
  <c r="M45" i="9"/>
  <c r="I45" i="9"/>
  <c r="G45" i="9"/>
  <c r="E45" i="9"/>
  <c r="S11" i="8"/>
  <c r="Q11" i="8"/>
  <c r="M11" i="8"/>
  <c r="K11" i="8"/>
  <c r="I11" i="8"/>
  <c r="M16" i="7"/>
  <c r="K16" i="7"/>
  <c r="I16" i="7"/>
  <c r="G16" i="7"/>
  <c r="E16" i="7"/>
  <c r="C16" i="7"/>
  <c r="I86" i="6"/>
  <c r="G86" i="6"/>
  <c r="E86" i="6"/>
  <c r="C86" i="6"/>
  <c r="AI25" i="3"/>
  <c r="AG25" i="3"/>
  <c r="AA25" i="3"/>
  <c r="W25" i="3"/>
  <c r="S25" i="3"/>
  <c r="Q25" i="3"/>
  <c r="W13" i="1"/>
  <c r="U13" i="1"/>
  <c r="O13" i="1"/>
  <c r="K13" i="1"/>
  <c r="G13" i="1"/>
  <c r="K34" i="11" l="1"/>
  <c r="K22" i="11"/>
  <c r="K29" i="11"/>
  <c r="K21" i="11"/>
  <c r="K13" i="11"/>
  <c r="K18" i="11"/>
  <c r="K12" i="11"/>
  <c r="K10" i="11"/>
  <c r="K30" i="11"/>
  <c r="K8" i="11"/>
  <c r="K27" i="11"/>
  <c r="K19" i="11"/>
  <c r="I35" i="11"/>
  <c r="I24" i="12"/>
  <c r="C8" i="15" s="1"/>
  <c r="Q24" i="12"/>
  <c r="S35" i="11"/>
  <c r="I36" i="10"/>
  <c r="O11" i="8"/>
  <c r="Y30" i="16"/>
  <c r="K9" i="11" l="1"/>
  <c r="K35" i="11" s="1"/>
  <c r="C7" i="15"/>
  <c r="K33" i="11"/>
  <c r="K24" i="11"/>
  <c r="K32" i="11"/>
  <c r="K25" i="11"/>
  <c r="K15" i="11"/>
  <c r="K23" i="11"/>
  <c r="K31" i="11"/>
  <c r="K16" i="11"/>
  <c r="K17" i="11"/>
  <c r="K20" i="11"/>
  <c r="K14" i="11"/>
  <c r="K11" i="11"/>
  <c r="K28" i="11"/>
  <c r="K26" i="11"/>
  <c r="C11" i="15"/>
  <c r="E8" i="15" s="1"/>
  <c r="E10" i="15" l="1"/>
  <c r="E9" i="15"/>
  <c r="E7" i="15"/>
  <c r="E11" i="15" l="1"/>
</calcChain>
</file>

<file path=xl/sharedStrings.xml><?xml version="1.0" encoding="utf-8"?>
<sst xmlns="http://schemas.openxmlformats.org/spreadsheetml/2006/main" count="1745" uniqueCount="282">
  <si>
    <t>صندوق سرمایه‌گذاری اختصاصی بازارگردانی مفید</t>
  </si>
  <si>
    <t>صورت وضعیت پورتفوی</t>
  </si>
  <si>
    <t>برای ماه منتهی به 1404/09/30</t>
  </si>
  <si>
    <t>نام شرکت</t>
  </si>
  <si>
    <t>1404/08/30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</si>
  <si>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</si>
  <si>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</si>
  <si>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</si>
  <si>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</si>
  <si>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</si>
  <si>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</si>
  <si>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</si>
  <si>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</si>
  <si>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</si>
  <si>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</si>
  <si>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</si>
  <si>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</si>
  <si>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</si>
  <si>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</si>
  <si>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</si>
  <si>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</si>
  <si>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</si>
  <si>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</si>
  <si>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</si>
  <si>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</si>
  <si>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توان مفید-س</t>
  </si>
  <si>
    <t>صندوق س صنایع مفید4-بخشی</t>
  </si>
  <si>
    <t>صندوق س صنایع مفید5-بخشی</t>
  </si>
  <si>
    <t>صندوق س صنایع مفید6- بخشی</t>
  </si>
  <si>
    <t>ص.س.درآمد ثابت کیمیا-د</t>
  </si>
  <si>
    <t>صندوق تداوم اطمینان تمدن-ثابت</t>
  </si>
  <si>
    <t>صندوق س یاقوت آگاه-ثابت</t>
  </si>
  <si>
    <t>صندوق س. لبخند فارابی-د</t>
  </si>
  <si>
    <t>معدنکاران نسوز</t>
  </si>
  <si>
    <t>صندوق س. شاخصی هم وزن همسنگ-س</t>
  </si>
  <si>
    <t>بیمه زندگی مفید</t>
  </si>
  <si>
    <t>صندوق س.درآمد ثابت کارآمد-د</t>
  </si>
  <si>
    <t>0.00%</t>
  </si>
  <si>
    <t>صندوق س.درآمد ثابت پاسارگاد-د</t>
  </si>
  <si>
    <t>صندوق س.اعتماد آفرین پارسیان-د</t>
  </si>
  <si>
    <t>صندوق س. با درآمد ثابت کیان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</si>
  <si>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</si>
  <si>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</si>
  <si>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</si>
  <si>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</si>
  <si>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</si>
  <si>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</si>
  <si>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</si>
  <si>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</si>
  <si>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</si>
  <si>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</si>
  <si>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پلی اتیلن سبک فیلم</t>
  </si>
  <si>
    <t>بله</t>
  </si>
  <si>
    <t>1402/12/15</t>
  </si>
  <si>
    <t>1404/12/15</t>
  </si>
  <si>
    <t>سلف موازی گروه صنعتی پاکشو</t>
  </si>
  <si>
    <t>1403/10/12</t>
  </si>
  <si>
    <t>1405/04/12</t>
  </si>
  <si>
    <t>سلف موازی پدیده شیمی قرن</t>
  </si>
  <si>
    <t>1403/10/16</t>
  </si>
  <si>
    <t>1405/04/16</t>
  </si>
  <si>
    <t>سلف موازی آریان کیمیاتک</t>
  </si>
  <si>
    <t>1403/11/02</t>
  </si>
  <si>
    <t>1405/05/02</t>
  </si>
  <si>
    <t>سلف موازی میلگرد تبریز</t>
  </si>
  <si>
    <t>1403/11/14</t>
  </si>
  <si>
    <t>1405/11/14</t>
  </si>
  <si>
    <t>سلف استاندارد خودروی کرمان</t>
  </si>
  <si>
    <t>1403/11/23</t>
  </si>
  <si>
    <t>1405/11/23</t>
  </si>
  <si>
    <t>سلف شیرفرادما سولیکو</t>
  </si>
  <si>
    <t>1403/12/14</t>
  </si>
  <si>
    <t>1405/06/14</t>
  </si>
  <si>
    <t>سلف موازی هیدروکربن آفتاب054</t>
  </si>
  <si>
    <t>1403/12/21</t>
  </si>
  <si>
    <t>1405/12/20</t>
  </si>
  <si>
    <t>0.11%</t>
  </si>
  <si>
    <t>صکوک مرابحه دعبید69-3ماهه23%</t>
  </si>
  <si>
    <t>1402/09/07</t>
  </si>
  <si>
    <t>1406/09/07</t>
  </si>
  <si>
    <t>مرابحه شهر فرش-مفید060921</t>
  </si>
  <si>
    <t>1402/09/21</t>
  </si>
  <si>
    <t>1406/09/21</t>
  </si>
  <si>
    <t>مرابحه اورند پیشرو-مفید051118</t>
  </si>
  <si>
    <t>1402/11/18</t>
  </si>
  <si>
    <t>1405/11/18</t>
  </si>
  <si>
    <t>اجاره اهداف مفید 14070531</t>
  </si>
  <si>
    <t>1403/05/31</t>
  </si>
  <si>
    <t>1407/05/31</t>
  </si>
  <si>
    <t>0.31%</t>
  </si>
  <si>
    <t>مرابحه طبیعت سبز-مفید060920</t>
  </si>
  <si>
    <t>1403/09/20</t>
  </si>
  <si>
    <t>1406/09/20</t>
  </si>
  <si>
    <t>مشارکت ش قم0612-3 ماهه 20.5%</t>
  </si>
  <si>
    <t>1402/12/28</t>
  </si>
  <si>
    <t>1406/12/28</t>
  </si>
  <si>
    <t>صکوک مرابحه پاکشو603-3ماهه23%</t>
  </si>
  <si>
    <t>1404/03/07</t>
  </si>
  <si>
    <t>1406/03/07</t>
  </si>
  <si>
    <t>مرابحه طبیعت سبز-مفید070311</t>
  </si>
  <si>
    <t>1404/03/11</t>
  </si>
  <si>
    <t>1407/03/11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</si>
  <si>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</si>
  <si>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</si>
  <si>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</si>
  <si>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</si>
  <si>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</si>
  <si>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</si>
  <si>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</si>
  <si>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بانک پاسارگاد هفت تیر</t>
  </si>
  <si>
    <t>207-8100-18822188-1</t>
  </si>
  <si>
    <t>بانک خاورمیانه ظفر</t>
  </si>
  <si>
    <t>207-8100-18822188-3</t>
  </si>
  <si>
    <t>207-8100-18822188-2</t>
  </si>
  <si>
    <t>207-8100-18822188-5</t>
  </si>
  <si>
    <t>بانک خاورمیانه آفریقا</t>
  </si>
  <si>
    <t>100910810707074861</t>
  </si>
  <si>
    <t>100910810707074862</t>
  </si>
  <si>
    <t>100910810707074863</t>
  </si>
  <si>
    <t>100910810707074864</t>
  </si>
  <si>
    <t>100910810707075208</t>
  </si>
  <si>
    <t>1009-10-810-707075307</t>
  </si>
  <si>
    <t>100910810707075592</t>
  </si>
  <si>
    <t>100910810707075627</t>
  </si>
  <si>
    <t>100910810707075652</t>
  </si>
  <si>
    <t>100910810707075754</t>
  </si>
  <si>
    <t>100910810707075805</t>
  </si>
  <si>
    <t>100910810707075678</t>
  </si>
  <si>
    <t>100910810707075961</t>
  </si>
  <si>
    <t>100910810707076168</t>
  </si>
  <si>
    <t>0.20%</t>
  </si>
  <si>
    <t>بانک تجارت کار</t>
  </si>
  <si>
    <t>0279004063978</t>
  </si>
  <si>
    <t>100910810707076160</t>
  </si>
  <si>
    <t>100910810707076281</t>
  </si>
  <si>
    <t>100910810707076461</t>
  </si>
  <si>
    <t>100910810707076444</t>
  </si>
  <si>
    <t>0279006464627</t>
  </si>
  <si>
    <t>100910810707076450</t>
  </si>
  <si>
    <t>100910810707076449</t>
  </si>
  <si>
    <t>100910810707076451</t>
  </si>
  <si>
    <t>100910810707076674</t>
  </si>
  <si>
    <t>100910810707076737</t>
  </si>
  <si>
    <t>0.12%</t>
  </si>
  <si>
    <t>100910810707076791</t>
  </si>
  <si>
    <t>100910810707076675</t>
  </si>
  <si>
    <t>100910810707076836</t>
  </si>
  <si>
    <t>100910810707076835</t>
  </si>
  <si>
    <t>0479605072654</t>
  </si>
  <si>
    <t>0479605072566</t>
  </si>
  <si>
    <t>0479605072499</t>
  </si>
  <si>
    <t>0479605072792</t>
  </si>
  <si>
    <t>0479605072742</t>
  </si>
  <si>
    <t>0479605072872</t>
  </si>
  <si>
    <t>0479605073087</t>
  </si>
  <si>
    <t>0479605073160</t>
  </si>
  <si>
    <t>0479605073180</t>
  </si>
  <si>
    <t>0479605073216</t>
  </si>
  <si>
    <t>0479605073263</t>
  </si>
  <si>
    <t>0479605073279</t>
  </si>
  <si>
    <t>0479605072306</t>
  </si>
  <si>
    <t>0479605072420</t>
  </si>
  <si>
    <t>0479605394860</t>
  </si>
  <si>
    <t>0479605394938</t>
  </si>
  <si>
    <t>100910810707076920</t>
  </si>
  <si>
    <t>100910810707076789</t>
  </si>
  <si>
    <t>0479605604312</t>
  </si>
  <si>
    <t>0479605604328</t>
  </si>
  <si>
    <t>0479605604349</t>
  </si>
  <si>
    <t>0479605817535</t>
  </si>
  <si>
    <t>100910810707077298</t>
  </si>
  <si>
    <t>100910810707077258</t>
  </si>
  <si>
    <t>بانک شهر مرکزی قم</t>
  </si>
  <si>
    <t>9001005720275</t>
  </si>
  <si>
    <t>100910810707077349</t>
  </si>
  <si>
    <t>100910810707077348</t>
  </si>
  <si>
    <t>0479606456580</t>
  </si>
  <si>
    <t>0479606456690</t>
  </si>
  <si>
    <t>0479606456419</t>
  </si>
  <si>
    <t>0.08%</t>
  </si>
  <si>
    <t>0479606456507</t>
  </si>
  <si>
    <t>0479606589705</t>
  </si>
  <si>
    <t>0479606589898</t>
  </si>
  <si>
    <t>0479606589752</t>
  </si>
  <si>
    <t>0.05%</t>
  </si>
  <si>
    <t>0479606589638</t>
  </si>
  <si>
    <t>0479606589529</t>
  </si>
  <si>
    <t>0479606589576</t>
  </si>
  <si>
    <t>0479606589078</t>
  </si>
  <si>
    <t>0479606589263</t>
  </si>
  <si>
    <t>0479606589451</t>
  </si>
  <si>
    <t>100910810707077550</t>
  </si>
  <si>
    <t>بانک ملی بورس اوراق بهادار</t>
  </si>
  <si>
    <t>100910810707077289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</si>
  <si>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</si>
  <si>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</si>
  <si>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</si>
  <si>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</si>
  <si>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</si>
  <si>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</si>
  <si>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</si>
  <si>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</si>
  <si>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اقدسیه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</si>
  <si>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</si>
  <si>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</si>
  <si>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</si>
  <si>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</si>
  <si>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</si>
  <si>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</si>
  <si>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1404/04/31</t>
  </si>
  <si>
    <t>1404/04/12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</si>
  <si>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</si>
  <si>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</si>
  <si>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</si>
  <si>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</si>
  <si>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</si>
  <si>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صندوق ارمغان فیروزه آسیا-ثابت</t>
  </si>
  <si>
    <t>بهار رز عالیس چناران</t>
  </si>
  <si>
    <t>درآمد سود سهام</t>
  </si>
  <si>
    <t>درآمد تغییر ارزش</t>
  </si>
  <si>
    <t>درآمد فروش</t>
  </si>
  <si>
    <t>درصد از کل درآمدها</t>
  </si>
  <si>
    <t>49.45%</t>
  </si>
  <si>
    <t>1.00%</t>
  </si>
  <si>
    <t>1.38%</t>
  </si>
  <si>
    <t>3.25%</t>
  </si>
  <si>
    <t>-2.90%</t>
  </si>
  <si>
    <t>0.71%</t>
  </si>
  <si>
    <t>0.18%</t>
  </si>
  <si>
    <t>2.68%</t>
  </si>
  <si>
    <t>2.51%</t>
  </si>
  <si>
    <t>2.26%</t>
  </si>
  <si>
    <t>1.56%</t>
  </si>
  <si>
    <t>4.60%</t>
  </si>
  <si>
    <t>2.15%</t>
  </si>
  <si>
    <t>7.87%</t>
  </si>
  <si>
    <t>7.20%</t>
  </si>
  <si>
    <t>1.19%</t>
  </si>
  <si>
    <t>6.23%</t>
  </si>
  <si>
    <t>-0.26%</t>
  </si>
  <si>
    <t>-0.24%</t>
  </si>
  <si>
    <t>91.78%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</si>
  <si>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</si>
  <si>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</si>
  <si>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</si>
  <si>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</si>
  <si>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</si>
  <si>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</si>
  <si>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21685072611861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</si>
  <si>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</si>
  <si>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</si>
  <si>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</si>
  <si>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</si>
  <si>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</si>
  <si>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</si>
  <si>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1404/09/01</t>
  </si>
  <si>
    <t>اختیارخ اطلس-70000-14040804</t>
  </si>
  <si>
    <t>جزئیات قراردادهای خرید و نگهداری اوراق با درآمد ثابت</t>
  </si>
  <si>
    <t>شرح</t>
  </si>
  <si>
    <t>نوع ارتباط با طرف قرارداد</t>
  </si>
  <si>
    <t>مبلغ اوراق بهادار واگذار شده</t>
  </si>
  <si>
    <t>بهای تمام شده درآمد عملیاتی/ هزینه بازارگردانی و تعهد پذیره نویسی</t>
  </si>
  <si>
    <t>میانگین نرخ بازده تا سر رسید اوراق بهادار</t>
  </si>
  <si>
    <t>هزینه  کارمزد خرید و نگهداری اوراق صعبید069 - صندوق حامی</t>
  </si>
  <si>
    <t>فروشنده</t>
  </si>
  <si>
    <t>هزینه کارمزد خرید و نگهداری اوراق اورند پیشرو052 -صندوق حامی</t>
  </si>
  <si>
    <t>هزینه کارمزد خرید و نگهداری اوراق اورند پیشرو052 -صندوق آوند</t>
  </si>
  <si>
    <t>34/5</t>
  </si>
  <si>
    <t>هزینه کارمزد خرید و نگهداری اوراق علاله - صندوق آوند</t>
  </si>
  <si>
    <t>هزینه کارمزد خرید و نگهداری اوراق اهداف 073 -  صندوق حامی</t>
  </si>
  <si>
    <t>هزینه کارمزد خرید و نگهداری اوراق صکشو603 - صندوق اندوخته ملت</t>
  </si>
  <si>
    <t>37/5</t>
  </si>
  <si>
    <t>هزینه  کارمزد خرید و نگهداری اوراق صعبید069 - صندوق آوند</t>
  </si>
  <si>
    <t>هزینه کارمزد خرید و نگهداری اوراق علاله - صندوق حامی</t>
  </si>
  <si>
    <t>هزینه کارمزد خرید و نگهداری اوراق عکرمان - صندوق حامی 2</t>
  </si>
  <si>
    <t>هزینه کارمزد خرید و نگهداری اوراق عکرمان - صندوق آوند</t>
  </si>
  <si>
    <t>هزینه  کارمزد خرید و نگهداری اوراق عدرپاد2 - صندوق آوند</t>
  </si>
  <si>
    <t>هزینه کارمزد خرید و نگهداری اوراق سهیدرو - صندوق حامی</t>
  </si>
  <si>
    <t>هزینه کارمزد خرید و نگهداری اوراق طبیعت066 - صندوق آوند</t>
  </si>
  <si>
    <t>هزینه کارمزد خرید و نگهداری اوراق اهداف 073 -  صندوق آوند</t>
  </si>
  <si>
    <t>هزینه کارمزد خرید و نگهداری اوراق شهرداری قم - صندوق آوند</t>
  </si>
  <si>
    <t>هزینه کارمزد خرید و نگهداری اوراق شهرداری قم - صندوق حامی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</si>
</sst>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2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6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b/>
      <sz val="16"/>
      <color theme="1"/>
      <name val="B Mitra"/>
      <charset val="178"/>
    </font>
    <font>
      <sz val="12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6" fillId="0" borderId="0" xfId="0" applyFont="1"/>
    <xf numFmtId="164" fontId="7" fillId="0" borderId="0" xfId="0" applyNumberFormat="1" applyFont="1" applyAlignment="1">
      <alignment horizontal="center" vertical="center" readingOrder="2"/>
    </xf>
    <xf numFmtId="10" fontId="6" fillId="0" borderId="0" xfId="1" applyNumberFormat="1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0" applyNumberFormat="1" applyFont="1" applyFill="1" applyAlignment="1">
      <alignment horizontal="center" vertical="center" readingOrder="2"/>
    </xf>
    <xf numFmtId="10" fontId="6" fillId="0" borderId="2" xfId="1" applyNumberFormat="1" applyFont="1" applyBorder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0" fontId="7" fillId="0" borderId="0" xfId="1" applyNumberFormat="1" applyFont="1" applyAlignment="1">
      <alignment horizontal="center" vertical="center" readingOrder="2"/>
    </xf>
    <xf numFmtId="0" fontId="2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3" fontId="6" fillId="0" borderId="2" xfId="0" applyNumberFormat="1" applyFont="1" applyBorder="1"/>
    <xf numFmtId="0" fontId="6" fillId="0" borderId="2" xfId="0" applyFont="1" applyBorder="1"/>
    <xf numFmtId="10" fontId="7" fillId="0" borderId="0" xfId="1" applyNumberFormat="1" applyFont="1" applyFill="1" applyAlignment="1">
      <alignment horizontal="center" vertical="center" readingOrder="2"/>
    </xf>
    <xf numFmtId="10" fontId="7" fillId="0" borderId="3" xfId="1" applyNumberFormat="1" applyFont="1" applyFill="1" applyBorder="1" applyAlignment="1">
      <alignment horizontal="center" vertical="center" readingOrder="2"/>
    </xf>
    <xf numFmtId="164" fontId="6" fillId="0" borderId="0" xfId="0" applyNumberFormat="1" applyFont="1"/>
    <xf numFmtId="3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10" fillId="0" borderId="4" xfId="0" applyNumberFormat="1" applyFont="1" applyFill="1" applyBorder="1" applyAlignment="1">
      <alignment horizontal="center" vertical="center" readingOrder="2"/>
    </xf>
    <xf numFmtId="164" fontId="7" fillId="0" borderId="0" xfId="0" applyNumberFormat="1" applyFont="1" applyFill="1" applyBorder="1" applyAlignment="1">
      <alignment horizontal="center" vertical="center" readingOrder="2"/>
    </xf>
    <xf numFmtId="164" fontId="7" fillId="0" borderId="5" xfId="0" applyNumberFormat="1" applyFont="1" applyFill="1" applyBorder="1" applyAlignment="1">
      <alignment horizontal="center" vertical="center" readingOrder="2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vertical="center" readingOrder="2"/>
    </xf>
    <xf numFmtId="10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Border="1"/>
    <xf numFmtId="164" fontId="7" fillId="0" borderId="0" xfId="0" applyNumberFormat="1" applyFont="1" applyBorder="1" applyAlignment="1">
      <alignment horizontal="center" vertical="center" readingOrder="2"/>
    </xf>
    <xf numFmtId="10" fontId="7" fillId="0" borderId="0" xfId="1" applyNumberFormat="1" applyFont="1" applyBorder="1" applyAlignment="1">
      <alignment horizontal="center" vertical="center" readingOrder="2"/>
    </xf>
    <xf numFmtId="0" fontId="4" fillId="0" borderId="0" xfId="0" applyFont="1" applyBorder="1"/>
    <xf numFmtId="3" fontId="6" fillId="0" borderId="0" xfId="0" applyNumberFormat="1" applyFont="1" applyBorder="1" applyAlignment="1">
      <alignment horizontal="center"/>
    </xf>
    <xf numFmtId="10" fontId="6" fillId="0" borderId="0" xfId="1" applyNumberFormat="1" applyFont="1" applyBorder="1" applyAlignment="1">
      <alignment horizontal="center"/>
    </xf>
    <xf numFmtId="3" fontId="2" fillId="0" borderId="0" xfId="0" applyNumberFormat="1" applyFont="1" applyBorder="1"/>
    <xf numFmtId="0" fontId="3" fillId="0" borderId="0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3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1" fillId="0" borderId="7" xfId="2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/>
    </xf>
  </cellXfs>
  <cellStyles count="3">
    <cellStyle name="Normal" xfId="0" builtinId="0"/>
    <cellStyle name="Normal 2" xfId="2" xr:uid="{B06E4720-66D8-4C3D-9534-0E19742DDB5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topLeftCell="E1" workbookViewId="0">
      <selection activeCell="K19" sqref="K19"/>
    </sheetView>
  </sheetViews>
  <sheetFormatPr defaultRowHeight="18.75" x14ac:dyDescent="0.45"/>
  <cols>
    <col min="1" max="1" width="38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4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5" ht="26.25" x14ac:dyDescent="0.4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5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6" spans="1:25" ht="27" thickBot="1" x14ac:dyDescent="0.5">
      <c r="A6" s="17" t="s">
        <v>3</v>
      </c>
      <c r="C6" s="17" t="s">
        <v>255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7" thickBot="1" x14ac:dyDescent="0.5">
      <c r="A7" s="17" t="s">
        <v>3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7" thickBot="1" x14ac:dyDescent="0.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s="5" customFormat="1" ht="24" x14ac:dyDescent="0.55000000000000004">
      <c r="A9" s="12" t="s">
        <v>17</v>
      </c>
      <c r="C9" s="6">
        <v>607257899</v>
      </c>
      <c r="D9" s="6"/>
      <c r="E9" s="6">
        <v>1344657480673</v>
      </c>
      <c r="F9" s="6"/>
      <c r="G9" s="6">
        <v>1566748260898</v>
      </c>
      <c r="H9" s="6"/>
      <c r="I9" s="6">
        <v>140767377</v>
      </c>
      <c r="J9" s="6"/>
      <c r="K9" s="6">
        <v>381542246426</v>
      </c>
      <c r="L9" s="6"/>
      <c r="M9" s="6">
        <v>-79083794</v>
      </c>
      <c r="N9" s="6"/>
      <c r="O9" s="6">
        <v>209581836986</v>
      </c>
      <c r="P9" s="6"/>
      <c r="Q9" s="6">
        <v>668941482</v>
      </c>
      <c r="R9" s="6"/>
      <c r="S9" s="6">
        <v>2765</v>
      </c>
      <c r="T9" s="6"/>
      <c r="U9" s="6">
        <v>1548926211169</v>
      </c>
      <c r="V9" s="6"/>
      <c r="W9" s="10">
        <v>1848217484100</v>
      </c>
      <c r="Y9" s="7">
        <v>2.8251686249510331E-2</v>
      </c>
    </row>
    <row r="10" spans="1:25" s="5" customFormat="1" ht="24" x14ac:dyDescent="0.55000000000000004">
      <c r="A10" s="12" t="s">
        <v>21</v>
      </c>
      <c r="C10" s="6">
        <v>169028659</v>
      </c>
      <c r="D10" s="6"/>
      <c r="E10" s="6">
        <v>1444437783182</v>
      </c>
      <c r="F10" s="6"/>
      <c r="G10" s="6">
        <v>1052248228675</v>
      </c>
      <c r="H10" s="6"/>
      <c r="I10" s="6">
        <v>33250348</v>
      </c>
      <c r="J10" s="6"/>
      <c r="K10" s="6">
        <v>236691537297</v>
      </c>
      <c r="L10" s="6"/>
      <c r="M10" s="6">
        <v>-45244070</v>
      </c>
      <c r="N10" s="6"/>
      <c r="O10" s="6">
        <v>297486847752</v>
      </c>
      <c r="P10" s="6"/>
      <c r="Q10" s="6">
        <v>157034937</v>
      </c>
      <c r="R10" s="6"/>
      <c r="S10" s="6">
        <v>7430</v>
      </c>
      <c r="T10" s="6"/>
      <c r="U10" s="6">
        <v>1294739630829</v>
      </c>
      <c r="V10" s="6"/>
      <c r="W10" s="10">
        <v>1165882837028</v>
      </c>
      <c r="Y10" s="7">
        <v>1.7821580197550972E-2</v>
      </c>
    </row>
    <row r="11" spans="1:25" s="5" customFormat="1" ht="24" x14ac:dyDescent="0.55000000000000004">
      <c r="A11" s="12" t="s">
        <v>33</v>
      </c>
      <c r="C11" s="6">
        <v>232127693</v>
      </c>
      <c r="D11" s="6"/>
      <c r="E11" s="6">
        <v>9476341520116</v>
      </c>
      <c r="F11" s="6"/>
      <c r="G11" s="6">
        <v>11145258809557</v>
      </c>
      <c r="H11" s="6"/>
      <c r="I11" s="6">
        <v>2454588</v>
      </c>
      <c r="J11" s="6"/>
      <c r="K11" s="6">
        <v>122203019030</v>
      </c>
      <c r="L11" s="6"/>
      <c r="M11" s="6">
        <v>0</v>
      </c>
      <c r="N11" s="6"/>
      <c r="O11" s="6">
        <v>0</v>
      </c>
      <c r="P11" s="6"/>
      <c r="Q11" s="6">
        <v>234582281</v>
      </c>
      <c r="R11" s="6"/>
      <c r="S11" s="6">
        <v>52450</v>
      </c>
      <c r="T11" s="6"/>
      <c r="U11" s="6">
        <v>9598544539146</v>
      </c>
      <c r="V11" s="6"/>
      <c r="W11" s="10">
        <v>12294489719565</v>
      </c>
      <c r="Y11" s="7">
        <v>0.18793246419488333</v>
      </c>
    </row>
    <row r="12" spans="1:25" s="5" customFormat="1" ht="24.75" thickBot="1" x14ac:dyDescent="0.6">
      <c r="A12" s="12" t="s">
        <v>35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11778564</v>
      </c>
      <c r="J12" s="6"/>
      <c r="K12" s="6">
        <v>41620319744</v>
      </c>
      <c r="L12" s="6"/>
      <c r="M12" s="6">
        <v>0</v>
      </c>
      <c r="N12" s="6"/>
      <c r="O12" s="6">
        <v>0</v>
      </c>
      <c r="P12" s="6"/>
      <c r="Q12" s="6">
        <v>11778564</v>
      </c>
      <c r="R12" s="6"/>
      <c r="S12" s="6">
        <v>830</v>
      </c>
      <c r="T12" s="6"/>
      <c r="U12" s="6">
        <v>41620319744</v>
      </c>
      <c r="V12" s="6"/>
      <c r="W12" s="10">
        <v>9768778202</v>
      </c>
      <c r="Y12" s="7">
        <v>1.4932466507768799E-4</v>
      </c>
    </row>
    <row r="13" spans="1:25" ht="24.75" thickBot="1" x14ac:dyDescent="0.6">
      <c r="A13" s="3" t="s">
        <v>41</v>
      </c>
      <c r="C13" s="1" t="s">
        <v>41</v>
      </c>
      <c r="E13" s="8">
        <f>SUM(E9:E12)</f>
        <v>12265436783971</v>
      </c>
      <c r="F13" s="9"/>
      <c r="G13" s="8">
        <f>SUM(G9:G12)</f>
        <v>13764255299130</v>
      </c>
      <c r="H13" s="9"/>
      <c r="I13" s="9" t="s">
        <v>41</v>
      </c>
      <c r="J13" s="9"/>
      <c r="K13" s="8">
        <f>SUM(K9:K12)</f>
        <v>782057122497</v>
      </c>
      <c r="L13" s="9"/>
      <c r="M13" s="9" t="s">
        <v>41</v>
      </c>
      <c r="N13" s="9"/>
      <c r="O13" s="8">
        <f>SUM(O9:O12)</f>
        <v>507068684738</v>
      </c>
      <c r="P13" s="9"/>
      <c r="Q13" s="9" t="s">
        <v>41</v>
      </c>
      <c r="R13" s="9"/>
      <c r="S13" s="9" t="s">
        <v>41</v>
      </c>
      <c r="T13" s="9"/>
      <c r="U13" s="8">
        <f>SUM(U9:U12)</f>
        <v>12483830700888</v>
      </c>
      <c r="V13" s="9"/>
      <c r="W13" s="8">
        <f>SUM(W9:W12)</f>
        <v>15318358818895</v>
      </c>
      <c r="X13" s="9"/>
      <c r="Y13" s="11">
        <f>SUM(Y9:Y12)</f>
        <v>0.23415505530702233</v>
      </c>
    </row>
    <row r="14" spans="1:25" ht="19.5" thickTop="1" x14ac:dyDescent="0.45"/>
    <row r="15" spans="1:25" x14ac:dyDescent="0.45">
      <c r="W15" s="4"/>
    </row>
    <row r="16" spans="1:25" x14ac:dyDescent="0.45">
      <c r="W16" s="4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48"/>
  <sheetViews>
    <sheetView rightToLeft="1" topLeftCell="A37" workbookViewId="0">
      <selection activeCell="G62" sqref="G62"/>
    </sheetView>
  </sheetViews>
  <sheetFormatPr defaultRowHeight="18.75" x14ac:dyDescent="0.45"/>
  <cols>
    <col min="1" max="1" width="38.7109375" style="1" bestFit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4" style="1" customWidth="1"/>
    <col min="14" max="14" width="1" style="1" customWidth="1"/>
    <col min="15" max="15" width="24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25" ht="26.25" x14ac:dyDescent="0.45">
      <c r="A3" s="18" t="s">
        <v>194</v>
      </c>
      <c r="B3" s="18" t="s">
        <v>194</v>
      </c>
      <c r="C3" s="18" t="s">
        <v>194</v>
      </c>
      <c r="D3" s="18" t="s">
        <v>194</v>
      </c>
      <c r="E3" s="18" t="s">
        <v>194</v>
      </c>
      <c r="F3" s="18" t="s">
        <v>194</v>
      </c>
      <c r="G3" s="18" t="s">
        <v>194</v>
      </c>
      <c r="H3" s="18" t="s">
        <v>194</v>
      </c>
      <c r="I3" s="18" t="s">
        <v>194</v>
      </c>
      <c r="J3" s="18" t="s">
        <v>194</v>
      </c>
      <c r="K3" s="18" t="s">
        <v>194</v>
      </c>
      <c r="L3" s="18" t="s">
        <v>194</v>
      </c>
      <c r="M3" s="18" t="s">
        <v>194</v>
      </c>
      <c r="N3" s="18" t="s">
        <v>194</v>
      </c>
      <c r="O3" s="18" t="s">
        <v>194</v>
      </c>
      <c r="P3" s="18" t="s">
        <v>194</v>
      </c>
      <c r="Q3" s="18" t="s">
        <v>194</v>
      </c>
    </row>
    <row r="4" spans="1:25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25" ht="26.25" x14ac:dyDescent="0.45">
      <c r="A6" s="17" t="s">
        <v>3</v>
      </c>
      <c r="C6" s="17" t="s">
        <v>196</v>
      </c>
      <c r="D6" s="17" t="s">
        <v>196</v>
      </c>
      <c r="E6" s="17" t="s">
        <v>196</v>
      </c>
      <c r="F6" s="17" t="s">
        <v>196</v>
      </c>
      <c r="G6" s="17" t="s">
        <v>196</v>
      </c>
      <c r="H6" s="17" t="s">
        <v>196</v>
      </c>
      <c r="I6" s="17" t="s">
        <v>196</v>
      </c>
      <c r="K6" s="17" t="s">
        <v>197</v>
      </c>
      <c r="L6" s="17" t="s">
        <v>197</v>
      </c>
      <c r="M6" s="17" t="s">
        <v>197</v>
      </c>
      <c r="N6" s="17" t="s">
        <v>197</v>
      </c>
      <c r="O6" s="17" t="s">
        <v>197</v>
      </c>
      <c r="P6" s="17" t="s">
        <v>197</v>
      </c>
      <c r="Q6" s="17" t="s">
        <v>197</v>
      </c>
    </row>
    <row r="7" spans="1:25" ht="26.25" x14ac:dyDescent="0.45">
      <c r="A7" s="17" t="s">
        <v>3</v>
      </c>
      <c r="C7" s="17" t="s">
        <v>7</v>
      </c>
      <c r="E7" s="17" t="s">
        <v>212</v>
      </c>
      <c r="G7" s="17" t="s">
        <v>213</v>
      </c>
      <c r="I7" s="17" t="s">
        <v>214</v>
      </c>
      <c r="K7" s="17" t="s">
        <v>7</v>
      </c>
      <c r="M7" s="17" t="s">
        <v>212</v>
      </c>
      <c r="O7" s="17" t="s">
        <v>213</v>
      </c>
      <c r="Q7" s="17" t="s">
        <v>214</v>
      </c>
    </row>
    <row r="8" spans="1:25" s="5" customFormat="1" ht="24" x14ac:dyDescent="0.55000000000000004">
      <c r="A8" s="12" t="s">
        <v>16</v>
      </c>
      <c r="C8" s="6">
        <v>35931205</v>
      </c>
      <c r="D8" s="6"/>
      <c r="E8" s="6">
        <v>3109509035436</v>
      </c>
      <c r="F8" s="6"/>
      <c r="G8" s="6">
        <v>2935279639427</v>
      </c>
      <c r="H8" s="6"/>
      <c r="I8" s="6">
        <f>E8-G8</f>
        <v>174229396009</v>
      </c>
      <c r="J8" s="6"/>
      <c r="K8" s="6">
        <v>35931205</v>
      </c>
      <c r="L8" s="6"/>
      <c r="M8" s="6">
        <v>3109509035436</v>
      </c>
      <c r="N8" s="6"/>
      <c r="O8" s="6">
        <v>2871309907257</v>
      </c>
      <c r="P8" s="6"/>
      <c r="Q8" s="6">
        <f>M8-O8</f>
        <v>238199128179</v>
      </c>
      <c r="R8" s="6"/>
      <c r="S8" s="6"/>
      <c r="T8" s="6"/>
      <c r="U8" s="6"/>
      <c r="V8" s="6"/>
      <c r="W8" s="10"/>
      <c r="Y8" s="7"/>
    </row>
    <row r="9" spans="1:25" s="5" customFormat="1" ht="24" x14ac:dyDescent="0.55000000000000004">
      <c r="A9" s="12" t="s">
        <v>34</v>
      </c>
      <c r="C9" s="6">
        <v>3208302</v>
      </c>
      <c r="D9" s="6"/>
      <c r="E9" s="6">
        <v>37203047362</v>
      </c>
      <c r="F9" s="6"/>
      <c r="G9" s="6">
        <v>35950684656</v>
      </c>
      <c r="H9" s="6"/>
      <c r="I9" s="6">
        <f t="shared" ref="I9:I44" si="0">E9-G9</f>
        <v>1252362706</v>
      </c>
      <c r="J9" s="6"/>
      <c r="K9" s="6">
        <v>3208302</v>
      </c>
      <c r="L9" s="6"/>
      <c r="M9" s="6">
        <v>37203047362</v>
      </c>
      <c r="N9" s="6"/>
      <c r="O9" s="6">
        <v>36069434656</v>
      </c>
      <c r="P9" s="6"/>
      <c r="Q9" s="6">
        <f t="shared" ref="Q9:Q44" si="1">M9-O9</f>
        <v>1133612706</v>
      </c>
      <c r="R9" s="6"/>
      <c r="S9" s="6"/>
      <c r="T9" s="6"/>
      <c r="U9" s="6"/>
      <c r="V9" s="6"/>
      <c r="W9" s="10"/>
      <c r="Y9" s="7"/>
    </row>
    <row r="10" spans="1:25" s="5" customFormat="1" ht="24" x14ac:dyDescent="0.55000000000000004">
      <c r="A10" s="12" t="s">
        <v>19</v>
      </c>
      <c r="C10" s="6">
        <v>153138650</v>
      </c>
      <c r="D10" s="6"/>
      <c r="E10" s="6">
        <v>3658322289897</v>
      </c>
      <c r="F10" s="6"/>
      <c r="G10" s="6">
        <v>3659758312150</v>
      </c>
      <c r="H10" s="6"/>
      <c r="I10" s="6">
        <f t="shared" si="0"/>
        <v>-1436022253</v>
      </c>
      <c r="J10" s="6"/>
      <c r="K10" s="6">
        <v>153138650</v>
      </c>
      <c r="L10" s="6"/>
      <c r="M10" s="6">
        <v>3658322289897</v>
      </c>
      <c r="N10" s="6"/>
      <c r="O10" s="6">
        <v>3657175852072</v>
      </c>
      <c r="P10" s="6"/>
      <c r="Q10" s="6">
        <f t="shared" si="1"/>
        <v>1146437825</v>
      </c>
      <c r="R10" s="6"/>
      <c r="S10" s="6"/>
      <c r="T10" s="6"/>
      <c r="U10" s="6"/>
      <c r="V10" s="6"/>
      <c r="W10" s="10"/>
      <c r="Y10" s="7"/>
    </row>
    <row r="11" spans="1:25" s="5" customFormat="1" ht="24" x14ac:dyDescent="0.55000000000000004">
      <c r="A11" s="12" t="s">
        <v>20</v>
      </c>
      <c r="C11" s="6">
        <v>1043243</v>
      </c>
      <c r="D11" s="6"/>
      <c r="E11" s="6">
        <v>38318785527</v>
      </c>
      <c r="F11" s="6"/>
      <c r="G11" s="6">
        <v>37820425058</v>
      </c>
      <c r="H11" s="6"/>
      <c r="I11" s="6">
        <f t="shared" si="0"/>
        <v>498360469</v>
      </c>
      <c r="J11" s="6"/>
      <c r="K11" s="6">
        <v>1043243</v>
      </c>
      <c r="L11" s="6"/>
      <c r="M11" s="6">
        <v>38318785527</v>
      </c>
      <c r="N11" s="6"/>
      <c r="O11" s="6">
        <v>37701405397</v>
      </c>
      <c r="P11" s="6"/>
      <c r="Q11" s="6">
        <f t="shared" si="1"/>
        <v>617380130</v>
      </c>
      <c r="R11" s="6"/>
      <c r="S11" s="6"/>
      <c r="T11" s="6"/>
      <c r="U11" s="6"/>
      <c r="V11" s="6"/>
      <c r="W11" s="10"/>
      <c r="Y11" s="7"/>
    </row>
    <row r="12" spans="1:25" s="5" customFormat="1" ht="24" x14ac:dyDescent="0.55000000000000004">
      <c r="A12" s="12" t="s">
        <v>26</v>
      </c>
      <c r="C12" s="6">
        <v>99683190</v>
      </c>
      <c r="D12" s="6"/>
      <c r="E12" s="6">
        <v>1905427988299</v>
      </c>
      <c r="F12" s="6"/>
      <c r="G12" s="6">
        <v>1573610168570</v>
      </c>
      <c r="H12" s="6"/>
      <c r="I12" s="6">
        <f t="shared" si="0"/>
        <v>331817819729</v>
      </c>
      <c r="J12" s="6"/>
      <c r="K12" s="6">
        <v>99683190</v>
      </c>
      <c r="L12" s="6"/>
      <c r="M12" s="6">
        <v>1905427988299</v>
      </c>
      <c r="N12" s="6"/>
      <c r="O12" s="6">
        <v>1500837253453</v>
      </c>
      <c r="P12" s="6"/>
      <c r="Q12" s="6">
        <f t="shared" si="1"/>
        <v>404590734846</v>
      </c>
      <c r="R12" s="6"/>
      <c r="S12" s="6"/>
      <c r="T12" s="6"/>
      <c r="U12" s="6"/>
      <c r="V12" s="6"/>
      <c r="W12" s="10"/>
      <c r="Y12" s="7"/>
    </row>
    <row r="13" spans="1:25" s="5" customFormat="1" ht="24" x14ac:dyDescent="0.55000000000000004">
      <c r="A13" s="12" t="s">
        <v>21</v>
      </c>
      <c r="C13" s="6">
        <v>157034937</v>
      </c>
      <c r="D13" s="6"/>
      <c r="E13" s="6">
        <v>1165882837027</v>
      </c>
      <c r="F13" s="6"/>
      <c r="G13" s="6">
        <v>847421517091</v>
      </c>
      <c r="H13" s="6"/>
      <c r="I13" s="6">
        <f t="shared" si="0"/>
        <v>318461319936</v>
      </c>
      <c r="J13" s="6"/>
      <c r="K13" s="6">
        <v>157034937</v>
      </c>
      <c r="L13" s="6"/>
      <c r="M13" s="6">
        <v>1165882837027</v>
      </c>
      <c r="N13" s="6"/>
      <c r="O13" s="6">
        <v>1446011508994</v>
      </c>
      <c r="P13" s="6"/>
      <c r="Q13" s="6">
        <f t="shared" si="1"/>
        <v>-280128671967</v>
      </c>
      <c r="R13" s="6"/>
      <c r="S13" s="6"/>
      <c r="T13" s="6"/>
      <c r="U13" s="6"/>
      <c r="V13" s="6"/>
      <c r="W13" s="10"/>
      <c r="Y13" s="7"/>
    </row>
    <row r="14" spans="1:25" s="5" customFormat="1" ht="24" x14ac:dyDescent="0.55000000000000004">
      <c r="A14" s="12" t="s">
        <v>23</v>
      </c>
      <c r="C14" s="6">
        <v>118239037</v>
      </c>
      <c r="D14" s="6"/>
      <c r="E14" s="6">
        <v>1456311625507</v>
      </c>
      <c r="F14" s="6"/>
      <c r="G14" s="6">
        <v>1261092334539</v>
      </c>
      <c r="H14" s="6"/>
      <c r="I14" s="6">
        <f t="shared" si="0"/>
        <v>195219290968</v>
      </c>
      <c r="J14" s="6"/>
      <c r="K14" s="6">
        <v>118239037</v>
      </c>
      <c r="L14" s="6"/>
      <c r="M14" s="6">
        <v>1456311625507</v>
      </c>
      <c r="N14" s="6"/>
      <c r="O14" s="6">
        <v>1279517255722</v>
      </c>
      <c r="P14" s="6"/>
      <c r="Q14" s="6">
        <f t="shared" si="1"/>
        <v>176794369785</v>
      </c>
      <c r="R14" s="6"/>
      <c r="S14" s="6"/>
      <c r="T14" s="6"/>
      <c r="U14" s="6"/>
      <c r="V14" s="6"/>
      <c r="W14" s="10"/>
      <c r="Y14" s="7"/>
    </row>
    <row r="15" spans="1:25" s="5" customFormat="1" ht="24" x14ac:dyDescent="0.55000000000000004">
      <c r="A15" s="12" t="s">
        <v>32</v>
      </c>
      <c r="C15" s="6">
        <v>22300000</v>
      </c>
      <c r="D15" s="6"/>
      <c r="E15" s="6">
        <v>538925997730</v>
      </c>
      <c r="F15" s="6"/>
      <c r="G15" s="6">
        <v>525021939925</v>
      </c>
      <c r="H15" s="6"/>
      <c r="I15" s="6">
        <f t="shared" si="0"/>
        <v>13904057805</v>
      </c>
      <c r="J15" s="6"/>
      <c r="K15" s="6">
        <v>22300000</v>
      </c>
      <c r="L15" s="6"/>
      <c r="M15" s="6">
        <v>538925997730</v>
      </c>
      <c r="N15" s="6"/>
      <c r="O15" s="6">
        <v>497936817986</v>
      </c>
      <c r="P15" s="6"/>
      <c r="Q15" s="6">
        <f t="shared" si="1"/>
        <v>40989179744</v>
      </c>
      <c r="R15" s="6"/>
      <c r="S15" s="6"/>
      <c r="T15" s="6"/>
      <c r="U15" s="6"/>
      <c r="V15" s="6"/>
      <c r="W15" s="10"/>
      <c r="Y15" s="7"/>
    </row>
    <row r="16" spans="1:25" s="5" customFormat="1" ht="24" x14ac:dyDescent="0.55000000000000004">
      <c r="A16" s="12" t="s">
        <v>27</v>
      </c>
      <c r="C16" s="6">
        <v>69571187</v>
      </c>
      <c r="D16" s="6"/>
      <c r="E16" s="6">
        <v>1066933858637</v>
      </c>
      <c r="F16" s="6"/>
      <c r="G16" s="6">
        <v>1027769185580</v>
      </c>
      <c r="H16" s="6"/>
      <c r="I16" s="6">
        <f t="shared" si="0"/>
        <v>39164673057</v>
      </c>
      <c r="J16" s="6"/>
      <c r="K16" s="6">
        <v>69571187</v>
      </c>
      <c r="L16" s="6"/>
      <c r="M16" s="6">
        <v>1066933858637</v>
      </c>
      <c r="N16" s="6"/>
      <c r="O16" s="6">
        <v>972179519292</v>
      </c>
      <c r="P16" s="6"/>
      <c r="Q16" s="6">
        <f t="shared" si="1"/>
        <v>94754339345</v>
      </c>
      <c r="R16" s="6"/>
      <c r="S16" s="6"/>
      <c r="T16" s="6"/>
      <c r="U16" s="6"/>
      <c r="V16" s="6"/>
      <c r="W16" s="10"/>
      <c r="Y16" s="7"/>
    </row>
    <row r="17" spans="1:25" s="5" customFormat="1" ht="24" x14ac:dyDescent="0.55000000000000004">
      <c r="A17" s="12" t="s">
        <v>15</v>
      </c>
      <c r="C17" s="6">
        <v>44846521</v>
      </c>
      <c r="D17" s="6"/>
      <c r="E17" s="6">
        <v>16139587492385</v>
      </c>
      <c r="F17" s="6"/>
      <c r="G17" s="6">
        <v>16349649709971</v>
      </c>
      <c r="H17" s="6"/>
      <c r="I17" s="6">
        <f t="shared" si="0"/>
        <v>-210062217586</v>
      </c>
      <c r="J17" s="6"/>
      <c r="K17" s="6">
        <v>44846521</v>
      </c>
      <c r="L17" s="6"/>
      <c r="M17" s="6">
        <v>16139587492385</v>
      </c>
      <c r="N17" s="6"/>
      <c r="O17" s="6">
        <v>16079287075603</v>
      </c>
      <c r="P17" s="6"/>
      <c r="Q17" s="6">
        <f t="shared" si="1"/>
        <v>60300416782</v>
      </c>
      <c r="R17" s="6"/>
      <c r="S17" s="6"/>
      <c r="T17" s="6"/>
      <c r="U17" s="6"/>
      <c r="V17" s="6"/>
      <c r="W17" s="10"/>
      <c r="Y17" s="7"/>
    </row>
    <row r="18" spans="1:25" s="5" customFormat="1" ht="24" x14ac:dyDescent="0.55000000000000004">
      <c r="A18" s="12" t="s">
        <v>29</v>
      </c>
      <c r="C18" s="6">
        <v>7400000</v>
      </c>
      <c r="D18" s="6"/>
      <c r="E18" s="6">
        <v>144357748443</v>
      </c>
      <c r="F18" s="6"/>
      <c r="G18" s="6">
        <v>157641717646</v>
      </c>
      <c r="H18" s="6"/>
      <c r="I18" s="6">
        <f t="shared" si="0"/>
        <v>-13283969203</v>
      </c>
      <c r="J18" s="6"/>
      <c r="K18" s="6">
        <v>7400000</v>
      </c>
      <c r="L18" s="6"/>
      <c r="M18" s="6">
        <v>144357748443</v>
      </c>
      <c r="N18" s="6"/>
      <c r="O18" s="6">
        <v>124732689235</v>
      </c>
      <c r="P18" s="6"/>
      <c r="Q18" s="6">
        <f t="shared" si="1"/>
        <v>19625059208</v>
      </c>
      <c r="R18" s="6"/>
      <c r="S18" s="6"/>
      <c r="T18" s="6"/>
      <c r="U18" s="6"/>
      <c r="V18" s="6"/>
      <c r="W18" s="10"/>
      <c r="Y18" s="7"/>
    </row>
    <row r="19" spans="1:25" s="5" customFormat="1" ht="24" x14ac:dyDescent="0.55000000000000004">
      <c r="A19" s="12" t="s">
        <v>17</v>
      </c>
      <c r="C19" s="6">
        <v>668941482</v>
      </c>
      <c r="D19" s="6"/>
      <c r="E19" s="6">
        <v>1848217484099</v>
      </c>
      <c r="F19" s="6"/>
      <c r="G19" s="6">
        <v>1749999176681</v>
      </c>
      <c r="H19" s="6"/>
      <c r="I19" s="6">
        <f t="shared" si="0"/>
        <v>98218307418</v>
      </c>
      <c r="J19" s="6"/>
      <c r="K19" s="6">
        <v>668941482</v>
      </c>
      <c r="L19" s="6"/>
      <c r="M19" s="6">
        <v>1848217484099</v>
      </c>
      <c r="N19" s="6"/>
      <c r="O19" s="6">
        <v>1700030639403</v>
      </c>
      <c r="P19" s="6"/>
      <c r="Q19" s="6">
        <f t="shared" si="1"/>
        <v>148186844696</v>
      </c>
      <c r="R19" s="6"/>
      <c r="S19" s="6"/>
      <c r="T19" s="6"/>
      <c r="U19" s="6"/>
      <c r="V19" s="6"/>
      <c r="W19" s="10"/>
      <c r="Y19" s="7"/>
    </row>
    <row r="20" spans="1:25" s="5" customFormat="1" ht="24" x14ac:dyDescent="0.55000000000000004">
      <c r="A20" s="12" t="s">
        <v>28</v>
      </c>
      <c r="C20" s="6">
        <v>62924302</v>
      </c>
      <c r="D20" s="6"/>
      <c r="E20" s="6">
        <v>753000529888</v>
      </c>
      <c r="F20" s="6"/>
      <c r="G20" s="6">
        <v>658807768995</v>
      </c>
      <c r="H20" s="6"/>
      <c r="I20" s="6">
        <f t="shared" si="0"/>
        <v>94192760893</v>
      </c>
      <c r="J20" s="6"/>
      <c r="K20" s="6">
        <v>62924302</v>
      </c>
      <c r="L20" s="6"/>
      <c r="M20" s="6">
        <v>753000529888</v>
      </c>
      <c r="N20" s="6"/>
      <c r="O20" s="6">
        <v>649570458616</v>
      </c>
      <c r="P20" s="6"/>
      <c r="Q20" s="6">
        <f t="shared" si="1"/>
        <v>103430071272</v>
      </c>
      <c r="R20" s="6"/>
      <c r="S20" s="6"/>
      <c r="T20" s="6"/>
      <c r="U20" s="6"/>
      <c r="V20" s="6"/>
      <c r="W20" s="10"/>
      <c r="Y20" s="7"/>
    </row>
    <row r="21" spans="1:25" s="5" customFormat="1" ht="24" x14ac:dyDescent="0.55000000000000004">
      <c r="A21" s="12" t="s">
        <v>25</v>
      </c>
      <c r="C21" s="6">
        <v>76875094</v>
      </c>
      <c r="D21" s="6"/>
      <c r="E21" s="6">
        <v>2510984922138</v>
      </c>
      <c r="F21" s="6"/>
      <c r="G21" s="6">
        <v>2285195933422</v>
      </c>
      <c r="H21" s="6"/>
      <c r="I21" s="6">
        <f t="shared" si="0"/>
        <v>225788988716</v>
      </c>
      <c r="J21" s="6"/>
      <c r="K21" s="6">
        <v>76875094</v>
      </c>
      <c r="L21" s="6"/>
      <c r="M21" s="6">
        <v>2510984922138</v>
      </c>
      <c r="N21" s="6"/>
      <c r="O21" s="6">
        <v>2301049034827</v>
      </c>
      <c r="P21" s="6"/>
      <c r="Q21" s="6">
        <f t="shared" si="1"/>
        <v>209935887311</v>
      </c>
      <c r="R21" s="6"/>
      <c r="S21" s="6"/>
      <c r="T21" s="6"/>
      <c r="U21" s="6"/>
      <c r="V21" s="6"/>
      <c r="W21" s="10"/>
      <c r="Y21" s="7"/>
    </row>
    <row r="22" spans="1:25" s="5" customFormat="1" ht="24" x14ac:dyDescent="0.55000000000000004">
      <c r="A22" s="12" t="s">
        <v>24</v>
      </c>
      <c r="C22" s="6">
        <v>97046278</v>
      </c>
      <c r="D22" s="6"/>
      <c r="E22" s="6">
        <v>2416770080828</v>
      </c>
      <c r="F22" s="6"/>
      <c r="G22" s="6">
        <v>2375201200558</v>
      </c>
      <c r="H22" s="6"/>
      <c r="I22" s="6">
        <f t="shared" si="0"/>
        <v>41568880270</v>
      </c>
      <c r="J22" s="6"/>
      <c r="K22" s="6">
        <v>97046278</v>
      </c>
      <c r="L22" s="6"/>
      <c r="M22" s="6">
        <v>2416770080828</v>
      </c>
      <c r="N22" s="6"/>
      <c r="O22" s="6">
        <v>2204501369426</v>
      </c>
      <c r="P22" s="6"/>
      <c r="Q22" s="6">
        <f t="shared" si="1"/>
        <v>212268711402</v>
      </c>
      <c r="R22" s="6"/>
      <c r="S22" s="6"/>
      <c r="T22" s="6"/>
      <c r="U22" s="6"/>
      <c r="V22" s="6"/>
      <c r="W22" s="10"/>
      <c r="Y22" s="7"/>
    </row>
    <row r="23" spans="1:25" s="5" customFormat="1" ht="24" x14ac:dyDescent="0.55000000000000004">
      <c r="A23" s="12" t="s">
        <v>31</v>
      </c>
      <c r="C23" s="6">
        <v>25600000</v>
      </c>
      <c r="D23" s="6"/>
      <c r="E23" s="6">
        <v>946390089920</v>
      </c>
      <c r="F23" s="6"/>
      <c r="G23" s="6">
        <v>922553388800</v>
      </c>
      <c r="H23" s="6"/>
      <c r="I23" s="6">
        <f t="shared" si="0"/>
        <v>23836701120</v>
      </c>
      <c r="J23" s="6"/>
      <c r="K23" s="6">
        <v>25600000</v>
      </c>
      <c r="L23" s="6"/>
      <c r="M23" s="6">
        <v>946390089920</v>
      </c>
      <c r="N23" s="6"/>
      <c r="O23" s="6">
        <v>809827255906</v>
      </c>
      <c r="P23" s="6"/>
      <c r="Q23" s="6">
        <f t="shared" si="1"/>
        <v>136562834014</v>
      </c>
      <c r="R23" s="6"/>
      <c r="S23" s="6"/>
      <c r="T23" s="6"/>
      <c r="U23" s="6"/>
      <c r="V23" s="6"/>
      <c r="W23" s="10"/>
      <c r="Y23" s="7"/>
    </row>
    <row r="24" spans="1:25" s="5" customFormat="1" ht="24" x14ac:dyDescent="0.55000000000000004">
      <c r="A24" s="12" t="s">
        <v>33</v>
      </c>
      <c r="C24" s="6">
        <v>234582281</v>
      </c>
      <c r="D24" s="6"/>
      <c r="E24" s="6">
        <v>12294489719564</v>
      </c>
      <c r="F24" s="6"/>
      <c r="G24" s="6">
        <v>11267461828587</v>
      </c>
      <c r="H24" s="6"/>
      <c r="I24" s="6">
        <f t="shared" si="0"/>
        <v>1027027890977</v>
      </c>
      <c r="J24" s="6"/>
      <c r="K24" s="6">
        <v>234582281</v>
      </c>
      <c r="L24" s="6"/>
      <c r="M24" s="6">
        <v>12294489719564</v>
      </c>
      <c r="N24" s="6"/>
      <c r="O24" s="6">
        <v>11770358120336</v>
      </c>
      <c r="P24" s="6"/>
      <c r="Q24" s="6">
        <f t="shared" si="1"/>
        <v>524131599228</v>
      </c>
      <c r="R24" s="6"/>
      <c r="S24" s="6"/>
      <c r="T24" s="6"/>
      <c r="U24" s="6"/>
      <c r="V24" s="6"/>
      <c r="W24" s="10"/>
      <c r="Y24" s="7"/>
    </row>
    <row r="25" spans="1:25" s="5" customFormat="1" ht="24" x14ac:dyDescent="0.55000000000000004">
      <c r="A25" s="12" t="s">
        <v>30</v>
      </c>
      <c r="C25" s="6">
        <v>31300000</v>
      </c>
      <c r="D25" s="6"/>
      <c r="E25" s="6">
        <v>648223000000</v>
      </c>
      <c r="F25" s="6"/>
      <c r="G25" s="6">
        <v>630889686000</v>
      </c>
      <c r="H25" s="6"/>
      <c r="I25" s="6">
        <f t="shared" si="0"/>
        <v>17333314000</v>
      </c>
      <c r="J25" s="6"/>
      <c r="K25" s="6">
        <v>31300000</v>
      </c>
      <c r="L25" s="6"/>
      <c r="M25" s="6">
        <v>648223000000</v>
      </c>
      <c r="N25" s="6"/>
      <c r="O25" s="6">
        <v>622124526478</v>
      </c>
      <c r="P25" s="6"/>
      <c r="Q25" s="6">
        <f t="shared" si="1"/>
        <v>26098473522</v>
      </c>
      <c r="R25" s="6"/>
      <c r="S25" s="6"/>
      <c r="T25" s="6"/>
      <c r="U25" s="6"/>
      <c r="V25" s="6"/>
      <c r="W25" s="10"/>
      <c r="Y25" s="7"/>
    </row>
    <row r="26" spans="1:25" s="5" customFormat="1" ht="24" x14ac:dyDescent="0.55000000000000004">
      <c r="A26" s="12" t="s">
        <v>35</v>
      </c>
      <c r="C26" s="6">
        <v>11778564</v>
      </c>
      <c r="D26" s="6"/>
      <c r="E26" s="6">
        <v>9768778201</v>
      </c>
      <c r="F26" s="6"/>
      <c r="G26" s="6">
        <v>41620319744</v>
      </c>
      <c r="H26" s="6"/>
      <c r="I26" s="6">
        <f t="shared" si="0"/>
        <v>-31851541543</v>
      </c>
      <c r="J26" s="6"/>
      <c r="K26" s="6">
        <v>11778564</v>
      </c>
      <c r="L26" s="6"/>
      <c r="M26" s="6">
        <v>9768778201</v>
      </c>
      <c r="N26" s="6"/>
      <c r="O26" s="6">
        <v>41620319744</v>
      </c>
      <c r="P26" s="6"/>
      <c r="Q26" s="6">
        <f t="shared" si="1"/>
        <v>-31851541543</v>
      </c>
      <c r="R26" s="6"/>
      <c r="S26" s="6"/>
      <c r="T26" s="6"/>
      <c r="U26" s="6"/>
      <c r="V26" s="6"/>
      <c r="W26" s="10"/>
      <c r="Y26" s="7"/>
    </row>
    <row r="27" spans="1:25" s="5" customFormat="1" ht="24" x14ac:dyDescent="0.55000000000000004">
      <c r="A27" s="12" t="s">
        <v>22</v>
      </c>
      <c r="C27" s="6">
        <v>167004544</v>
      </c>
      <c r="D27" s="6"/>
      <c r="E27" s="6">
        <v>3015287717082</v>
      </c>
      <c r="F27" s="6"/>
      <c r="G27" s="6">
        <v>2456108886185</v>
      </c>
      <c r="H27" s="6"/>
      <c r="I27" s="6">
        <f t="shared" si="0"/>
        <v>559178830897</v>
      </c>
      <c r="J27" s="6"/>
      <c r="K27" s="6">
        <v>167004544</v>
      </c>
      <c r="L27" s="6"/>
      <c r="M27" s="6">
        <v>3015287717082</v>
      </c>
      <c r="N27" s="6"/>
      <c r="O27" s="6">
        <v>2261660683460</v>
      </c>
      <c r="P27" s="6"/>
      <c r="Q27" s="6">
        <f t="shared" si="1"/>
        <v>753627033622</v>
      </c>
      <c r="R27" s="6"/>
      <c r="S27" s="6"/>
      <c r="T27" s="6"/>
      <c r="U27" s="6"/>
      <c r="V27" s="6"/>
      <c r="W27" s="10"/>
      <c r="Y27" s="7"/>
    </row>
    <row r="28" spans="1:25" s="5" customFormat="1" ht="24" x14ac:dyDescent="0.55000000000000004">
      <c r="A28" s="12" t="s">
        <v>18</v>
      </c>
      <c r="C28" s="6">
        <v>45579894</v>
      </c>
      <c r="D28" s="6"/>
      <c r="E28" s="6">
        <v>1208452418607</v>
      </c>
      <c r="F28" s="6"/>
      <c r="G28" s="6">
        <v>1103457497642</v>
      </c>
      <c r="H28" s="6"/>
      <c r="I28" s="6">
        <f t="shared" si="0"/>
        <v>104994920965</v>
      </c>
      <c r="J28" s="6"/>
      <c r="K28" s="6">
        <v>45579894</v>
      </c>
      <c r="L28" s="6"/>
      <c r="M28" s="6">
        <v>1208452418607</v>
      </c>
      <c r="N28" s="6"/>
      <c r="O28" s="6">
        <v>1049823874325</v>
      </c>
      <c r="P28" s="6"/>
      <c r="Q28" s="6">
        <f t="shared" si="1"/>
        <v>158628544282</v>
      </c>
      <c r="R28" s="6"/>
      <c r="S28" s="6"/>
      <c r="T28" s="6"/>
      <c r="U28" s="6"/>
      <c r="V28" s="6"/>
      <c r="W28" s="10"/>
      <c r="Y28" s="7"/>
    </row>
    <row r="29" spans="1:25" s="5" customFormat="1" ht="24" x14ac:dyDescent="0.55000000000000004">
      <c r="A29" s="12" t="s">
        <v>77</v>
      </c>
      <c r="C29" s="6">
        <v>9335</v>
      </c>
      <c r="D29" s="6"/>
      <c r="E29" s="6">
        <v>9239563269</v>
      </c>
      <c r="F29" s="6"/>
      <c r="G29" s="6">
        <v>9239563269</v>
      </c>
      <c r="H29" s="6"/>
      <c r="I29" s="6">
        <f t="shared" si="0"/>
        <v>0</v>
      </c>
      <c r="J29" s="6"/>
      <c r="K29" s="6">
        <v>9335</v>
      </c>
      <c r="L29" s="6"/>
      <c r="M29" s="6">
        <v>9239563269</v>
      </c>
      <c r="N29" s="6"/>
      <c r="O29" s="6">
        <v>9239563269</v>
      </c>
      <c r="P29" s="6"/>
      <c r="Q29" s="6">
        <f t="shared" si="1"/>
        <v>0</v>
      </c>
      <c r="R29" s="6"/>
      <c r="S29" s="6"/>
      <c r="T29" s="6"/>
      <c r="U29" s="6"/>
      <c r="V29" s="6"/>
      <c r="W29" s="10"/>
      <c r="Y29" s="7"/>
    </row>
    <row r="30" spans="1:25" s="5" customFormat="1" ht="24" x14ac:dyDescent="0.55000000000000004">
      <c r="A30" s="12" t="s">
        <v>80</v>
      </c>
      <c r="C30" s="6">
        <v>20000</v>
      </c>
      <c r="D30" s="6"/>
      <c r="E30" s="6">
        <v>18397332000</v>
      </c>
      <c r="F30" s="6"/>
      <c r="G30" s="6">
        <v>18397332000</v>
      </c>
      <c r="H30" s="6"/>
      <c r="I30" s="6">
        <f t="shared" si="0"/>
        <v>0</v>
      </c>
      <c r="J30" s="6"/>
      <c r="K30" s="6">
        <v>20000</v>
      </c>
      <c r="L30" s="6"/>
      <c r="M30" s="6">
        <v>18397332000</v>
      </c>
      <c r="N30" s="6"/>
      <c r="O30" s="6">
        <v>18397332000</v>
      </c>
      <c r="P30" s="6"/>
      <c r="Q30" s="6">
        <f t="shared" si="1"/>
        <v>0</v>
      </c>
      <c r="R30" s="6"/>
      <c r="S30" s="6"/>
      <c r="T30" s="6"/>
      <c r="U30" s="6"/>
      <c r="V30" s="6"/>
      <c r="W30" s="10"/>
      <c r="Y30" s="7"/>
    </row>
    <row r="31" spans="1:25" s="5" customFormat="1" ht="24" x14ac:dyDescent="0.55000000000000004">
      <c r="A31" s="12" t="s">
        <v>83</v>
      </c>
      <c r="C31" s="6">
        <v>5000</v>
      </c>
      <c r="D31" s="6"/>
      <c r="E31" s="6">
        <v>4996375000</v>
      </c>
      <c r="F31" s="6"/>
      <c r="G31" s="6">
        <v>4996375000</v>
      </c>
      <c r="H31" s="6"/>
      <c r="I31" s="6">
        <f t="shared" si="0"/>
        <v>0</v>
      </c>
      <c r="J31" s="6"/>
      <c r="K31" s="6">
        <v>5000</v>
      </c>
      <c r="L31" s="6"/>
      <c r="M31" s="6">
        <v>4996375000</v>
      </c>
      <c r="N31" s="6"/>
      <c r="O31" s="6">
        <v>4996375000</v>
      </c>
      <c r="P31" s="6"/>
      <c r="Q31" s="6">
        <f t="shared" si="1"/>
        <v>0</v>
      </c>
      <c r="R31" s="6"/>
      <c r="S31" s="6"/>
      <c r="T31" s="6"/>
      <c r="U31" s="6"/>
      <c r="V31" s="6"/>
      <c r="W31" s="10"/>
      <c r="Y31" s="7"/>
    </row>
    <row r="32" spans="1:25" s="5" customFormat="1" ht="24" x14ac:dyDescent="0.55000000000000004">
      <c r="A32" s="12" t="s">
        <v>51</v>
      </c>
      <c r="C32" s="6">
        <v>134150</v>
      </c>
      <c r="D32" s="6"/>
      <c r="E32" s="6">
        <v>712685032208</v>
      </c>
      <c r="F32" s="6"/>
      <c r="G32" s="6">
        <v>702956542380</v>
      </c>
      <c r="H32" s="6"/>
      <c r="I32" s="6">
        <f t="shared" si="0"/>
        <v>9728489828</v>
      </c>
      <c r="J32" s="6"/>
      <c r="K32" s="6">
        <v>134150</v>
      </c>
      <c r="L32" s="6"/>
      <c r="M32" s="6">
        <v>712685032208</v>
      </c>
      <c r="N32" s="6"/>
      <c r="O32" s="6">
        <v>653341244278</v>
      </c>
      <c r="P32" s="6"/>
      <c r="Q32" s="6">
        <f t="shared" si="1"/>
        <v>59343787930</v>
      </c>
      <c r="R32" s="6"/>
      <c r="S32" s="6"/>
      <c r="T32" s="6"/>
      <c r="U32" s="6"/>
      <c r="V32" s="6"/>
      <c r="W32" s="10"/>
      <c r="Y32" s="7"/>
    </row>
    <row r="33" spans="1:25" s="5" customFormat="1" ht="24" x14ac:dyDescent="0.55000000000000004">
      <c r="A33" s="12" t="s">
        <v>86</v>
      </c>
      <c r="C33" s="6">
        <v>200000</v>
      </c>
      <c r="D33" s="6"/>
      <c r="E33" s="6">
        <v>199855000000</v>
      </c>
      <c r="F33" s="6"/>
      <c r="G33" s="6">
        <v>199855000000</v>
      </c>
      <c r="H33" s="6"/>
      <c r="I33" s="6">
        <f t="shared" si="0"/>
        <v>0</v>
      </c>
      <c r="J33" s="6"/>
      <c r="K33" s="6">
        <v>200000</v>
      </c>
      <c r="L33" s="6"/>
      <c r="M33" s="6">
        <v>199855000000</v>
      </c>
      <c r="N33" s="6"/>
      <c r="O33" s="6">
        <v>199855000000</v>
      </c>
      <c r="P33" s="6"/>
      <c r="Q33" s="6">
        <f t="shared" si="1"/>
        <v>0</v>
      </c>
      <c r="R33" s="6"/>
      <c r="S33" s="6"/>
      <c r="T33" s="6"/>
      <c r="U33" s="6"/>
      <c r="V33" s="6"/>
      <c r="W33" s="10"/>
      <c r="Y33" s="7"/>
    </row>
    <row r="34" spans="1:25" s="5" customFormat="1" ht="24" x14ac:dyDescent="0.55000000000000004">
      <c r="A34" s="12" t="s">
        <v>90</v>
      </c>
      <c r="C34" s="6">
        <v>5000</v>
      </c>
      <c r="D34" s="6"/>
      <c r="E34" s="6">
        <v>4999275000</v>
      </c>
      <c r="F34" s="6"/>
      <c r="G34" s="6">
        <v>4999275000</v>
      </c>
      <c r="H34" s="6"/>
      <c r="I34" s="6">
        <f t="shared" si="0"/>
        <v>0</v>
      </c>
      <c r="J34" s="6"/>
      <c r="K34" s="6">
        <v>5000</v>
      </c>
      <c r="L34" s="6"/>
      <c r="M34" s="6">
        <v>4999275000</v>
      </c>
      <c r="N34" s="6"/>
      <c r="O34" s="6">
        <v>4999275000</v>
      </c>
      <c r="P34" s="6"/>
      <c r="Q34" s="6">
        <f t="shared" si="1"/>
        <v>0</v>
      </c>
      <c r="R34" s="6"/>
      <c r="S34" s="6"/>
      <c r="T34" s="6"/>
      <c r="U34" s="6"/>
      <c r="V34" s="6"/>
      <c r="W34" s="10"/>
      <c r="Y34" s="7"/>
    </row>
    <row r="35" spans="1:25" s="5" customFormat="1" ht="24" x14ac:dyDescent="0.55000000000000004">
      <c r="A35" s="12" t="s">
        <v>93</v>
      </c>
      <c r="C35" s="6">
        <v>3180</v>
      </c>
      <c r="D35" s="6"/>
      <c r="E35" s="6">
        <v>3211331109</v>
      </c>
      <c r="F35" s="6"/>
      <c r="G35" s="6">
        <v>3211331109</v>
      </c>
      <c r="H35" s="6"/>
      <c r="I35" s="6">
        <f t="shared" si="0"/>
        <v>0</v>
      </c>
      <c r="J35" s="6"/>
      <c r="K35" s="6">
        <v>3180</v>
      </c>
      <c r="L35" s="6"/>
      <c r="M35" s="6">
        <v>3211331109</v>
      </c>
      <c r="N35" s="6"/>
      <c r="O35" s="6">
        <v>3211331111</v>
      </c>
      <c r="P35" s="6"/>
      <c r="Q35" s="6">
        <f t="shared" si="1"/>
        <v>-2</v>
      </c>
      <c r="R35" s="6"/>
      <c r="S35" s="6"/>
      <c r="T35" s="6"/>
      <c r="U35" s="6"/>
      <c r="V35" s="6"/>
      <c r="W35" s="10"/>
      <c r="Y35" s="7"/>
    </row>
    <row r="36" spans="1:25" s="5" customFormat="1" ht="24" x14ac:dyDescent="0.55000000000000004">
      <c r="A36" s="12" t="s">
        <v>55</v>
      </c>
      <c r="C36" s="6">
        <v>33370</v>
      </c>
      <c r="D36" s="6"/>
      <c r="E36" s="6">
        <v>62992407592</v>
      </c>
      <c r="F36" s="6"/>
      <c r="G36" s="6">
        <v>61886990323</v>
      </c>
      <c r="H36" s="6"/>
      <c r="I36" s="6">
        <f t="shared" si="0"/>
        <v>1105417269</v>
      </c>
      <c r="J36" s="6"/>
      <c r="K36" s="6">
        <v>33370</v>
      </c>
      <c r="L36" s="6"/>
      <c r="M36" s="6">
        <v>62992407592</v>
      </c>
      <c r="N36" s="6"/>
      <c r="O36" s="6">
        <v>56249362271</v>
      </c>
      <c r="P36" s="6"/>
      <c r="Q36" s="6">
        <f t="shared" si="1"/>
        <v>6743045321</v>
      </c>
      <c r="R36" s="6"/>
      <c r="S36" s="6"/>
      <c r="T36" s="6"/>
      <c r="U36" s="6"/>
      <c r="V36" s="6"/>
      <c r="W36" s="10"/>
      <c r="Y36" s="7"/>
    </row>
    <row r="37" spans="1:25" s="5" customFormat="1" ht="24" x14ac:dyDescent="0.55000000000000004">
      <c r="A37" s="12" t="s">
        <v>58</v>
      </c>
      <c r="C37" s="6">
        <v>23908</v>
      </c>
      <c r="D37" s="6"/>
      <c r="E37" s="6">
        <v>37719344290</v>
      </c>
      <c r="F37" s="6"/>
      <c r="G37" s="6">
        <v>37055876996</v>
      </c>
      <c r="H37" s="6"/>
      <c r="I37" s="6">
        <f t="shared" si="0"/>
        <v>663467294</v>
      </c>
      <c r="J37" s="6"/>
      <c r="K37" s="6">
        <v>23908</v>
      </c>
      <c r="L37" s="6"/>
      <c r="M37" s="6">
        <v>37719344290</v>
      </c>
      <c r="N37" s="6"/>
      <c r="O37" s="6">
        <v>33672193798</v>
      </c>
      <c r="P37" s="6"/>
      <c r="Q37" s="6">
        <f t="shared" si="1"/>
        <v>4047150492</v>
      </c>
      <c r="R37" s="6"/>
      <c r="S37" s="6"/>
      <c r="T37" s="6"/>
      <c r="U37" s="6"/>
      <c r="V37" s="6"/>
      <c r="W37" s="10"/>
      <c r="Y37" s="7"/>
    </row>
    <row r="38" spans="1:25" s="5" customFormat="1" ht="24" x14ac:dyDescent="0.55000000000000004">
      <c r="A38" s="12" t="s">
        <v>61</v>
      </c>
      <c r="C38" s="6">
        <v>25461</v>
      </c>
      <c r="D38" s="6"/>
      <c r="E38" s="6">
        <v>37909211012</v>
      </c>
      <c r="F38" s="6"/>
      <c r="G38" s="6">
        <v>37196662646</v>
      </c>
      <c r="H38" s="6"/>
      <c r="I38" s="6">
        <f t="shared" si="0"/>
        <v>712548366</v>
      </c>
      <c r="J38" s="6"/>
      <c r="K38" s="6">
        <v>25461</v>
      </c>
      <c r="L38" s="6"/>
      <c r="M38" s="6">
        <v>37909211012</v>
      </c>
      <c r="N38" s="6"/>
      <c r="O38" s="6">
        <v>33566310406</v>
      </c>
      <c r="P38" s="6"/>
      <c r="Q38" s="6">
        <f t="shared" si="1"/>
        <v>4342900606</v>
      </c>
      <c r="R38" s="6"/>
      <c r="S38" s="6"/>
      <c r="T38" s="6"/>
      <c r="U38" s="6"/>
      <c r="V38" s="6"/>
      <c r="W38" s="10"/>
      <c r="Y38" s="7"/>
    </row>
    <row r="39" spans="1:25" s="5" customFormat="1" ht="24" x14ac:dyDescent="0.55000000000000004">
      <c r="A39" s="12" t="s">
        <v>64</v>
      </c>
      <c r="C39" s="6">
        <v>10553</v>
      </c>
      <c r="D39" s="6"/>
      <c r="E39" s="6">
        <v>38357152218</v>
      </c>
      <c r="F39" s="6"/>
      <c r="G39" s="6">
        <v>37650820934</v>
      </c>
      <c r="H39" s="6"/>
      <c r="I39" s="6">
        <f t="shared" si="0"/>
        <v>706331284</v>
      </c>
      <c r="J39" s="6"/>
      <c r="K39" s="6">
        <v>10553</v>
      </c>
      <c r="L39" s="6"/>
      <c r="M39" s="6">
        <v>38357152218</v>
      </c>
      <c r="N39" s="6"/>
      <c r="O39" s="6">
        <v>34048531384</v>
      </c>
      <c r="P39" s="6"/>
      <c r="Q39" s="6">
        <f t="shared" si="1"/>
        <v>4308620834</v>
      </c>
      <c r="R39" s="6"/>
      <c r="S39" s="6"/>
      <c r="T39" s="6"/>
      <c r="U39" s="6"/>
      <c r="V39" s="6"/>
      <c r="W39" s="10"/>
      <c r="Y39" s="7"/>
    </row>
    <row r="40" spans="1:25" s="5" customFormat="1" ht="24" x14ac:dyDescent="0.55000000000000004">
      <c r="A40" s="12" t="s">
        <v>67</v>
      </c>
      <c r="C40" s="6">
        <v>64800</v>
      </c>
      <c r="D40" s="6"/>
      <c r="E40" s="6">
        <v>122947850145</v>
      </c>
      <c r="F40" s="6"/>
      <c r="G40" s="6">
        <v>120737294136</v>
      </c>
      <c r="H40" s="6"/>
      <c r="I40" s="6">
        <f t="shared" si="0"/>
        <v>2210556009</v>
      </c>
      <c r="J40" s="6"/>
      <c r="K40" s="6">
        <v>64800</v>
      </c>
      <c r="L40" s="6"/>
      <c r="M40" s="6">
        <v>122947850145</v>
      </c>
      <c r="N40" s="6"/>
      <c r="O40" s="6">
        <v>109471927981</v>
      </c>
      <c r="P40" s="6"/>
      <c r="Q40" s="6">
        <f t="shared" si="1"/>
        <v>13475922164</v>
      </c>
      <c r="R40" s="6"/>
      <c r="S40" s="6"/>
      <c r="T40" s="6"/>
      <c r="U40" s="6"/>
      <c r="V40" s="6"/>
      <c r="W40" s="10"/>
      <c r="Y40" s="7"/>
    </row>
    <row r="41" spans="1:25" s="5" customFormat="1" ht="24" x14ac:dyDescent="0.55000000000000004">
      <c r="A41" s="12" t="s">
        <v>70</v>
      </c>
      <c r="C41" s="6">
        <v>4649</v>
      </c>
      <c r="D41" s="6"/>
      <c r="E41" s="6">
        <v>23971397953</v>
      </c>
      <c r="F41" s="6"/>
      <c r="G41" s="6">
        <v>23561863819</v>
      </c>
      <c r="H41" s="6"/>
      <c r="I41" s="6">
        <f t="shared" si="0"/>
        <v>409534134</v>
      </c>
      <c r="J41" s="6"/>
      <c r="K41" s="6">
        <v>4649</v>
      </c>
      <c r="L41" s="6"/>
      <c r="M41" s="6">
        <v>23971397953</v>
      </c>
      <c r="N41" s="6"/>
      <c r="O41" s="6">
        <v>21473239738</v>
      </c>
      <c r="P41" s="6"/>
      <c r="Q41" s="6">
        <f t="shared" si="1"/>
        <v>2498158215</v>
      </c>
      <c r="R41" s="6"/>
      <c r="S41" s="6"/>
      <c r="T41" s="6"/>
      <c r="U41" s="6"/>
      <c r="V41" s="6"/>
      <c r="W41" s="10"/>
      <c r="Y41" s="7"/>
    </row>
    <row r="42" spans="1:25" s="5" customFormat="1" ht="24" x14ac:dyDescent="0.55000000000000004">
      <c r="A42" s="12" t="s">
        <v>73</v>
      </c>
      <c r="C42" s="6">
        <v>14500</v>
      </c>
      <c r="D42" s="6"/>
      <c r="E42" s="6">
        <v>71450257623</v>
      </c>
      <c r="F42" s="6"/>
      <c r="G42" s="6">
        <v>70259354324</v>
      </c>
      <c r="H42" s="6"/>
      <c r="I42" s="6">
        <f t="shared" si="0"/>
        <v>1190903299</v>
      </c>
      <c r="J42" s="6"/>
      <c r="K42" s="6">
        <v>14500</v>
      </c>
      <c r="L42" s="6"/>
      <c r="M42" s="6">
        <v>71450257623</v>
      </c>
      <c r="N42" s="6"/>
      <c r="O42" s="6">
        <v>64185747496</v>
      </c>
      <c r="P42" s="6"/>
      <c r="Q42" s="6">
        <f t="shared" si="1"/>
        <v>7264510127</v>
      </c>
      <c r="R42" s="6"/>
      <c r="S42" s="6"/>
      <c r="T42" s="6"/>
      <c r="U42" s="6"/>
      <c r="V42" s="6"/>
      <c r="W42" s="10"/>
      <c r="Y42" s="7"/>
    </row>
    <row r="43" spans="1:25" s="5" customFormat="1" ht="24" x14ac:dyDescent="0.55000000000000004">
      <c r="A43" s="12" t="s">
        <v>96</v>
      </c>
      <c r="C43" s="6">
        <v>10000</v>
      </c>
      <c r="D43" s="6"/>
      <c r="E43" s="6">
        <v>9899564355</v>
      </c>
      <c r="F43" s="6"/>
      <c r="G43" s="6">
        <v>9899564355</v>
      </c>
      <c r="H43" s="6"/>
      <c r="I43" s="6">
        <f t="shared" si="0"/>
        <v>0</v>
      </c>
      <c r="J43" s="6"/>
      <c r="K43" s="6">
        <v>10000</v>
      </c>
      <c r="L43" s="6"/>
      <c r="M43" s="6">
        <v>9899564355</v>
      </c>
      <c r="N43" s="6"/>
      <c r="O43" s="6">
        <v>9998521163</v>
      </c>
      <c r="P43" s="6"/>
      <c r="Q43" s="6">
        <f>M43-O43</f>
        <v>-98956808</v>
      </c>
      <c r="R43" s="6"/>
      <c r="S43" s="6"/>
      <c r="T43" s="6"/>
      <c r="U43" s="6"/>
      <c r="V43" s="6"/>
      <c r="W43" s="10"/>
      <c r="Y43" s="7"/>
    </row>
    <row r="44" spans="1:25" s="5" customFormat="1" ht="24" x14ac:dyDescent="0.55000000000000004">
      <c r="A44" s="12" t="s">
        <v>99</v>
      </c>
      <c r="C44" s="6">
        <v>100000</v>
      </c>
      <c r="D44" s="6"/>
      <c r="E44" s="6">
        <v>99927500000</v>
      </c>
      <c r="F44" s="6"/>
      <c r="G44" s="6">
        <v>99927500000</v>
      </c>
      <c r="H44" s="6"/>
      <c r="I44" s="6">
        <f t="shared" si="0"/>
        <v>0</v>
      </c>
      <c r="J44" s="6"/>
      <c r="K44" s="6">
        <v>100000</v>
      </c>
      <c r="L44" s="6"/>
      <c r="M44" s="6">
        <v>99927500000</v>
      </c>
      <c r="N44" s="6"/>
      <c r="O44" s="6">
        <v>99927500000</v>
      </c>
      <c r="P44" s="6"/>
      <c r="Q44" s="6">
        <f t="shared" si="1"/>
        <v>0</v>
      </c>
      <c r="R44" s="6"/>
      <c r="S44" s="6"/>
      <c r="T44" s="6"/>
      <c r="U44" s="6"/>
      <c r="V44" s="6"/>
      <c r="W44" s="10"/>
      <c r="Y44" s="7"/>
    </row>
    <row r="45" spans="1:25" ht="24" x14ac:dyDescent="0.55000000000000004">
      <c r="A45" s="3" t="s">
        <v>41</v>
      </c>
      <c r="C45" s="1" t="s">
        <v>41</v>
      </c>
      <c r="E45" s="8">
        <f>SUM(E8:E44)</f>
        <v>56370924040351</v>
      </c>
      <c r="G45" s="8">
        <f>SUM(G8:G44)</f>
        <v>53344142667518</v>
      </c>
      <c r="I45" s="8">
        <f>SUM(I8:I44)</f>
        <v>3026781372833</v>
      </c>
      <c r="K45" s="1" t="s">
        <v>41</v>
      </c>
      <c r="M45" s="8">
        <f>SUM(M8:M44)</f>
        <v>56370924040351</v>
      </c>
      <c r="O45" s="8">
        <f>SUM(O8:O44)</f>
        <v>53269958457083</v>
      </c>
      <c r="Q45" s="8">
        <f>SUM(Q8:Q44)</f>
        <v>3100965583268</v>
      </c>
    </row>
    <row r="46" spans="1:25" x14ac:dyDescent="0.45">
      <c r="I46" s="19"/>
      <c r="J46" s="19"/>
      <c r="K46" s="19"/>
      <c r="L46" s="19"/>
      <c r="M46" s="19"/>
      <c r="N46" s="19"/>
      <c r="O46" s="19"/>
      <c r="P46" s="19"/>
      <c r="Q46" s="19"/>
    </row>
    <row r="47" spans="1:25" x14ac:dyDescent="0.45">
      <c r="Q47" s="4"/>
    </row>
    <row r="48" spans="1:25" x14ac:dyDescent="0.45">
      <c r="I48" s="19"/>
      <c r="J48" s="19"/>
      <c r="K48" s="19"/>
      <c r="L48" s="19"/>
      <c r="M48" s="19"/>
      <c r="N48" s="19"/>
      <c r="O48" s="19"/>
      <c r="P48" s="19"/>
      <c r="Q48" s="1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Y45"/>
  <sheetViews>
    <sheetView rightToLeft="1" topLeftCell="A16" zoomScale="85" zoomScaleNormal="85" workbookViewId="0">
      <selection activeCell="Q39" sqref="Q39"/>
    </sheetView>
  </sheetViews>
  <sheetFormatPr defaultRowHeight="18.75" x14ac:dyDescent="0.45"/>
  <cols>
    <col min="1" max="1" width="32.28515625" style="1" customWidth="1"/>
    <col min="2" max="2" width="1" style="1" customWidth="1"/>
    <col min="3" max="3" width="20" style="1" customWidth="1"/>
    <col min="4" max="4" width="1" style="1" customWidth="1"/>
    <col min="5" max="5" width="25" style="1" customWidth="1"/>
    <col min="6" max="6" width="1" style="1" customWidth="1"/>
    <col min="7" max="7" width="25" style="1" customWidth="1"/>
    <col min="8" max="8" width="1" style="1" customWidth="1"/>
    <col min="9" max="9" width="28" style="1" customWidth="1"/>
    <col min="10" max="10" width="1" style="1" customWidth="1"/>
    <col min="11" max="11" width="21" style="1" customWidth="1"/>
    <col min="12" max="12" width="1" style="1" customWidth="1"/>
    <col min="13" max="13" width="25" style="1" customWidth="1"/>
    <col min="14" max="14" width="1" style="1" customWidth="1"/>
    <col min="15" max="15" width="25" style="1" customWidth="1"/>
    <col min="16" max="16" width="1" style="1" customWidth="1"/>
    <col min="17" max="17" width="28" style="1" customWidth="1"/>
    <col min="18" max="18" width="1" style="16" customWidth="1"/>
    <col min="19" max="207" width="9.140625" style="16"/>
    <col min="208" max="16384" width="9.140625" style="1"/>
  </cols>
  <sheetData>
    <row r="2" spans="1:18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8" ht="26.25" x14ac:dyDescent="0.45">
      <c r="A3" s="18" t="s">
        <v>194</v>
      </c>
      <c r="B3" s="18" t="s">
        <v>194</v>
      </c>
      <c r="C3" s="18" t="s">
        <v>194</v>
      </c>
      <c r="D3" s="18" t="s">
        <v>194</v>
      </c>
      <c r="E3" s="18" t="s">
        <v>194</v>
      </c>
      <c r="F3" s="18" t="s">
        <v>194</v>
      </c>
      <c r="G3" s="18" t="s">
        <v>194</v>
      </c>
      <c r="H3" s="18" t="s">
        <v>194</v>
      </c>
      <c r="I3" s="18" t="s">
        <v>194</v>
      </c>
      <c r="J3" s="18" t="s">
        <v>194</v>
      </c>
      <c r="K3" s="18" t="s">
        <v>194</v>
      </c>
      <c r="L3" s="18" t="s">
        <v>194</v>
      </c>
      <c r="M3" s="18" t="s">
        <v>194</v>
      </c>
      <c r="N3" s="18" t="s">
        <v>194</v>
      </c>
      <c r="O3" s="18" t="s">
        <v>194</v>
      </c>
      <c r="P3" s="18" t="s">
        <v>194</v>
      </c>
      <c r="Q3" s="18" t="s">
        <v>194</v>
      </c>
    </row>
    <row r="4" spans="1:18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18" ht="27" thickBot="1" x14ac:dyDescent="0.5">
      <c r="A6" s="17" t="s">
        <v>3</v>
      </c>
      <c r="C6" s="17" t="s">
        <v>196</v>
      </c>
      <c r="D6" s="17" t="s">
        <v>196</v>
      </c>
      <c r="E6" s="17" t="s">
        <v>196</v>
      </c>
      <c r="F6" s="17" t="s">
        <v>196</v>
      </c>
      <c r="G6" s="17" t="s">
        <v>196</v>
      </c>
      <c r="H6" s="17" t="s">
        <v>196</v>
      </c>
      <c r="I6" s="17" t="s">
        <v>196</v>
      </c>
      <c r="K6" s="17" t="s">
        <v>197</v>
      </c>
      <c r="L6" s="17" t="s">
        <v>197</v>
      </c>
      <c r="M6" s="17" t="s">
        <v>197</v>
      </c>
      <c r="N6" s="17" t="s">
        <v>197</v>
      </c>
      <c r="O6" s="17" t="s">
        <v>197</v>
      </c>
      <c r="P6" s="17" t="s">
        <v>197</v>
      </c>
      <c r="Q6" s="17" t="s">
        <v>197</v>
      </c>
    </row>
    <row r="7" spans="1:18" ht="27" thickBot="1" x14ac:dyDescent="0.5">
      <c r="A7" s="17" t="s">
        <v>3</v>
      </c>
      <c r="C7" s="17" t="s">
        <v>7</v>
      </c>
      <c r="E7" s="17" t="s">
        <v>212</v>
      </c>
      <c r="G7" s="17" t="s">
        <v>213</v>
      </c>
      <c r="I7" s="17" t="s">
        <v>215</v>
      </c>
      <c r="K7" s="17" t="s">
        <v>7</v>
      </c>
      <c r="M7" s="17" t="s">
        <v>212</v>
      </c>
      <c r="O7" s="17" t="s">
        <v>213</v>
      </c>
      <c r="Q7" s="17" t="s">
        <v>215</v>
      </c>
    </row>
    <row r="8" spans="1:18" s="12" customFormat="1" ht="24" x14ac:dyDescent="0.55000000000000004">
      <c r="A8" s="12" t="s">
        <v>15</v>
      </c>
      <c r="C8" s="10">
        <v>275695762</v>
      </c>
      <c r="D8" s="10"/>
      <c r="E8" s="10">
        <v>96140899938868</v>
      </c>
      <c r="F8" s="10"/>
      <c r="G8" s="10">
        <v>93889021633326</v>
      </c>
      <c r="H8" s="10"/>
      <c r="I8" s="10">
        <f>E8-G8</f>
        <v>2251878305542</v>
      </c>
      <c r="J8" s="10"/>
      <c r="K8" s="10">
        <v>1676485808</v>
      </c>
      <c r="L8" s="10"/>
      <c r="M8" s="10">
        <v>439540074403651</v>
      </c>
      <c r="N8" s="10"/>
      <c r="O8" s="10">
        <v>433031377266420</v>
      </c>
      <c r="P8" s="10"/>
      <c r="Q8" s="10">
        <f>M8-O8</f>
        <v>6508697137231</v>
      </c>
      <c r="R8" s="10"/>
    </row>
    <row r="9" spans="1:18" s="12" customFormat="1" ht="24" x14ac:dyDescent="0.55000000000000004">
      <c r="A9" s="12" t="s">
        <v>29</v>
      </c>
      <c r="C9" s="10">
        <v>7400000</v>
      </c>
      <c r="D9" s="10"/>
      <c r="E9" s="10">
        <v>142664730693</v>
      </c>
      <c r="F9" s="10"/>
      <c r="G9" s="10">
        <v>123746153179</v>
      </c>
      <c r="H9" s="10"/>
      <c r="I9" s="10">
        <f t="shared" ref="I9:I34" si="0">E9-G9</f>
        <v>18918577514</v>
      </c>
      <c r="J9" s="10"/>
      <c r="K9" s="10">
        <v>68500000</v>
      </c>
      <c r="L9" s="10"/>
      <c r="M9" s="10">
        <v>1253537553901</v>
      </c>
      <c r="N9" s="10"/>
      <c r="O9" s="10">
        <v>1140015167015</v>
      </c>
      <c r="P9" s="10"/>
      <c r="Q9" s="10">
        <f t="shared" ref="Q9:Q35" si="1">M9-O9</f>
        <v>113522386886</v>
      </c>
      <c r="R9" s="10"/>
    </row>
    <row r="10" spans="1:18" s="12" customFormat="1" ht="24" x14ac:dyDescent="0.55000000000000004">
      <c r="A10" s="12" t="s">
        <v>20</v>
      </c>
      <c r="C10" s="10">
        <v>7908198</v>
      </c>
      <c r="D10" s="10"/>
      <c r="E10" s="10">
        <v>288363184518</v>
      </c>
      <c r="F10" s="10"/>
      <c r="G10" s="10">
        <v>285759251989</v>
      </c>
      <c r="H10" s="10"/>
      <c r="I10" s="10">
        <f t="shared" si="0"/>
        <v>2603932529</v>
      </c>
      <c r="J10" s="10"/>
      <c r="K10" s="10">
        <v>16161064</v>
      </c>
      <c r="L10" s="10"/>
      <c r="M10" s="10">
        <v>561071723673</v>
      </c>
      <c r="N10" s="10"/>
      <c r="O10" s="10">
        <v>554397242034</v>
      </c>
      <c r="P10" s="10"/>
      <c r="Q10" s="10">
        <f t="shared" si="1"/>
        <v>6674481639</v>
      </c>
      <c r="R10" s="10"/>
    </row>
    <row r="11" spans="1:18" s="12" customFormat="1" ht="24" x14ac:dyDescent="0.55000000000000004">
      <c r="A11" s="12" t="s">
        <v>28</v>
      </c>
      <c r="C11" s="10">
        <v>145441526</v>
      </c>
      <c r="D11" s="10"/>
      <c r="E11" s="10">
        <v>1530918460778</v>
      </c>
      <c r="F11" s="10"/>
      <c r="G11" s="10">
        <v>1445605752188</v>
      </c>
      <c r="H11" s="10"/>
      <c r="I11" s="10">
        <f t="shared" si="0"/>
        <v>85312708590</v>
      </c>
      <c r="J11" s="10"/>
      <c r="K11" s="10">
        <v>468301052</v>
      </c>
      <c r="L11" s="10"/>
      <c r="M11" s="10">
        <v>4419659493652</v>
      </c>
      <c r="N11" s="10"/>
      <c r="O11" s="10">
        <v>4339320153398</v>
      </c>
      <c r="P11" s="10"/>
      <c r="Q11" s="10">
        <f t="shared" si="1"/>
        <v>80339340254</v>
      </c>
      <c r="R11" s="10"/>
    </row>
    <row r="12" spans="1:18" s="12" customFormat="1" ht="24" x14ac:dyDescent="0.55000000000000004">
      <c r="A12" s="12" t="s">
        <v>26</v>
      </c>
      <c r="C12" s="10">
        <v>31942657</v>
      </c>
      <c r="D12" s="10"/>
      <c r="E12" s="10">
        <v>538429482090</v>
      </c>
      <c r="F12" s="10"/>
      <c r="G12" s="10">
        <v>471588191036</v>
      </c>
      <c r="H12" s="10"/>
      <c r="I12" s="10">
        <f t="shared" si="0"/>
        <v>66841291054</v>
      </c>
      <c r="J12" s="10"/>
      <c r="K12" s="10">
        <v>259927929</v>
      </c>
      <c r="L12" s="10"/>
      <c r="M12" s="10">
        <v>3692470904257</v>
      </c>
      <c r="N12" s="10"/>
      <c r="O12" s="10">
        <v>3664803715484</v>
      </c>
      <c r="P12" s="10"/>
      <c r="Q12" s="10">
        <f t="shared" si="1"/>
        <v>27667188773</v>
      </c>
      <c r="R12" s="10"/>
    </row>
    <row r="13" spans="1:18" s="12" customFormat="1" ht="24" x14ac:dyDescent="0.55000000000000004">
      <c r="A13" s="12" t="s">
        <v>21</v>
      </c>
      <c r="C13" s="10">
        <v>45244070</v>
      </c>
      <c r="D13" s="10"/>
      <c r="E13" s="10">
        <v>297486847752</v>
      </c>
      <c r="F13" s="10"/>
      <c r="G13" s="10">
        <v>441518248881</v>
      </c>
      <c r="H13" s="10"/>
      <c r="I13" s="10">
        <f t="shared" si="0"/>
        <v>-144031401129</v>
      </c>
      <c r="J13" s="10"/>
      <c r="K13" s="10">
        <v>49397102</v>
      </c>
      <c r="L13" s="10"/>
      <c r="M13" s="10">
        <v>325533478891</v>
      </c>
      <c r="N13" s="10"/>
      <c r="O13" s="10">
        <v>482574976516</v>
      </c>
      <c r="P13" s="10"/>
      <c r="Q13" s="10">
        <f>M13-O13</f>
        <v>-157041497625</v>
      </c>
      <c r="R13" s="10"/>
    </row>
    <row r="14" spans="1:18" s="12" customFormat="1" ht="24" x14ac:dyDescent="0.55000000000000004">
      <c r="A14" s="12" t="s">
        <v>23</v>
      </c>
      <c r="C14" s="10">
        <v>95599038</v>
      </c>
      <c r="D14" s="10"/>
      <c r="E14" s="10">
        <v>1060242711458</v>
      </c>
      <c r="F14" s="10"/>
      <c r="G14" s="10">
        <v>1002528653911</v>
      </c>
      <c r="H14" s="10"/>
      <c r="I14" s="10">
        <f t="shared" si="0"/>
        <v>57714057547</v>
      </c>
      <c r="J14" s="10"/>
      <c r="K14" s="10">
        <v>563725452</v>
      </c>
      <c r="L14" s="10"/>
      <c r="M14" s="10">
        <v>5727451645010</v>
      </c>
      <c r="N14" s="10"/>
      <c r="O14" s="10">
        <v>5810430273719</v>
      </c>
      <c r="P14" s="10"/>
      <c r="Q14" s="10">
        <f t="shared" si="1"/>
        <v>-82978628709</v>
      </c>
      <c r="R14" s="10"/>
    </row>
    <row r="15" spans="1:18" s="12" customFormat="1" ht="24" x14ac:dyDescent="0.55000000000000004">
      <c r="A15" s="12" t="s">
        <v>34</v>
      </c>
      <c r="C15" s="10">
        <v>94807001</v>
      </c>
      <c r="D15" s="10"/>
      <c r="E15" s="10">
        <v>1023995764956</v>
      </c>
      <c r="F15" s="10"/>
      <c r="G15" s="10">
        <v>1001288541700</v>
      </c>
      <c r="H15" s="10"/>
      <c r="I15" s="10">
        <f t="shared" si="0"/>
        <v>22707223256</v>
      </c>
      <c r="J15" s="10"/>
      <c r="K15" s="10">
        <v>94807001</v>
      </c>
      <c r="L15" s="10"/>
      <c r="M15" s="10">
        <v>1023995764956</v>
      </c>
      <c r="N15" s="10"/>
      <c r="O15" s="10">
        <v>1001288541700</v>
      </c>
      <c r="P15" s="10"/>
      <c r="Q15" s="10">
        <f t="shared" si="1"/>
        <v>22707223256</v>
      </c>
      <c r="R15" s="10"/>
    </row>
    <row r="16" spans="1:18" s="12" customFormat="1" ht="24" x14ac:dyDescent="0.55000000000000004">
      <c r="A16" s="12" t="s">
        <v>19</v>
      </c>
      <c r="C16" s="10">
        <v>7115741641</v>
      </c>
      <c r="D16" s="10"/>
      <c r="E16" s="10">
        <v>168066994082734</v>
      </c>
      <c r="F16" s="10"/>
      <c r="G16" s="10">
        <v>168006269060770</v>
      </c>
      <c r="H16" s="10"/>
      <c r="I16" s="10">
        <f t="shared" si="0"/>
        <v>60725021964</v>
      </c>
      <c r="J16" s="10"/>
      <c r="K16" s="10">
        <v>37294580743</v>
      </c>
      <c r="L16" s="10"/>
      <c r="M16" s="10">
        <v>830235851320743</v>
      </c>
      <c r="N16" s="10"/>
      <c r="O16" s="10">
        <v>829881495835925</v>
      </c>
      <c r="P16" s="10"/>
      <c r="Q16" s="10">
        <f>M16-O16</f>
        <v>354355484818</v>
      </c>
      <c r="R16" s="10"/>
    </row>
    <row r="17" spans="1:18" s="12" customFormat="1" ht="24" x14ac:dyDescent="0.55000000000000004">
      <c r="A17" s="12" t="s">
        <v>38</v>
      </c>
      <c r="C17" s="10">
        <v>287188378</v>
      </c>
      <c r="D17" s="10"/>
      <c r="E17" s="10">
        <v>3820922645739</v>
      </c>
      <c r="F17" s="10"/>
      <c r="G17" s="10">
        <v>3804541204294</v>
      </c>
      <c r="H17" s="10"/>
      <c r="I17" s="10">
        <f t="shared" si="0"/>
        <v>16381441445</v>
      </c>
      <c r="J17" s="10"/>
      <c r="K17" s="10">
        <v>287188378</v>
      </c>
      <c r="L17" s="10"/>
      <c r="M17" s="10">
        <v>3820922645739</v>
      </c>
      <c r="N17" s="10"/>
      <c r="O17" s="10">
        <v>3804541204294</v>
      </c>
      <c r="P17" s="10"/>
      <c r="Q17" s="10">
        <f t="shared" si="1"/>
        <v>16381441445</v>
      </c>
      <c r="R17" s="10"/>
    </row>
    <row r="18" spans="1:18" s="12" customFormat="1" ht="24" x14ac:dyDescent="0.55000000000000004">
      <c r="A18" s="12" t="s">
        <v>40</v>
      </c>
      <c r="C18" s="10">
        <v>39800000</v>
      </c>
      <c r="D18" s="10"/>
      <c r="E18" s="10">
        <v>3416560383651</v>
      </c>
      <c r="F18" s="10"/>
      <c r="G18" s="10">
        <v>3401545515562</v>
      </c>
      <c r="H18" s="10"/>
      <c r="I18" s="10">
        <f t="shared" si="0"/>
        <v>15014868089</v>
      </c>
      <c r="J18" s="10"/>
      <c r="K18" s="10">
        <v>39800000</v>
      </c>
      <c r="L18" s="10"/>
      <c r="M18" s="10">
        <v>3416560383651</v>
      </c>
      <c r="N18" s="10"/>
      <c r="O18" s="10">
        <v>3401545515562</v>
      </c>
      <c r="P18" s="10"/>
      <c r="Q18" s="10">
        <f t="shared" si="1"/>
        <v>15014868089</v>
      </c>
      <c r="R18" s="10"/>
    </row>
    <row r="19" spans="1:18" s="12" customFormat="1" ht="24" x14ac:dyDescent="0.55000000000000004">
      <c r="A19" s="12" t="s">
        <v>39</v>
      </c>
      <c r="C19" s="10">
        <v>27889319</v>
      </c>
      <c r="D19" s="10"/>
      <c r="E19" s="10">
        <v>3010413723752</v>
      </c>
      <c r="F19" s="10"/>
      <c r="G19" s="10">
        <v>3001436375325</v>
      </c>
      <c r="H19" s="10"/>
      <c r="I19" s="10">
        <f t="shared" si="0"/>
        <v>8977348427</v>
      </c>
      <c r="J19" s="10"/>
      <c r="K19" s="10">
        <v>49177227</v>
      </c>
      <c r="L19" s="10"/>
      <c r="M19" s="10">
        <v>5094609290787</v>
      </c>
      <c r="N19" s="10"/>
      <c r="O19" s="10">
        <v>5083826728496</v>
      </c>
      <c r="P19" s="10"/>
      <c r="Q19" s="10">
        <f t="shared" si="1"/>
        <v>10782562291</v>
      </c>
      <c r="R19" s="10"/>
    </row>
    <row r="20" spans="1:18" s="12" customFormat="1" ht="24" x14ac:dyDescent="0.55000000000000004">
      <c r="A20" s="12" t="s">
        <v>27</v>
      </c>
      <c r="C20" s="10">
        <v>193792511</v>
      </c>
      <c r="D20" s="10"/>
      <c r="E20" s="10">
        <v>2615780369526</v>
      </c>
      <c r="F20" s="10"/>
      <c r="G20" s="10">
        <v>2483039320488</v>
      </c>
      <c r="H20" s="10"/>
      <c r="I20" s="10">
        <f t="shared" si="0"/>
        <v>132741049038</v>
      </c>
      <c r="J20" s="10"/>
      <c r="K20" s="10">
        <v>542654070</v>
      </c>
      <c r="L20" s="10"/>
      <c r="M20" s="10">
        <v>6541192317844</v>
      </c>
      <c r="N20" s="10"/>
      <c r="O20" s="10">
        <v>6302784054032</v>
      </c>
      <c r="P20" s="10"/>
      <c r="Q20" s="10">
        <f t="shared" si="1"/>
        <v>238408263812</v>
      </c>
      <c r="R20" s="10"/>
    </row>
    <row r="21" spans="1:18" s="12" customFormat="1" ht="24" x14ac:dyDescent="0.55000000000000004">
      <c r="A21" s="12" t="s">
        <v>18</v>
      </c>
      <c r="C21" s="10">
        <v>68533692</v>
      </c>
      <c r="D21" s="10"/>
      <c r="E21" s="10">
        <v>1660383176851</v>
      </c>
      <c r="F21" s="10"/>
      <c r="G21" s="10">
        <v>1482474153462</v>
      </c>
      <c r="H21" s="10"/>
      <c r="I21" s="10">
        <f t="shared" si="0"/>
        <v>177909023389</v>
      </c>
      <c r="J21" s="10"/>
      <c r="K21" s="10">
        <v>337783251</v>
      </c>
      <c r="L21" s="10"/>
      <c r="M21" s="10">
        <v>6877244695336</v>
      </c>
      <c r="N21" s="10"/>
      <c r="O21" s="10">
        <v>6735674659132</v>
      </c>
      <c r="P21" s="10"/>
      <c r="Q21" s="10">
        <f t="shared" si="1"/>
        <v>141570036204</v>
      </c>
      <c r="R21" s="10"/>
    </row>
    <row r="22" spans="1:18" s="12" customFormat="1" ht="24" x14ac:dyDescent="0.55000000000000004">
      <c r="A22" s="12" t="s">
        <v>36</v>
      </c>
      <c r="C22" s="10">
        <v>70500000</v>
      </c>
      <c r="D22" s="10"/>
      <c r="E22" s="10">
        <v>1004959284576</v>
      </c>
      <c r="F22" s="10"/>
      <c r="G22" s="10">
        <v>1000904947645</v>
      </c>
      <c r="H22" s="10"/>
      <c r="I22" s="10">
        <f t="shared" si="0"/>
        <v>4054336931</v>
      </c>
      <c r="J22" s="10"/>
      <c r="K22" s="10">
        <v>144832255</v>
      </c>
      <c r="L22" s="10"/>
      <c r="M22" s="10">
        <v>2012038329625</v>
      </c>
      <c r="N22" s="10"/>
      <c r="O22" s="10">
        <v>2000959036433</v>
      </c>
      <c r="P22" s="10"/>
      <c r="Q22" s="10">
        <f t="shared" si="1"/>
        <v>11079293192</v>
      </c>
      <c r="R22" s="10"/>
    </row>
    <row r="23" spans="1:18" s="12" customFormat="1" ht="24" x14ac:dyDescent="0.55000000000000004">
      <c r="A23" s="12" t="s">
        <v>17</v>
      </c>
      <c r="C23" s="10">
        <v>79083794</v>
      </c>
      <c r="D23" s="10"/>
      <c r="E23" s="10">
        <v>209581836986</v>
      </c>
      <c r="F23" s="10"/>
      <c r="G23" s="10">
        <v>198291330642</v>
      </c>
      <c r="H23" s="10"/>
      <c r="I23" s="10">
        <f t="shared" si="0"/>
        <v>11290506344</v>
      </c>
      <c r="J23" s="10"/>
      <c r="K23" s="10">
        <v>518533794</v>
      </c>
      <c r="L23" s="10"/>
      <c r="M23" s="10">
        <v>1292056939965</v>
      </c>
      <c r="N23" s="10"/>
      <c r="O23" s="10">
        <v>1286383467542</v>
      </c>
      <c r="P23" s="10"/>
      <c r="Q23" s="10">
        <f t="shared" si="1"/>
        <v>5673472423</v>
      </c>
      <c r="R23" s="10"/>
    </row>
    <row r="24" spans="1:18" s="12" customFormat="1" ht="24" x14ac:dyDescent="0.55000000000000004">
      <c r="A24" s="12" t="s">
        <v>25</v>
      </c>
      <c r="C24" s="10">
        <v>299536275</v>
      </c>
      <c r="D24" s="10"/>
      <c r="E24" s="10">
        <v>8412489149597</v>
      </c>
      <c r="F24" s="10"/>
      <c r="G24" s="10">
        <v>7877426756392</v>
      </c>
      <c r="H24" s="10"/>
      <c r="I24" s="10">
        <f t="shared" si="0"/>
        <v>535062393205</v>
      </c>
      <c r="J24" s="10"/>
      <c r="K24" s="10">
        <v>716915923</v>
      </c>
      <c r="L24" s="10"/>
      <c r="M24" s="10">
        <v>17996420845250</v>
      </c>
      <c r="N24" s="10"/>
      <c r="O24" s="10">
        <v>17598405984267</v>
      </c>
      <c r="P24" s="10"/>
      <c r="Q24" s="10">
        <f t="shared" si="1"/>
        <v>398014860983</v>
      </c>
      <c r="R24" s="10"/>
    </row>
    <row r="25" spans="1:18" s="12" customFormat="1" ht="24" x14ac:dyDescent="0.55000000000000004">
      <c r="A25" s="12" t="s">
        <v>24</v>
      </c>
      <c r="C25" s="10">
        <v>96614290</v>
      </c>
      <c r="D25" s="10"/>
      <c r="E25" s="10">
        <v>2290018808312</v>
      </c>
      <c r="F25" s="10"/>
      <c r="G25" s="10">
        <v>2132369079424</v>
      </c>
      <c r="H25" s="10"/>
      <c r="I25" s="10">
        <f t="shared" si="0"/>
        <v>157649728888</v>
      </c>
      <c r="J25" s="10"/>
      <c r="K25" s="10">
        <v>359296569</v>
      </c>
      <c r="L25" s="10"/>
      <c r="M25" s="10">
        <v>7788255581549</v>
      </c>
      <c r="N25" s="10"/>
      <c r="O25" s="10">
        <v>7715156898144</v>
      </c>
      <c r="P25" s="10"/>
      <c r="Q25" s="10">
        <f t="shared" si="1"/>
        <v>73098683405</v>
      </c>
      <c r="R25" s="10"/>
    </row>
    <row r="26" spans="1:18" s="12" customFormat="1" ht="24" x14ac:dyDescent="0.55000000000000004">
      <c r="A26" s="12" t="s">
        <v>16</v>
      </c>
      <c r="C26" s="10">
        <v>76344114</v>
      </c>
      <c r="D26" s="10"/>
      <c r="E26" s="10">
        <v>6152586233264</v>
      </c>
      <c r="F26" s="10"/>
      <c r="G26" s="10">
        <v>5745186527525</v>
      </c>
      <c r="H26" s="10"/>
      <c r="I26" s="10">
        <f t="shared" si="0"/>
        <v>407399705739</v>
      </c>
      <c r="J26" s="10"/>
      <c r="K26" s="10">
        <v>367276540</v>
      </c>
      <c r="L26" s="10"/>
      <c r="M26" s="10">
        <v>24981447241815</v>
      </c>
      <c r="N26" s="10"/>
      <c r="O26" s="10">
        <v>24173514997849</v>
      </c>
      <c r="P26" s="10"/>
      <c r="Q26" s="10">
        <f t="shared" si="1"/>
        <v>807932243966</v>
      </c>
      <c r="R26" s="10"/>
    </row>
    <row r="27" spans="1:18" s="12" customFormat="1" ht="24" x14ac:dyDescent="0.55000000000000004">
      <c r="A27" s="12" t="s">
        <v>22</v>
      </c>
      <c r="C27" s="10">
        <v>89098329</v>
      </c>
      <c r="D27" s="10"/>
      <c r="E27" s="10">
        <v>1365606868146</v>
      </c>
      <c r="F27" s="10"/>
      <c r="G27" s="10">
        <v>1189451585583</v>
      </c>
      <c r="H27" s="10"/>
      <c r="I27" s="10">
        <f t="shared" si="0"/>
        <v>176155282563</v>
      </c>
      <c r="J27" s="10"/>
      <c r="K27" s="10">
        <v>452105660</v>
      </c>
      <c r="L27" s="10"/>
      <c r="M27" s="10">
        <v>5950591167440</v>
      </c>
      <c r="N27" s="10"/>
      <c r="O27" s="10">
        <v>5747122045073</v>
      </c>
      <c r="P27" s="10"/>
      <c r="Q27" s="10">
        <f t="shared" si="1"/>
        <v>203469122367</v>
      </c>
      <c r="R27" s="10"/>
    </row>
    <row r="28" spans="1:18" s="12" customFormat="1" ht="24" x14ac:dyDescent="0.55000000000000004">
      <c r="A28" s="12" t="s">
        <v>216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10">
        <v>335138</v>
      </c>
      <c r="L28" s="10"/>
      <c r="M28" s="10">
        <v>20971014077</v>
      </c>
      <c r="N28" s="10"/>
      <c r="O28" s="10">
        <v>20971014077</v>
      </c>
      <c r="P28" s="10"/>
      <c r="Q28" s="10">
        <f t="shared" si="1"/>
        <v>0</v>
      </c>
      <c r="R28" s="10"/>
    </row>
    <row r="29" spans="1:18" s="12" customFormat="1" ht="24" x14ac:dyDescent="0.55000000000000004">
      <c r="A29" s="12" t="s">
        <v>31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f t="shared" si="0"/>
        <v>0</v>
      </c>
      <c r="J29" s="10"/>
      <c r="K29" s="10">
        <v>12900000</v>
      </c>
      <c r="L29" s="10"/>
      <c r="M29" s="10">
        <v>429361790135</v>
      </c>
      <c r="N29" s="10"/>
      <c r="O29" s="10">
        <v>408084342844</v>
      </c>
      <c r="P29" s="10"/>
      <c r="Q29" s="10">
        <f t="shared" si="1"/>
        <v>21277447291</v>
      </c>
      <c r="R29" s="10"/>
    </row>
    <row r="30" spans="1:18" s="12" customFormat="1" ht="24" x14ac:dyDescent="0.55000000000000004">
      <c r="A30" s="12" t="s">
        <v>33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f t="shared" si="0"/>
        <v>0</v>
      </c>
      <c r="J30" s="10"/>
      <c r="K30" s="10">
        <v>6690383</v>
      </c>
      <c r="L30" s="10"/>
      <c r="M30" s="10">
        <v>316238309851</v>
      </c>
      <c r="N30" s="10"/>
      <c r="O30" s="10">
        <v>335854220318</v>
      </c>
      <c r="P30" s="10"/>
      <c r="Q30" s="10">
        <f t="shared" si="1"/>
        <v>-19615910467</v>
      </c>
      <c r="R30" s="10"/>
    </row>
    <row r="31" spans="1:18" s="12" customFormat="1" ht="24" x14ac:dyDescent="0.55000000000000004">
      <c r="A31" s="12" t="s">
        <v>61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f t="shared" si="0"/>
        <v>0</v>
      </c>
      <c r="J31" s="10"/>
      <c r="K31" s="10">
        <v>35</v>
      </c>
      <c r="L31" s="10"/>
      <c r="M31" s="10">
        <v>50160660</v>
      </c>
      <c r="N31" s="10"/>
      <c r="O31" s="10">
        <v>46136966</v>
      </c>
      <c r="P31" s="10"/>
      <c r="Q31" s="10">
        <f t="shared" si="1"/>
        <v>4023694</v>
      </c>
      <c r="R31" s="10"/>
    </row>
    <row r="32" spans="1:18" s="12" customFormat="1" ht="24" x14ac:dyDescent="0.55000000000000004">
      <c r="A32" s="12" t="s">
        <v>64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J32" s="10"/>
      <c r="K32" s="10">
        <v>1</v>
      </c>
      <c r="L32" s="10"/>
      <c r="M32" s="10">
        <v>3505459</v>
      </c>
      <c r="N32" s="10"/>
      <c r="O32" s="10">
        <v>3226432</v>
      </c>
      <c r="P32" s="10"/>
      <c r="Q32" s="10">
        <f t="shared" si="1"/>
        <v>279027</v>
      </c>
      <c r="R32" s="10"/>
    </row>
    <row r="33" spans="1:18" s="12" customFormat="1" ht="24" x14ac:dyDescent="0.55000000000000004">
      <c r="A33" s="12" t="s">
        <v>67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f t="shared" si="0"/>
        <v>0</v>
      </c>
      <c r="J33" s="10"/>
      <c r="K33" s="10">
        <v>62</v>
      </c>
      <c r="L33" s="10"/>
      <c r="M33" s="10">
        <v>113548620</v>
      </c>
      <c r="N33" s="10"/>
      <c r="O33" s="10">
        <v>104734066</v>
      </c>
      <c r="P33" s="10"/>
      <c r="Q33" s="10">
        <f t="shared" si="1"/>
        <v>8814554</v>
      </c>
      <c r="R33" s="10"/>
    </row>
    <row r="34" spans="1:18" s="12" customFormat="1" ht="24" x14ac:dyDescent="0.55000000000000004">
      <c r="A34" s="12" t="s">
        <v>96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J34" s="10"/>
      <c r="K34" s="10">
        <v>3</v>
      </c>
      <c r="L34" s="10"/>
      <c r="M34" s="10">
        <v>2999565</v>
      </c>
      <c r="N34" s="10"/>
      <c r="O34" s="10">
        <v>2999565</v>
      </c>
      <c r="P34" s="10"/>
      <c r="Q34" s="10">
        <f t="shared" si="1"/>
        <v>0</v>
      </c>
      <c r="R34" s="10"/>
    </row>
    <row r="35" spans="1:18" s="12" customFormat="1" ht="24.75" thickBot="1" x14ac:dyDescent="0.6">
      <c r="A35" s="12" t="s">
        <v>256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>
        <v>28682496</v>
      </c>
      <c r="N35" s="10"/>
      <c r="O35" s="10">
        <v>0</v>
      </c>
      <c r="P35" s="10"/>
      <c r="Q35" s="10">
        <f>M35-O35</f>
        <v>28682496</v>
      </c>
      <c r="R35" s="10"/>
    </row>
    <row r="36" spans="1:18" ht="24.75" thickBot="1" x14ac:dyDescent="0.6">
      <c r="A36" s="3" t="s">
        <v>41</v>
      </c>
      <c r="C36" s="1" t="s">
        <v>41</v>
      </c>
      <c r="E36" s="8">
        <f>SUM(E8:E34)</f>
        <v>303049297684247</v>
      </c>
      <c r="G36" s="8">
        <f>SUM(G8:G34)</f>
        <v>298983992283322</v>
      </c>
      <c r="I36" s="8">
        <f>SUM(I8:I34)</f>
        <v>4065305400925</v>
      </c>
      <c r="K36" s="1" t="s">
        <v>41</v>
      </c>
      <c r="M36" s="8">
        <f>SUM(M8:M35)</f>
        <v>1373317755738598</v>
      </c>
      <c r="O36" s="8">
        <f>SUM(O8:O35)</f>
        <v>1364520684437303</v>
      </c>
      <c r="Q36" s="8">
        <f>SUM(Q8:Q35)</f>
        <v>8797071301295</v>
      </c>
    </row>
    <row r="37" spans="1:18" ht="19.5" thickTop="1" x14ac:dyDescent="0.45"/>
    <row r="39" spans="1:18" x14ac:dyDescent="0.45">
      <c r="Q39" s="4"/>
    </row>
    <row r="40" spans="1:18" x14ac:dyDescent="0.45">
      <c r="M40" s="4"/>
      <c r="O40" s="4"/>
      <c r="Q40" s="4"/>
    </row>
    <row r="41" spans="1:18" x14ac:dyDescent="0.45">
      <c r="M41" s="4"/>
      <c r="O41" s="4"/>
      <c r="Q41" s="4"/>
    </row>
    <row r="42" spans="1:18" x14ac:dyDescent="0.45">
      <c r="O42" s="4"/>
      <c r="Q42" s="4"/>
    </row>
    <row r="45" spans="1:18" x14ac:dyDescent="0.45">
      <c r="O45" s="1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7"/>
  <sheetViews>
    <sheetView rightToLeft="1" topLeftCell="A22" workbookViewId="0">
      <selection activeCell="A36" sqref="A36:XFD36"/>
    </sheetView>
  </sheetViews>
  <sheetFormatPr defaultRowHeight="24" x14ac:dyDescent="0.55000000000000004"/>
  <cols>
    <col min="1" max="1" width="45.7109375" style="5" bestFit="1" customWidth="1"/>
    <col min="2" max="2" width="1" style="5" customWidth="1"/>
    <col min="3" max="3" width="19.28515625" style="5" bestFit="1" customWidth="1"/>
    <col min="4" max="4" width="1" style="5" customWidth="1"/>
    <col min="5" max="5" width="20.28515625" style="5" bestFit="1" customWidth="1"/>
    <col min="6" max="6" width="1" style="5" customWidth="1"/>
    <col min="7" max="7" width="18.42578125" style="5" bestFit="1" customWidth="1"/>
    <col min="8" max="8" width="1" style="5" customWidth="1"/>
    <col min="9" max="9" width="18.42578125" style="5" bestFit="1" customWidth="1"/>
    <col min="10" max="10" width="1" style="5" customWidth="1"/>
    <col min="11" max="11" width="23" style="5" customWidth="1"/>
    <col min="12" max="12" width="1" style="5" customWidth="1"/>
    <col min="13" max="13" width="19.7109375" style="5" bestFit="1" customWidth="1"/>
    <col min="14" max="14" width="1" style="5" customWidth="1"/>
    <col min="15" max="15" width="20.28515625" style="5" bestFit="1" customWidth="1"/>
    <col min="16" max="16" width="1" style="5" customWidth="1"/>
    <col min="17" max="17" width="18.42578125" style="5" bestFit="1" customWidth="1"/>
    <col min="18" max="18" width="1" style="5" customWidth="1"/>
    <col min="19" max="19" width="19.5703125" style="5" bestFit="1" customWidth="1"/>
    <col min="20" max="20" width="1" style="5" customWidth="1"/>
    <col min="21" max="21" width="23" style="5" customWidth="1"/>
    <col min="22" max="22" width="1" style="5" customWidth="1"/>
    <col min="23" max="23" width="9.140625" style="5" customWidth="1"/>
    <col min="24" max="16384" width="9.140625" style="5"/>
  </cols>
  <sheetData>
    <row r="2" spans="1:21" ht="24.75" x14ac:dyDescent="0.5500000000000000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.75" x14ac:dyDescent="0.55000000000000004">
      <c r="A3" s="20" t="s">
        <v>194</v>
      </c>
      <c r="B3" s="20" t="s">
        <v>194</v>
      </c>
      <c r="C3" s="20" t="s">
        <v>194</v>
      </c>
      <c r="D3" s="20" t="s">
        <v>194</v>
      </c>
      <c r="E3" s="20" t="s">
        <v>194</v>
      </c>
      <c r="F3" s="20" t="s">
        <v>194</v>
      </c>
      <c r="G3" s="20" t="s">
        <v>194</v>
      </c>
      <c r="H3" s="20" t="s">
        <v>194</v>
      </c>
      <c r="I3" s="20" t="s">
        <v>194</v>
      </c>
      <c r="J3" s="20" t="s">
        <v>194</v>
      </c>
      <c r="K3" s="20" t="s">
        <v>194</v>
      </c>
      <c r="L3" s="20" t="s">
        <v>194</v>
      </c>
      <c r="M3" s="20" t="s">
        <v>194</v>
      </c>
      <c r="N3" s="20" t="s">
        <v>194</v>
      </c>
      <c r="O3" s="20" t="s">
        <v>194</v>
      </c>
      <c r="P3" s="20" t="s">
        <v>194</v>
      </c>
      <c r="Q3" s="20" t="s">
        <v>194</v>
      </c>
      <c r="R3" s="20" t="s">
        <v>194</v>
      </c>
      <c r="S3" s="20" t="s">
        <v>194</v>
      </c>
      <c r="T3" s="20" t="s">
        <v>194</v>
      </c>
      <c r="U3" s="20" t="s">
        <v>194</v>
      </c>
    </row>
    <row r="4" spans="1:21" ht="24.75" x14ac:dyDescent="0.5500000000000000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6" spans="1:21" ht="24.75" x14ac:dyDescent="0.55000000000000004">
      <c r="A6" s="21" t="s">
        <v>3</v>
      </c>
      <c r="C6" s="21" t="s">
        <v>196</v>
      </c>
      <c r="D6" s="21" t="s">
        <v>196</v>
      </c>
      <c r="E6" s="21" t="s">
        <v>196</v>
      </c>
      <c r="F6" s="21" t="s">
        <v>196</v>
      </c>
      <c r="G6" s="21" t="s">
        <v>196</v>
      </c>
      <c r="H6" s="21" t="s">
        <v>196</v>
      </c>
      <c r="I6" s="21" t="s">
        <v>196</v>
      </c>
      <c r="J6" s="21" t="s">
        <v>196</v>
      </c>
      <c r="K6" s="21" t="s">
        <v>196</v>
      </c>
      <c r="M6" s="21" t="s">
        <v>197</v>
      </c>
      <c r="N6" s="21" t="s">
        <v>197</v>
      </c>
      <c r="O6" s="21" t="s">
        <v>197</v>
      </c>
      <c r="P6" s="21" t="s">
        <v>197</v>
      </c>
      <c r="Q6" s="21" t="s">
        <v>197</v>
      </c>
      <c r="R6" s="21" t="s">
        <v>197</v>
      </c>
      <c r="S6" s="21" t="s">
        <v>197</v>
      </c>
      <c r="T6" s="21" t="s">
        <v>197</v>
      </c>
      <c r="U6" s="21" t="s">
        <v>197</v>
      </c>
    </row>
    <row r="7" spans="1:21" ht="24.75" x14ac:dyDescent="0.55000000000000004">
      <c r="A7" s="21" t="s">
        <v>3</v>
      </c>
      <c r="C7" s="21" t="s">
        <v>218</v>
      </c>
      <c r="E7" s="21" t="s">
        <v>219</v>
      </c>
      <c r="G7" s="21" t="s">
        <v>220</v>
      </c>
      <c r="I7" s="21" t="s">
        <v>105</v>
      </c>
      <c r="K7" s="21" t="s">
        <v>221</v>
      </c>
      <c r="M7" s="21" t="s">
        <v>218</v>
      </c>
      <c r="O7" s="21" t="s">
        <v>219</v>
      </c>
      <c r="Q7" s="21" t="s">
        <v>220</v>
      </c>
      <c r="S7" s="21" t="s">
        <v>105</v>
      </c>
      <c r="U7" s="21" t="s">
        <v>221</v>
      </c>
    </row>
    <row r="8" spans="1:21" x14ac:dyDescent="0.55000000000000004">
      <c r="A8" s="12" t="s">
        <v>15</v>
      </c>
      <c r="C8" s="10">
        <v>0</v>
      </c>
      <c r="D8" s="10"/>
      <c r="E8" s="10">
        <v>-210062217585</v>
      </c>
      <c r="F8" s="10"/>
      <c r="G8" s="10">
        <v>2251878305542</v>
      </c>
      <c r="H8" s="10"/>
      <c r="I8" s="10">
        <f>C8+E8+G8</f>
        <v>2041816087957</v>
      </c>
      <c r="J8" s="10"/>
      <c r="K8" s="25">
        <f>I8/$I$35</f>
        <v>0.2885812488218264</v>
      </c>
      <c r="L8" s="10"/>
      <c r="M8" s="10">
        <v>0</v>
      </c>
      <c r="N8" s="10"/>
      <c r="O8" s="10">
        <v>60300416782</v>
      </c>
      <c r="P8" s="10"/>
      <c r="Q8" s="10">
        <v>6508697137231</v>
      </c>
      <c r="R8" s="10"/>
      <c r="S8" s="10">
        <f>M8+O8+Q8</f>
        <v>6568997554013</v>
      </c>
      <c r="T8" s="10"/>
      <c r="U8" s="10" t="s">
        <v>222</v>
      </c>
    </row>
    <row r="9" spans="1:21" x14ac:dyDescent="0.55000000000000004">
      <c r="A9" s="12" t="s">
        <v>29</v>
      </c>
      <c r="C9" s="10">
        <v>0</v>
      </c>
      <c r="D9" s="10"/>
      <c r="E9" s="10">
        <v>-13283969202</v>
      </c>
      <c r="F9" s="10"/>
      <c r="G9" s="10">
        <v>18918577514</v>
      </c>
      <c r="H9" s="10"/>
      <c r="I9" s="10">
        <f t="shared" ref="I9:I35" si="0">C9+E9+G9</f>
        <v>5634608312</v>
      </c>
      <c r="J9" s="10"/>
      <c r="K9" s="25">
        <f t="shared" ref="K9:K35" si="1">I9/$I$35</f>
        <v>7.9637060011893059E-4</v>
      </c>
      <c r="L9" s="10"/>
      <c r="M9" s="10">
        <v>0</v>
      </c>
      <c r="N9" s="10"/>
      <c r="O9" s="10">
        <v>19625059208</v>
      </c>
      <c r="P9" s="10"/>
      <c r="Q9" s="10">
        <v>113522386886</v>
      </c>
      <c r="R9" s="10"/>
      <c r="S9" s="10">
        <f t="shared" ref="S9:S35" si="2">M9+O9+Q9</f>
        <v>133147446094</v>
      </c>
      <c r="T9" s="10"/>
      <c r="U9" s="10" t="s">
        <v>223</v>
      </c>
    </row>
    <row r="10" spans="1:21" x14ac:dyDescent="0.55000000000000004">
      <c r="A10" s="12" t="s">
        <v>20</v>
      </c>
      <c r="C10" s="10">
        <v>0</v>
      </c>
      <c r="D10" s="10"/>
      <c r="E10" s="10">
        <v>498360469</v>
      </c>
      <c r="F10" s="10"/>
      <c r="G10" s="10">
        <v>2603932529</v>
      </c>
      <c r="H10" s="10"/>
      <c r="I10" s="10">
        <f t="shared" si="0"/>
        <v>3102292998</v>
      </c>
      <c r="J10" s="10"/>
      <c r="K10" s="25">
        <f t="shared" si="1"/>
        <v>4.3846436163103724E-4</v>
      </c>
      <c r="L10" s="10"/>
      <c r="M10" s="10">
        <v>0</v>
      </c>
      <c r="N10" s="10"/>
      <c r="O10" s="10">
        <v>617380130</v>
      </c>
      <c r="P10" s="10"/>
      <c r="Q10" s="10">
        <v>6674481639</v>
      </c>
      <c r="R10" s="10"/>
      <c r="S10" s="10">
        <f t="shared" si="2"/>
        <v>7291861769</v>
      </c>
      <c r="T10" s="10"/>
      <c r="U10" s="10" t="s">
        <v>184</v>
      </c>
    </row>
    <row r="11" spans="1:21" x14ac:dyDescent="0.55000000000000004">
      <c r="A11" s="12" t="s">
        <v>28</v>
      </c>
      <c r="C11" s="10">
        <v>0</v>
      </c>
      <c r="D11" s="10"/>
      <c r="E11" s="10">
        <v>94192760893</v>
      </c>
      <c r="F11" s="10"/>
      <c r="G11" s="10">
        <v>85312708590</v>
      </c>
      <c r="H11" s="10"/>
      <c r="I11" s="10">
        <f t="shared" si="0"/>
        <v>179505469483</v>
      </c>
      <c r="J11" s="10"/>
      <c r="K11" s="25">
        <f t="shared" si="1"/>
        <v>2.5370508567979962E-2</v>
      </c>
      <c r="L11" s="10"/>
      <c r="M11" s="10">
        <v>0</v>
      </c>
      <c r="N11" s="10"/>
      <c r="O11" s="10">
        <v>103430071272</v>
      </c>
      <c r="P11" s="10"/>
      <c r="Q11" s="10">
        <v>80339340254</v>
      </c>
      <c r="R11" s="10"/>
      <c r="S11" s="10">
        <f t="shared" si="2"/>
        <v>183769411526</v>
      </c>
      <c r="T11" s="10"/>
      <c r="U11" s="10" t="s">
        <v>224</v>
      </c>
    </row>
    <row r="12" spans="1:21" x14ac:dyDescent="0.55000000000000004">
      <c r="A12" s="12" t="s">
        <v>26</v>
      </c>
      <c r="C12" s="10">
        <v>0</v>
      </c>
      <c r="D12" s="10"/>
      <c r="E12" s="10">
        <v>331817819729</v>
      </c>
      <c r="F12" s="10"/>
      <c r="G12" s="10">
        <v>66841291054</v>
      </c>
      <c r="H12" s="10"/>
      <c r="I12" s="10">
        <f t="shared" si="0"/>
        <v>398659110783</v>
      </c>
      <c r="J12" s="10"/>
      <c r="K12" s="25">
        <f t="shared" si="1"/>
        <v>5.6344714258309739E-2</v>
      </c>
      <c r="L12" s="10"/>
      <c r="M12" s="10">
        <v>0</v>
      </c>
      <c r="N12" s="10"/>
      <c r="O12" s="10">
        <v>404590734846</v>
      </c>
      <c r="P12" s="10"/>
      <c r="Q12" s="10">
        <v>27667188773</v>
      </c>
      <c r="R12" s="10"/>
      <c r="S12" s="10">
        <f t="shared" si="2"/>
        <v>432257923619</v>
      </c>
      <c r="T12" s="10"/>
      <c r="U12" s="10" t="s">
        <v>225</v>
      </c>
    </row>
    <row r="13" spans="1:21" x14ac:dyDescent="0.55000000000000004">
      <c r="A13" s="12" t="s">
        <v>21</v>
      </c>
      <c r="C13" s="10">
        <v>0</v>
      </c>
      <c r="D13" s="10"/>
      <c r="E13" s="10">
        <v>318461319936</v>
      </c>
      <c r="F13" s="10"/>
      <c r="G13" s="10">
        <v>-144031401129</v>
      </c>
      <c r="H13" s="10"/>
      <c r="I13" s="10">
        <f t="shared" si="0"/>
        <v>174429918807</v>
      </c>
      <c r="J13" s="10"/>
      <c r="K13" s="25">
        <f t="shared" si="1"/>
        <v>2.4653152699751837E-2</v>
      </c>
      <c r="L13" s="10"/>
      <c r="M13" s="10">
        <v>52081188000</v>
      </c>
      <c r="N13" s="10"/>
      <c r="O13" s="10">
        <v>-280128671966</v>
      </c>
      <c r="P13" s="10"/>
      <c r="Q13" s="10">
        <v>-157041497625</v>
      </c>
      <c r="R13" s="10"/>
      <c r="S13" s="10">
        <f t="shared" si="2"/>
        <v>-385088981591</v>
      </c>
      <c r="T13" s="10"/>
      <c r="U13" s="10" t="s">
        <v>226</v>
      </c>
    </row>
    <row r="14" spans="1:21" x14ac:dyDescent="0.55000000000000004">
      <c r="A14" s="12" t="s">
        <v>23</v>
      </c>
      <c r="C14" s="10">
        <v>0</v>
      </c>
      <c r="D14" s="10"/>
      <c r="E14" s="10">
        <v>195219290968</v>
      </c>
      <c r="F14" s="10"/>
      <c r="G14" s="10">
        <v>57714057547</v>
      </c>
      <c r="H14" s="10"/>
      <c r="I14" s="10">
        <f t="shared" si="0"/>
        <v>252933348515</v>
      </c>
      <c r="J14" s="10"/>
      <c r="K14" s="25">
        <f t="shared" si="1"/>
        <v>3.5748479999576796E-2</v>
      </c>
      <c r="L14" s="10"/>
      <c r="M14" s="10">
        <v>0</v>
      </c>
      <c r="N14" s="10"/>
      <c r="O14" s="10">
        <v>176794369785</v>
      </c>
      <c r="P14" s="10"/>
      <c r="Q14" s="10">
        <v>-82978628709</v>
      </c>
      <c r="R14" s="10"/>
      <c r="S14" s="10">
        <f t="shared" si="2"/>
        <v>93815741076</v>
      </c>
      <c r="T14" s="10"/>
      <c r="U14" s="10" t="s">
        <v>227</v>
      </c>
    </row>
    <row r="15" spans="1:21" x14ac:dyDescent="0.55000000000000004">
      <c r="A15" s="12" t="s">
        <v>34</v>
      </c>
      <c r="C15" s="10">
        <v>0</v>
      </c>
      <c r="D15" s="10"/>
      <c r="E15" s="10">
        <v>1252362706</v>
      </c>
      <c r="F15" s="10"/>
      <c r="G15" s="10">
        <v>22707223256</v>
      </c>
      <c r="H15" s="10"/>
      <c r="I15" s="10">
        <f t="shared" si="0"/>
        <v>23959585962</v>
      </c>
      <c r="J15" s="10"/>
      <c r="K15" s="25">
        <f t="shared" si="1"/>
        <v>3.3863418350700515E-3</v>
      </c>
      <c r="L15" s="10"/>
      <c r="M15" s="10">
        <v>0</v>
      </c>
      <c r="N15" s="10"/>
      <c r="O15" s="10">
        <v>1133612706</v>
      </c>
      <c r="P15" s="10"/>
      <c r="Q15" s="10">
        <v>22707223256</v>
      </c>
      <c r="R15" s="10"/>
      <c r="S15" s="10">
        <f t="shared" si="2"/>
        <v>23840835962</v>
      </c>
      <c r="T15" s="10"/>
      <c r="U15" s="10" t="s">
        <v>228</v>
      </c>
    </row>
    <row r="16" spans="1:21" x14ac:dyDescent="0.55000000000000004">
      <c r="A16" s="12" t="s">
        <v>19</v>
      </c>
      <c r="C16" s="10">
        <v>0</v>
      </c>
      <c r="D16" s="10"/>
      <c r="E16" s="10">
        <v>-1436022252</v>
      </c>
      <c r="F16" s="10"/>
      <c r="G16" s="10">
        <v>60725021964</v>
      </c>
      <c r="H16" s="10"/>
      <c r="I16" s="10">
        <f t="shared" si="0"/>
        <v>59288999712</v>
      </c>
      <c r="J16" s="10"/>
      <c r="K16" s="25">
        <f t="shared" si="1"/>
        <v>8.3796448069940917E-3</v>
      </c>
      <c r="L16" s="10"/>
      <c r="M16" s="10">
        <v>0</v>
      </c>
      <c r="N16" s="10"/>
      <c r="O16" s="10">
        <v>1146437825</v>
      </c>
      <c r="P16" s="10"/>
      <c r="Q16" s="10">
        <v>354355484818</v>
      </c>
      <c r="R16" s="10"/>
      <c r="S16" s="10">
        <f t="shared" si="2"/>
        <v>355501922643</v>
      </c>
      <c r="T16" s="10"/>
      <c r="U16" s="10" t="s">
        <v>229</v>
      </c>
    </row>
    <row r="17" spans="1:21" x14ac:dyDescent="0.55000000000000004">
      <c r="A17" s="12" t="s">
        <v>38</v>
      </c>
      <c r="C17" s="10">
        <v>0</v>
      </c>
      <c r="D17" s="10"/>
      <c r="E17" s="10">
        <v>0</v>
      </c>
      <c r="F17" s="10"/>
      <c r="G17" s="10">
        <v>16381441445</v>
      </c>
      <c r="H17" s="10"/>
      <c r="I17" s="10">
        <f t="shared" si="0"/>
        <v>16381441445</v>
      </c>
      <c r="J17" s="10"/>
      <c r="K17" s="25">
        <f t="shared" si="1"/>
        <v>2.3152804298010223E-3</v>
      </c>
      <c r="L17" s="10"/>
      <c r="M17" s="10">
        <v>0</v>
      </c>
      <c r="N17" s="10"/>
      <c r="O17" s="10">
        <v>0</v>
      </c>
      <c r="P17" s="10"/>
      <c r="Q17" s="10">
        <v>16381441445</v>
      </c>
      <c r="R17" s="10"/>
      <c r="S17" s="10">
        <f t="shared" si="2"/>
        <v>16381441445</v>
      </c>
      <c r="T17" s="10"/>
      <c r="U17" s="10" t="s">
        <v>143</v>
      </c>
    </row>
    <row r="18" spans="1:21" x14ac:dyDescent="0.55000000000000004">
      <c r="A18" s="12" t="s">
        <v>40</v>
      </c>
      <c r="C18" s="10">
        <v>0</v>
      </c>
      <c r="D18" s="10"/>
      <c r="E18" s="10">
        <v>0</v>
      </c>
      <c r="F18" s="10"/>
      <c r="G18" s="10">
        <v>15014868089</v>
      </c>
      <c r="H18" s="10"/>
      <c r="I18" s="10">
        <f t="shared" si="0"/>
        <v>15014868089</v>
      </c>
      <c r="J18" s="10"/>
      <c r="K18" s="25">
        <f t="shared" si="1"/>
        <v>2.1221350000989229E-3</v>
      </c>
      <c r="L18" s="10"/>
      <c r="M18" s="10">
        <v>0</v>
      </c>
      <c r="N18" s="10"/>
      <c r="O18" s="10">
        <v>0</v>
      </c>
      <c r="P18" s="10"/>
      <c r="Q18" s="10">
        <v>15014868089</v>
      </c>
      <c r="R18" s="10"/>
      <c r="S18" s="10">
        <f t="shared" si="2"/>
        <v>15014868089</v>
      </c>
      <c r="T18" s="10"/>
      <c r="U18" s="10" t="s">
        <v>76</v>
      </c>
    </row>
    <row r="19" spans="1:21" x14ac:dyDescent="0.55000000000000004">
      <c r="A19" s="12" t="s">
        <v>39</v>
      </c>
      <c r="C19" s="10">
        <v>0</v>
      </c>
      <c r="D19" s="10"/>
      <c r="E19" s="10">
        <v>0</v>
      </c>
      <c r="F19" s="10"/>
      <c r="G19" s="10">
        <v>8977348427</v>
      </c>
      <c r="H19" s="10"/>
      <c r="I19" s="10">
        <f t="shared" si="0"/>
        <v>8977348427</v>
      </c>
      <c r="J19" s="10"/>
      <c r="K19" s="25">
        <f t="shared" si="1"/>
        <v>1.268818693051104E-3</v>
      </c>
      <c r="L19" s="10"/>
      <c r="M19" s="10">
        <v>0</v>
      </c>
      <c r="N19" s="10"/>
      <c r="O19" s="10">
        <v>0</v>
      </c>
      <c r="P19" s="10"/>
      <c r="Q19" s="10">
        <v>10782562291</v>
      </c>
      <c r="R19" s="10"/>
      <c r="S19" s="10">
        <f t="shared" si="2"/>
        <v>10782562291</v>
      </c>
      <c r="T19" s="10"/>
      <c r="U19" s="10" t="s">
        <v>179</v>
      </c>
    </row>
    <row r="20" spans="1:21" x14ac:dyDescent="0.55000000000000004">
      <c r="A20" s="12" t="s">
        <v>27</v>
      </c>
      <c r="C20" s="10">
        <v>0</v>
      </c>
      <c r="D20" s="10"/>
      <c r="E20" s="10">
        <v>39164673057</v>
      </c>
      <c r="F20" s="10"/>
      <c r="G20" s="10">
        <v>132741049038</v>
      </c>
      <c r="H20" s="10"/>
      <c r="I20" s="10">
        <f t="shared" si="0"/>
        <v>171905722095</v>
      </c>
      <c r="J20" s="10"/>
      <c r="K20" s="25">
        <f t="shared" si="1"/>
        <v>2.42963939085378E-2</v>
      </c>
      <c r="L20" s="10"/>
      <c r="M20" s="10">
        <v>0</v>
      </c>
      <c r="N20" s="10"/>
      <c r="O20" s="10">
        <v>94754339345</v>
      </c>
      <c r="P20" s="10"/>
      <c r="Q20" s="10">
        <v>238408263812</v>
      </c>
      <c r="R20" s="10"/>
      <c r="S20" s="10">
        <f t="shared" si="2"/>
        <v>333162603157</v>
      </c>
      <c r="T20" s="10"/>
      <c r="U20" s="10" t="s">
        <v>230</v>
      </c>
    </row>
    <row r="21" spans="1:21" x14ac:dyDescent="0.55000000000000004">
      <c r="A21" s="12" t="s">
        <v>18</v>
      </c>
      <c r="C21" s="10">
        <v>0</v>
      </c>
      <c r="D21" s="10"/>
      <c r="E21" s="10">
        <v>104994920965</v>
      </c>
      <c r="F21" s="10"/>
      <c r="G21" s="10">
        <v>177909023389</v>
      </c>
      <c r="H21" s="10"/>
      <c r="I21" s="10">
        <f t="shared" si="0"/>
        <v>282903944354</v>
      </c>
      <c r="J21" s="10"/>
      <c r="K21" s="25">
        <f t="shared" si="1"/>
        <v>3.9984391366014713E-2</v>
      </c>
      <c r="L21" s="10"/>
      <c r="M21" s="10">
        <v>0</v>
      </c>
      <c r="N21" s="10"/>
      <c r="O21" s="10">
        <v>158628544282</v>
      </c>
      <c r="P21" s="10"/>
      <c r="Q21" s="10">
        <v>141570036204</v>
      </c>
      <c r="R21" s="10"/>
      <c r="S21" s="10">
        <f t="shared" si="2"/>
        <v>300198580486</v>
      </c>
      <c r="T21" s="10"/>
      <c r="U21" s="10" t="s">
        <v>231</v>
      </c>
    </row>
    <row r="22" spans="1:21" x14ac:dyDescent="0.55000000000000004">
      <c r="A22" s="12" t="s">
        <v>36</v>
      </c>
      <c r="C22" s="10">
        <v>0</v>
      </c>
      <c r="D22" s="10"/>
      <c r="E22" s="10">
        <v>0</v>
      </c>
      <c r="F22" s="10"/>
      <c r="G22" s="10">
        <v>4054336931</v>
      </c>
      <c r="H22" s="10"/>
      <c r="I22" s="10">
        <f t="shared" si="0"/>
        <v>4054336931</v>
      </c>
      <c r="J22" s="10"/>
      <c r="K22" s="25">
        <f t="shared" si="1"/>
        <v>5.7302203738786046E-4</v>
      </c>
      <c r="L22" s="10"/>
      <c r="M22" s="10">
        <v>0</v>
      </c>
      <c r="N22" s="10"/>
      <c r="O22" s="10">
        <v>0</v>
      </c>
      <c r="P22" s="10"/>
      <c r="Q22" s="10">
        <v>11079293192</v>
      </c>
      <c r="R22" s="10"/>
      <c r="S22" s="10">
        <f t="shared" si="2"/>
        <v>11079293192</v>
      </c>
      <c r="T22" s="10"/>
      <c r="U22" s="10" t="s">
        <v>179</v>
      </c>
    </row>
    <row r="23" spans="1:21" x14ac:dyDescent="0.55000000000000004">
      <c r="A23" s="12" t="s">
        <v>17</v>
      </c>
      <c r="C23" s="10">
        <v>0</v>
      </c>
      <c r="D23" s="10"/>
      <c r="E23" s="10">
        <v>98218307418</v>
      </c>
      <c r="F23" s="10"/>
      <c r="G23" s="10">
        <v>11290506344</v>
      </c>
      <c r="H23" s="10"/>
      <c r="I23" s="10">
        <f t="shared" si="0"/>
        <v>109508813762</v>
      </c>
      <c r="J23" s="10"/>
      <c r="K23" s="25">
        <f t="shared" si="1"/>
        <v>1.5477491052612523E-2</v>
      </c>
      <c r="L23" s="10"/>
      <c r="M23" s="10">
        <v>52799489750</v>
      </c>
      <c r="N23" s="10"/>
      <c r="O23" s="10">
        <v>148186844696</v>
      </c>
      <c r="P23" s="10"/>
      <c r="Q23" s="10">
        <v>5673472423</v>
      </c>
      <c r="R23" s="10"/>
      <c r="S23" s="10">
        <f t="shared" si="2"/>
        <v>206659806869</v>
      </c>
      <c r="T23" s="10"/>
      <c r="U23" s="10" t="s">
        <v>232</v>
      </c>
    </row>
    <row r="24" spans="1:21" x14ac:dyDescent="0.55000000000000004">
      <c r="A24" s="12" t="s">
        <v>25</v>
      </c>
      <c r="C24" s="10">
        <v>0</v>
      </c>
      <c r="D24" s="10"/>
      <c r="E24" s="10">
        <v>225788988716</v>
      </c>
      <c r="F24" s="10"/>
      <c r="G24" s="10">
        <v>535062393205</v>
      </c>
      <c r="H24" s="10"/>
      <c r="I24" s="10">
        <f t="shared" si="0"/>
        <v>760851381921</v>
      </c>
      <c r="J24" s="10"/>
      <c r="K24" s="25">
        <f t="shared" si="1"/>
        <v>0.10753536680292755</v>
      </c>
      <c r="L24" s="10"/>
      <c r="M24" s="10">
        <v>0</v>
      </c>
      <c r="N24" s="10"/>
      <c r="O24" s="10">
        <v>209935887311</v>
      </c>
      <c r="P24" s="10"/>
      <c r="Q24" s="10">
        <v>400687155664</v>
      </c>
      <c r="R24" s="10"/>
      <c r="S24" s="10">
        <f>M24+O24+Q24</f>
        <v>610623042975</v>
      </c>
      <c r="T24" s="10"/>
      <c r="U24" s="10" t="s">
        <v>233</v>
      </c>
    </row>
    <row r="25" spans="1:21" x14ac:dyDescent="0.55000000000000004">
      <c r="A25" s="12" t="s">
        <v>24</v>
      </c>
      <c r="C25" s="10">
        <v>0</v>
      </c>
      <c r="D25" s="10"/>
      <c r="E25" s="10">
        <v>41568880270</v>
      </c>
      <c r="F25" s="10"/>
      <c r="G25" s="10">
        <v>157649728888</v>
      </c>
      <c r="H25" s="10"/>
      <c r="I25" s="10">
        <f t="shared" si="0"/>
        <v>199218609158</v>
      </c>
      <c r="J25" s="10"/>
      <c r="K25" s="25">
        <f t="shared" si="1"/>
        <v>2.8156676479558489E-2</v>
      </c>
      <c r="L25" s="10"/>
      <c r="M25" s="10">
        <v>0</v>
      </c>
      <c r="N25" s="10"/>
      <c r="O25" s="10">
        <v>212268711402</v>
      </c>
      <c r="P25" s="10"/>
      <c r="Q25" s="10">
        <v>73098683405</v>
      </c>
      <c r="R25" s="10"/>
      <c r="S25" s="10">
        <f t="shared" si="2"/>
        <v>285367394807</v>
      </c>
      <c r="T25" s="10"/>
      <c r="U25" s="10" t="s">
        <v>234</v>
      </c>
    </row>
    <row r="26" spans="1:21" x14ac:dyDescent="0.55000000000000004">
      <c r="A26" s="12" t="s">
        <v>16</v>
      </c>
      <c r="C26" s="10">
        <v>0</v>
      </c>
      <c r="D26" s="10"/>
      <c r="E26" s="10">
        <v>174229396009</v>
      </c>
      <c r="F26" s="10"/>
      <c r="G26" s="10">
        <v>407399705739</v>
      </c>
      <c r="H26" s="10"/>
      <c r="I26" s="10">
        <f t="shared" si="0"/>
        <v>581629101748</v>
      </c>
      <c r="J26" s="10"/>
      <c r="K26" s="25">
        <f t="shared" si="1"/>
        <v>8.2204882958630987E-2</v>
      </c>
      <c r="L26" s="10"/>
      <c r="M26" s="10">
        <v>0</v>
      </c>
      <c r="N26" s="10"/>
      <c r="O26" s="10">
        <v>238199128179</v>
      </c>
      <c r="P26" s="10"/>
      <c r="Q26" s="10">
        <v>805301749056</v>
      </c>
      <c r="R26" s="10"/>
      <c r="S26" s="10">
        <f t="shared" si="2"/>
        <v>1043500877235</v>
      </c>
      <c r="T26" s="10"/>
      <c r="U26" s="10" t="s">
        <v>235</v>
      </c>
    </row>
    <row r="27" spans="1:21" x14ac:dyDescent="0.55000000000000004">
      <c r="A27" s="12" t="s">
        <v>22</v>
      </c>
      <c r="C27" s="10">
        <v>0</v>
      </c>
      <c r="D27" s="10"/>
      <c r="E27" s="10">
        <v>559178830897</v>
      </c>
      <c r="F27" s="10"/>
      <c r="G27" s="10">
        <v>176155282563</v>
      </c>
      <c r="H27" s="10"/>
      <c r="I27" s="10">
        <f t="shared" si="0"/>
        <v>735334113460</v>
      </c>
      <c r="J27" s="10"/>
      <c r="K27" s="25">
        <f t="shared" si="1"/>
        <v>0.10392886901773023</v>
      </c>
      <c r="L27" s="10"/>
      <c r="M27" s="10">
        <v>0</v>
      </c>
      <c r="N27" s="10"/>
      <c r="O27" s="10">
        <v>753627033622</v>
      </c>
      <c r="P27" s="10"/>
      <c r="Q27" s="10">
        <v>203469122367</v>
      </c>
      <c r="R27" s="10"/>
      <c r="S27" s="10">
        <f t="shared" si="2"/>
        <v>957096155989</v>
      </c>
      <c r="T27" s="10"/>
      <c r="U27" s="10" t="s">
        <v>236</v>
      </c>
    </row>
    <row r="28" spans="1:21" x14ac:dyDescent="0.55000000000000004">
      <c r="A28" s="12" t="s">
        <v>216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25">
        <f t="shared" si="1"/>
        <v>0</v>
      </c>
      <c r="L28" s="10"/>
      <c r="M28" s="10">
        <v>0</v>
      </c>
      <c r="N28" s="10"/>
      <c r="O28" s="10">
        <v>0</v>
      </c>
      <c r="P28" s="10"/>
      <c r="Q28" s="10">
        <v>0</v>
      </c>
      <c r="R28" s="10"/>
      <c r="S28" s="10">
        <f t="shared" si="2"/>
        <v>0</v>
      </c>
      <c r="T28" s="10"/>
      <c r="U28" s="10" t="s">
        <v>37</v>
      </c>
    </row>
    <row r="29" spans="1:21" x14ac:dyDescent="0.55000000000000004">
      <c r="A29" s="12" t="s">
        <v>31</v>
      </c>
      <c r="C29" s="10">
        <v>0</v>
      </c>
      <c r="D29" s="10"/>
      <c r="E29" s="10">
        <v>23836701120</v>
      </c>
      <c r="F29" s="10"/>
      <c r="G29" s="10">
        <v>0</v>
      </c>
      <c r="H29" s="10"/>
      <c r="I29" s="10">
        <f t="shared" si="0"/>
        <v>23836701120</v>
      </c>
      <c r="J29" s="10"/>
      <c r="K29" s="25">
        <f t="shared" si="1"/>
        <v>3.3689738353883977E-3</v>
      </c>
      <c r="L29" s="10"/>
      <c r="M29" s="10">
        <v>0</v>
      </c>
      <c r="N29" s="10"/>
      <c r="O29" s="10">
        <v>136562834014</v>
      </c>
      <c r="P29" s="10"/>
      <c r="Q29" s="10">
        <v>21277447291</v>
      </c>
      <c r="R29" s="10"/>
      <c r="S29" s="10">
        <f t="shared" si="2"/>
        <v>157840281305</v>
      </c>
      <c r="T29" s="10"/>
      <c r="U29" s="10" t="s">
        <v>237</v>
      </c>
    </row>
    <row r="30" spans="1:21" x14ac:dyDescent="0.55000000000000004">
      <c r="A30" s="12" t="s">
        <v>33</v>
      </c>
      <c r="C30" s="10">
        <v>0</v>
      </c>
      <c r="D30" s="10"/>
      <c r="E30" s="10">
        <v>1027027890977</v>
      </c>
      <c r="F30" s="10"/>
      <c r="G30" s="10">
        <v>0</v>
      </c>
      <c r="H30" s="10"/>
      <c r="I30" s="10">
        <f t="shared" si="0"/>
        <v>1027027890977</v>
      </c>
      <c r="J30" s="10"/>
      <c r="K30" s="25">
        <f t="shared" si="1"/>
        <v>0.14515557649932229</v>
      </c>
      <c r="L30" s="10"/>
      <c r="M30" s="10">
        <v>322818159000</v>
      </c>
      <c r="N30" s="10"/>
      <c r="O30" s="10">
        <v>524131599228</v>
      </c>
      <c r="P30" s="10"/>
      <c r="Q30" s="10">
        <v>-19615910467</v>
      </c>
      <c r="R30" s="10"/>
      <c r="S30" s="10">
        <f t="shared" si="2"/>
        <v>827333847761</v>
      </c>
      <c r="T30" s="10"/>
      <c r="U30" s="10" t="s">
        <v>238</v>
      </c>
    </row>
    <row r="31" spans="1:21" x14ac:dyDescent="0.55000000000000004">
      <c r="A31" s="12" t="s">
        <v>217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f t="shared" si="0"/>
        <v>0</v>
      </c>
      <c r="J31" s="10"/>
      <c r="K31" s="25">
        <f t="shared" si="1"/>
        <v>0</v>
      </c>
      <c r="L31" s="10"/>
      <c r="M31" s="10">
        <v>0</v>
      </c>
      <c r="N31" s="10"/>
      <c r="O31" s="10">
        <v>0</v>
      </c>
      <c r="P31" s="10"/>
      <c r="Q31" s="10">
        <v>0</v>
      </c>
      <c r="R31" s="10"/>
      <c r="S31" s="10">
        <f t="shared" si="2"/>
        <v>0</v>
      </c>
      <c r="T31" s="10"/>
      <c r="U31" s="10" t="s">
        <v>239</v>
      </c>
    </row>
    <row r="32" spans="1:21" x14ac:dyDescent="0.55000000000000004">
      <c r="A32" s="12" t="s">
        <v>32</v>
      </c>
      <c r="C32" s="10">
        <v>0</v>
      </c>
      <c r="D32" s="10"/>
      <c r="E32" s="10">
        <v>13904057805</v>
      </c>
      <c r="F32" s="10"/>
      <c r="G32" s="10">
        <v>0</v>
      </c>
      <c r="H32" s="10"/>
      <c r="I32" s="10">
        <f t="shared" si="0"/>
        <v>13904057805</v>
      </c>
      <c r="J32" s="10"/>
      <c r="K32" s="25">
        <f t="shared" si="1"/>
        <v>1.9651379909894529E-3</v>
      </c>
      <c r="L32" s="10"/>
      <c r="M32" s="10">
        <v>0</v>
      </c>
      <c r="N32" s="10"/>
      <c r="O32" s="10">
        <v>40989179744</v>
      </c>
      <c r="P32" s="10"/>
      <c r="Q32" s="10">
        <v>0</v>
      </c>
      <c r="R32" s="10"/>
      <c r="S32" s="10">
        <f t="shared" si="2"/>
        <v>40989179744</v>
      </c>
      <c r="T32" s="10"/>
      <c r="U32" s="10" t="s">
        <v>89</v>
      </c>
    </row>
    <row r="33" spans="1:21" x14ac:dyDescent="0.55000000000000004">
      <c r="A33" s="12" t="s">
        <v>30</v>
      </c>
      <c r="C33" s="10">
        <v>0</v>
      </c>
      <c r="D33" s="10"/>
      <c r="E33" s="10">
        <v>17333314000</v>
      </c>
      <c r="F33" s="10"/>
      <c r="G33" s="10">
        <v>0</v>
      </c>
      <c r="H33" s="10"/>
      <c r="I33" s="10">
        <f t="shared" si="0"/>
        <v>17333314000</v>
      </c>
      <c r="J33" s="10"/>
      <c r="K33" s="25">
        <f t="shared" si="1"/>
        <v>2.4498138837498423E-3</v>
      </c>
      <c r="L33" s="10"/>
      <c r="M33" s="10">
        <v>0</v>
      </c>
      <c r="N33" s="10"/>
      <c r="O33" s="10">
        <v>26098473522</v>
      </c>
      <c r="P33" s="10"/>
      <c r="Q33" s="10">
        <v>0</v>
      </c>
      <c r="R33" s="10"/>
      <c r="S33" s="10">
        <f t="shared" si="2"/>
        <v>26098473522</v>
      </c>
      <c r="T33" s="10"/>
      <c r="U33" s="10" t="s">
        <v>130</v>
      </c>
    </row>
    <row r="34" spans="1:21" ht="24.75" thickBot="1" x14ac:dyDescent="0.6">
      <c r="A34" s="12" t="s">
        <v>35</v>
      </c>
      <c r="C34" s="10">
        <v>0</v>
      </c>
      <c r="D34" s="10"/>
      <c r="E34" s="10">
        <v>-31851541542</v>
      </c>
      <c r="F34" s="10"/>
      <c r="G34" s="10">
        <v>0</v>
      </c>
      <c r="H34" s="10"/>
      <c r="I34" s="10">
        <f t="shared" si="0"/>
        <v>-31851541542</v>
      </c>
      <c r="J34" s="10"/>
      <c r="K34" s="25">
        <f t="shared" si="1"/>
        <v>-4.5017559070600378E-3</v>
      </c>
      <c r="L34" s="10"/>
      <c r="M34" s="10">
        <v>0</v>
      </c>
      <c r="N34" s="10"/>
      <c r="O34" s="10">
        <v>-31851541542</v>
      </c>
      <c r="P34" s="10"/>
      <c r="Q34" s="10">
        <v>0</v>
      </c>
      <c r="R34" s="10"/>
      <c r="S34" s="10">
        <f t="shared" si="2"/>
        <v>-31851541542</v>
      </c>
      <c r="T34" s="10"/>
      <c r="U34" s="10" t="s">
        <v>240</v>
      </c>
    </row>
    <row r="35" spans="1:21" ht="24.75" thickBot="1" x14ac:dyDescent="0.6">
      <c r="A35" s="12" t="s">
        <v>41</v>
      </c>
      <c r="C35" s="23">
        <f>SUM(C8:C34)</f>
        <v>0</v>
      </c>
      <c r="E35" s="23">
        <f>SUM(E8:E34)</f>
        <v>3010054125354</v>
      </c>
      <c r="G35" s="23">
        <f>SUM(G8:G34)</f>
        <v>4065305400925</v>
      </c>
      <c r="I35" s="23">
        <f>SUM(I8:I34)</f>
        <v>7075359526279</v>
      </c>
      <c r="K35" s="26">
        <f>SUM(K8:K34)</f>
        <v>0.99999999999999989</v>
      </c>
      <c r="M35" s="23">
        <f>SUM(M8:M34)</f>
        <v>427698836750</v>
      </c>
      <c r="O35" s="23">
        <f>SUM(O8:O34)</f>
        <v>2999040444391</v>
      </c>
      <c r="Q35" s="23">
        <f>SUM(Q8:Q34)</f>
        <v>8797071301295</v>
      </c>
      <c r="S35" s="23">
        <f>SUM(S8:S34)</f>
        <v>12223810582436</v>
      </c>
      <c r="U35" s="24" t="s">
        <v>241</v>
      </c>
    </row>
    <row r="36" spans="1:21" ht="24.75" thickTop="1" x14ac:dyDescent="0.55000000000000004"/>
    <row r="37" spans="1:21" x14ac:dyDescent="0.55000000000000004">
      <c r="Q37" s="27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5"/>
  <sheetViews>
    <sheetView rightToLeft="1" topLeftCell="A16" workbookViewId="0">
      <selection activeCell="A25" sqref="A25:XFD25"/>
    </sheetView>
  </sheetViews>
  <sheetFormatPr defaultRowHeight="18.75" x14ac:dyDescent="0.45"/>
  <cols>
    <col min="1" max="1" width="31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.85546875" style="1" bestFit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</row>
    <row r="3" spans="1:17" ht="26.25" x14ac:dyDescent="0.45">
      <c r="A3" s="18" t="s">
        <v>194</v>
      </c>
      <c r="B3" s="18" t="s">
        <v>194</v>
      </c>
      <c r="C3" s="18" t="s">
        <v>194</v>
      </c>
      <c r="D3" s="18" t="s">
        <v>194</v>
      </c>
      <c r="E3" s="18" t="s">
        <v>194</v>
      </c>
      <c r="F3" s="18" t="s">
        <v>194</v>
      </c>
      <c r="G3" s="18" t="s">
        <v>194</v>
      </c>
      <c r="H3" s="18" t="s">
        <v>194</v>
      </c>
      <c r="I3" s="18" t="s">
        <v>194</v>
      </c>
      <c r="J3" s="18" t="s">
        <v>194</v>
      </c>
      <c r="K3" s="18" t="s">
        <v>194</v>
      </c>
      <c r="L3" s="18" t="s">
        <v>194</v>
      </c>
      <c r="M3" s="18" t="s">
        <v>194</v>
      </c>
      <c r="N3" s="18" t="s">
        <v>194</v>
      </c>
      <c r="O3" s="18" t="s">
        <v>194</v>
      </c>
      <c r="P3" s="18" t="s">
        <v>194</v>
      </c>
      <c r="Q3" s="18" t="s">
        <v>194</v>
      </c>
    </row>
    <row r="4" spans="1:17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</row>
    <row r="6" spans="1:17" ht="26.25" x14ac:dyDescent="0.45">
      <c r="A6" s="17" t="s">
        <v>198</v>
      </c>
      <c r="C6" s="17" t="s">
        <v>196</v>
      </c>
      <c r="D6" s="17" t="s">
        <v>196</v>
      </c>
      <c r="E6" s="17" t="s">
        <v>196</v>
      </c>
      <c r="F6" s="17" t="s">
        <v>196</v>
      </c>
      <c r="G6" s="17" t="s">
        <v>196</v>
      </c>
      <c r="H6" s="17" t="s">
        <v>196</v>
      </c>
      <c r="I6" s="17" t="s">
        <v>196</v>
      </c>
      <c r="K6" s="17" t="s">
        <v>197</v>
      </c>
      <c r="L6" s="17" t="s">
        <v>197</v>
      </c>
      <c r="M6" s="17" t="s">
        <v>197</v>
      </c>
      <c r="N6" s="17" t="s">
        <v>197</v>
      </c>
      <c r="O6" s="17" t="s">
        <v>197</v>
      </c>
      <c r="P6" s="17" t="s">
        <v>197</v>
      </c>
      <c r="Q6" s="17" t="s">
        <v>197</v>
      </c>
    </row>
    <row r="7" spans="1:17" ht="27" thickBot="1" x14ac:dyDescent="0.5">
      <c r="A7" s="17" t="s">
        <v>198</v>
      </c>
      <c r="C7" s="17" t="s">
        <v>242</v>
      </c>
      <c r="E7" s="17" t="s">
        <v>219</v>
      </c>
      <c r="G7" s="17" t="s">
        <v>220</v>
      </c>
      <c r="I7" s="17" t="s">
        <v>243</v>
      </c>
      <c r="K7" s="17" t="s">
        <v>242</v>
      </c>
      <c r="M7" s="17" t="s">
        <v>219</v>
      </c>
      <c r="O7" s="17" t="s">
        <v>220</v>
      </c>
      <c r="Q7" s="17" t="s">
        <v>243</v>
      </c>
    </row>
    <row r="8" spans="1:17" ht="24" x14ac:dyDescent="0.55000000000000004">
      <c r="A8" s="3" t="s">
        <v>93</v>
      </c>
      <c r="C8" s="10">
        <v>55043063</v>
      </c>
      <c r="D8" s="10"/>
      <c r="E8" s="10">
        <v>0</v>
      </c>
      <c r="F8" s="10"/>
      <c r="G8" s="10">
        <v>0</v>
      </c>
      <c r="H8" s="10"/>
      <c r="I8" s="10">
        <f>C8-E8-G8</f>
        <v>55043063</v>
      </c>
      <c r="J8" s="10"/>
      <c r="K8" s="10">
        <v>329915425</v>
      </c>
      <c r="L8" s="10"/>
      <c r="M8" s="10">
        <v>-1</v>
      </c>
      <c r="N8" s="10"/>
      <c r="O8" s="10">
        <v>10</v>
      </c>
      <c r="P8" s="10"/>
      <c r="Q8" s="10">
        <f t="shared" ref="Q8:Q23" si="0">K8+M8+O8</f>
        <v>329915434</v>
      </c>
    </row>
    <row r="9" spans="1:17" ht="24" x14ac:dyDescent="0.55000000000000004">
      <c r="A9" s="3" t="s">
        <v>61</v>
      </c>
      <c r="C9" s="10">
        <v>0</v>
      </c>
      <c r="D9" s="10"/>
      <c r="E9" s="10">
        <v>712548366</v>
      </c>
      <c r="F9" s="10"/>
      <c r="G9" s="10">
        <v>0</v>
      </c>
      <c r="H9" s="10"/>
      <c r="I9" s="10">
        <f t="shared" ref="I9:I21" si="1">C9-E9-G9</f>
        <v>-712548366</v>
      </c>
      <c r="J9" s="10"/>
      <c r="K9" s="10">
        <v>0</v>
      </c>
      <c r="L9" s="10"/>
      <c r="M9" s="10">
        <v>4342900606</v>
      </c>
      <c r="N9" s="10"/>
      <c r="O9" s="10">
        <v>4023694</v>
      </c>
      <c r="P9" s="10"/>
      <c r="Q9" s="10">
        <f t="shared" si="0"/>
        <v>4346924300</v>
      </c>
    </row>
    <row r="10" spans="1:17" ht="24" x14ac:dyDescent="0.55000000000000004">
      <c r="A10" s="3" t="s">
        <v>64</v>
      </c>
      <c r="C10" s="10">
        <v>0</v>
      </c>
      <c r="D10" s="10"/>
      <c r="E10" s="10">
        <v>706331284</v>
      </c>
      <c r="F10" s="10"/>
      <c r="G10" s="10">
        <v>0</v>
      </c>
      <c r="H10" s="10"/>
      <c r="I10" s="10">
        <f t="shared" si="1"/>
        <v>-706331284</v>
      </c>
      <c r="J10" s="10"/>
      <c r="K10" s="10">
        <v>0</v>
      </c>
      <c r="L10" s="10"/>
      <c r="M10" s="10">
        <v>4308620834</v>
      </c>
      <c r="N10" s="10"/>
      <c r="O10" s="10">
        <v>279027</v>
      </c>
      <c r="P10" s="10"/>
      <c r="Q10" s="10">
        <f t="shared" si="0"/>
        <v>4308899861</v>
      </c>
    </row>
    <row r="11" spans="1:17" ht="24" x14ac:dyDescent="0.55000000000000004">
      <c r="A11" s="3" t="s">
        <v>67</v>
      </c>
      <c r="C11" s="10">
        <v>0</v>
      </c>
      <c r="D11" s="10"/>
      <c r="E11" s="10">
        <v>2210556009</v>
      </c>
      <c r="F11" s="10"/>
      <c r="G11" s="10">
        <v>0</v>
      </c>
      <c r="H11" s="10"/>
      <c r="I11" s="10">
        <f t="shared" si="1"/>
        <v>-2210556009</v>
      </c>
      <c r="J11" s="10"/>
      <c r="K11" s="10">
        <v>0</v>
      </c>
      <c r="L11" s="10"/>
      <c r="M11" s="10">
        <v>13475922164</v>
      </c>
      <c r="N11" s="10"/>
      <c r="O11" s="10">
        <v>8814554</v>
      </c>
      <c r="P11" s="10"/>
      <c r="Q11" s="10">
        <f t="shared" si="0"/>
        <v>13484736718</v>
      </c>
    </row>
    <row r="12" spans="1:17" ht="24" x14ac:dyDescent="0.55000000000000004">
      <c r="A12" s="3" t="s">
        <v>96</v>
      </c>
      <c r="C12" s="10">
        <v>185134727</v>
      </c>
      <c r="D12" s="10"/>
      <c r="E12" s="10">
        <v>0</v>
      </c>
      <c r="F12" s="10"/>
      <c r="G12" s="10">
        <v>0</v>
      </c>
      <c r="H12" s="10"/>
      <c r="I12" s="10">
        <f t="shared" si="1"/>
        <v>185134727</v>
      </c>
      <c r="J12" s="10"/>
      <c r="K12" s="10">
        <v>1153386357</v>
      </c>
      <c r="L12" s="10"/>
      <c r="M12" s="10">
        <v>-98956808</v>
      </c>
      <c r="N12" s="10"/>
      <c r="O12" s="10">
        <v>0</v>
      </c>
      <c r="P12" s="10"/>
      <c r="Q12" s="10">
        <f t="shared" si="0"/>
        <v>1054429549</v>
      </c>
    </row>
    <row r="13" spans="1:17" ht="24" x14ac:dyDescent="0.55000000000000004">
      <c r="A13" s="3" t="s">
        <v>99</v>
      </c>
      <c r="C13" s="10">
        <v>1870919383</v>
      </c>
      <c r="D13" s="10"/>
      <c r="E13" s="10">
        <v>0</v>
      </c>
      <c r="F13" s="10"/>
      <c r="G13" s="10">
        <v>0</v>
      </c>
      <c r="H13" s="10"/>
      <c r="I13" s="10">
        <f t="shared" si="1"/>
        <v>1870919383</v>
      </c>
      <c r="J13" s="10"/>
      <c r="K13" s="10">
        <v>11534087577</v>
      </c>
      <c r="L13" s="10"/>
      <c r="M13" s="10">
        <v>0</v>
      </c>
      <c r="N13" s="10"/>
      <c r="O13" s="10">
        <v>0</v>
      </c>
      <c r="P13" s="10"/>
      <c r="Q13" s="10">
        <f t="shared" si="0"/>
        <v>11534087577</v>
      </c>
    </row>
    <row r="14" spans="1:17" ht="24" x14ac:dyDescent="0.55000000000000004">
      <c r="A14" s="3" t="s">
        <v>90</v>
      </c>
      <c r="C14" s="10">
        <v>95570505</v>
      </c>
      <c r="D14" s="10"/>
      <c r="E14" s="10">
        <v>0</v>
      </c>
      <c r="F14" s="10"/>
      <c r="G14" s="10">
        <v>0</v>
      </c>
      <c r="H14" s="10"/>
      <c r="I14" s="10">
        <f t="shared" si="1"/>
        <v>95570505</v>
      </c>
      <c r="J14" s="10"/>
      <c r="K14" s="10">
        <v>575228983</v>
      </c>
      <c r="L14" s="10"/>
      <c r="M14" s="10">
        <v>0</v>
      </c>
      <c r="N14" s="10"/>
      <c r="O14" s="10">
        <v>0</v>
      </c>
      <c r="P14" s="10"/>
      <c r="Q14" s="10">
        <f t="shared" si="0"/>
        <v>575228983</v>
      </c>
    </row>
    <row r="15" spans="1:17" ht="24" x14ac:dyDescent="0.55000000000000004">
      <c r="A15" s="3" t="s">
        <v>86</v>
      </c>
      <c r="C15" s="10">
        <v>3634261965</v>
      </c>
      <c r="D15" s="10"/>
      <c r="E15" s="10">
        <v>0</v>
      </c>
      <c r="F15" s="10"/>
      <c r="G15" s="10">
        <v>0</v>
      </c>
      <c r="H15" s="10"/>
      <c r="I15" s="10">
        <f t="shared" si="1"/>
        <v>3634261965</v>
      </c>
      <c r="J15" s="10"/>
      <c r="K15" s="10">
        <v>23046081608</v>
      </c>
      <c r="L15" s="10"/>
      <c r="M15" s="10">
        <v>0</v>
      </c>
      <c r="N15" s="10"/>
      <c r="O15" s="10">
        <v>0</v>
      </c>
      <c r="P15" s="10"/>
      <c r="Q15" s="10">
        <f t="shared" si="0"/>
        <v>23046081608</v>
      </c>
    </row>
    <row r="16" spans="1:17" ht="24" x14ac:dyDescent="0.55000000000000004">
      <c r="A16" s="3" t="s">
        <v>83</v>
      </c>
      <c r="C16" s="10">
        <v>92069910</v>
      </c>
      <c r="D16" s="10"/>
      <c r="E16" s="10">
        <v>0</v>
      </c>
      <c r="F16" s="10"/>
      <c r="G16" s="10">
        <v>0</v>
      </c>
      <c r="H16" s="10"/>
      <c r="I16" s="10">
        <f t="shared" si="1"/>
        <v>92069910</v>
      </c>
      <c r="J16" s="10"/>
      <c r="K16" s="10">
        <v>575141488</v>
      </c>
      <c r="L16" s="10"/>
      <c r="M16" s="10">
        <v>0</v>
      </c>
      <c r="N16" s="10"/>
      <c r="O16" s="10">
        <v>0</v>
      </c>
      <c r="P16" s="10"/>
      <c r="Q16" s="10">
        <f t="shared" si="0"/>
        <v>575141488</v>
      </c>
    </row>
    <row r="17" spans="1:17" ht="24" x14ac:dyDescent="0.55000000000000004">
      <c r="A17" s="3" t="s">
        <v>80</v>
      </c>
      <c r="C17" s="10">
        <v>383227141</v>
      </c>
      <c r="D17" s="10"/>
      <c r="E17" s="10">
        <v>0</v>
      </c>
      <c r="F17" s="10"/>
      <c r="G17" s="10">
        <v>0</v>
      </c>
      <c r="H17" s="10"/>
      <c r="I17" s="10">
        <f t="shared" si="1"/>
        <v>383227141</v>
      </c>
      <c r="J17" s="10"/>
      <c r="K17" s="10">
        <v>2300894034</v>
      </c>
      <c r="L17" s="10"/>
      <c r="M17" s="10">
        <v>0</v>
      </c>
      <c r="N17" s="10"/>
      <c r="O17" s="10">
        <v>0</v>
      </c>
      <c r="P17" s="10"/>
      <c r="Q17" s="10">
        <f t="shared" si="0"/>
        <v>2300894034</v>
      </c>
    </row>
    <row r="18" spans="1:17" ht="24" x14ac:dyDescent="0.55000000000000004">
      <c r="A18" s="3" t="s">
        <v>77</v>
      </c>
      <c r="C18" s="10">
        <v>172704729</v>
      </c>
      <c r="D18" s="10"/>
      <c r="E18" s="10">
        <v>0</v>
      </c>
      <c r="F18" s="10"/>
      <c r="G18" s="10">
        <v>0</v>
      </c>
      <c r="H18" s="10"/>
      <c r="I18" s="10">
        <f t="shared" si="1"/>
        <v>172704729</v>
      </c>
      <c r="J18" s="10"/>
      <c r="K18" s="10">
        <v>1074109843</v>
      </c>
      <c r="L18" s="10"/>
      <c r="M18" s="10">
        <v>0</v>
      </c>
      <c r="N18" s="10"/>
      <c r="O18" s="10">
        <v>0</v>
      </c>
      <c r="P18" s="10"/>
      <c r="Q18" s="10">
        <f t="shared" si="0"/>
        <v>1074109843</v>
      </c>
    </row>
    <row r="19" spans="1:17" ht="24" x14ac:dyDescent="0.55000000000000004">
      <c r="A19" s="3" t="s">
        <v>51</v>
      </c>
      <c r="C19" s="10">
        <v>0</v>
      </c>
      <c r="D19" s="10"/>
      <c r="E19" s="10">
        <v>9728489828</v>
      </c>
      <c r="F19" s="10"/>
      <c r="G19" s="10">
        <v>0</v>
      </c>
      <c r="H19" s="10"/>
      <c r="I19" s="10">
        <f t="shared" si="1"/>
        <v>-9728489828</v>
      </c>
      <c r="J19" s="10"/>
      <c r="K19" s="10">
        <v>0</v>
      </c>
      <c r="L19" s="10"/>
      <c r="M19" s="10">
        <v>59343787930</v>
      </c>
      <c r="N19" s="10"/>
      <c r="O19" s="10">
        <v>0</v>
      </c>
      <c r="P19" s="10"/>
      <c r="Q19" s="10">
        <f t="shared" si="0"/>
        <v>59343787930</v>
      </c>
    </row>
    <row r="20" spans="1:17" ht="24" x14ac:dyDescent="0.55000000000000004">
      <c r="A20" s="3" t="s">
        <v>55</v>
      </c>
      <c r="C20" s="10">
        <v>0</v>
      </c>
      <c r="D20" s="10"/>
      <c r="E20" s="10">
        <v>1105417269</v>
      </c>
      <c r="F20" s="10"/>
      <c r="G20" s="10">
        <v>0</v>
      </c>
      <c r="H20" s="10"/>
      <c r="I20" s="10">
        <f t="shared" si="1"/>
        <v>-1105417269</v>
      </c>
      <c r="J20" s="10"/>
      <c r="K20" s="10">
        <v>0</v>
      </c>
      <c r="L20" s="10"/>
      <c r="M20" s="10">
        <v>6743045321</v>
      </c>
      <c r="N20" s="10"/>
      <c r="O20" s="10">
        <v>0</v>
      </c>
      <c r="P20" s="10"/>
      <c r="Q20" s="10">
        <f t="shared" si="0"/>
        <v>6743045321</v>
      </c>
    </row>
    <row r="21" spans="1:17" ht="24" x14ac:dyDescent="0.55000000000000004">
      <c r="A21" s="3" t="s">
        <v>58</v>
      </c>
      <c r="C21" s="10">
        <v>0</v>
      </c>
      <c r="D21" s="10"/>
      <c r="E21" s="10">
        <v>663467294</v>
      </c>
      <c r="F21" s="10"/>
      <c r="G21" s="10">
        <v>0</v>
      </c>
      <c r="H21" s="10"/>
      <c r="I21" s="10">
        <f t="shared" si="1"/>
        <v>-663467294</v>
      </c>
      <c r="J21" s="10"/>
      <c r="K21" s="10">
        <v>0</v>
      </c>
      <c r="L21" s="10"/>
      <c r="M21" s="10">
        <v>4047150492</v>
      </c>
      <c r="N21" s="10"/>
      <c r="O21" s="10">
        <v>0</v>
      </c>
      <c r="P21" s="10"/>
      <c r="Q21" s="10">
        <f t="shared" si="0"/>
        <v>4047150492</v>
      </c>
    </row>
    <row r="22" spans="1:17" ht="24" x14ac:dyDescent="0.55000000000000004">
      <c r="A22" s="3" t="s">
        <v>70</v>
      </c>
      <c r="C22" s="10">
        <v>0</v>
      </c>
      <c r="D22" s="10"/>
      <c r="E22" s="10">
        <v>409534134</v>
      </c>
      <c r="F22" s="10"/>
      <c r="G22" s="10">
        <v>0</v>
      </c>
      <c r="H22" s="10"/>
      <c r="I22" s="31">
        <f>C22-E22-G22</f>
        <v>-409534134</v>
      </c>
      <c r="J22" s="10"/>
      <c r="K22" s="10">
        <v>0</v>
      </c>
      <c r="L22" s="10"/>
      <c r="M22" s="10">
        <v>2498158215</v>
      </c>
      <c r="N22" s="10"/>
      <c r="O22" s="10">
        <v>0</v>
      </c>
      <c r="P22" s="10"/>
      <c r="Q22" s="10">
        <f t="shared" si="0"/>
        <v>2498158215</v>
      </c>
    </row>
    <row r="23" spans="1:17" ht="24.75" thickBot="1" x14ac:dyDescent="0.6">
      <c r="A23" s="3" t="s">
        <v>73</v>
      </c>
      <c r="C23" s="10">
        <v>0</v>
      </c>
      <c r="D23" s="10"/>
      <c r="E23" s="10">
        <v>1190903299</v>
      </c>
      <c r="F23" s="10"/>
      <c r="G23" s="10">
        <v>0</v>
      </c>
      <c r="H23" s="31"/>
      <c r="I23" s="32">
        <f>C23-E23-G23</f>
        <v>-1190903299</v>
      </c>
      <c r="J23" s="31"/>
      <c r="K23" s="10">
        <v>0</v>
      </c>
      <c r="L23" s="10"/>
      <c r="M23" s="10">
        <v>7264510127</v>
      </c>
      <c r="N23" s="10"/>
      <c r="O23" s="10">
        <v>0</v>
      </c>
      <c r="P23" s="10"/>
      <c r="Q23" s="10">
        <f t="shared" si="0"/>
        <v>7264510127</v>
      </c>
    </row>
    <row r="24" spans="1:17" ht="25.5" thickBot="1" x14ac:dyDescent="0.6">
      <c r="A24" s="3" t="s">
        <v>41</v>
      </c>
      <c r="C24" s="28">
        <f>SUM(C8:C23)</f>
        <v>6488931423</v>
      </c>
      <c r="D24" s="29"/>
      <c r="E24" s="28">
        <f>SUM(E8:E23)</f>
        <v>16727247483</v>
      </c>
      <c r="F24" s="29"/>
      <c r="G24" s="28">
        <f>SUM(G8:G23)</f>
        <v>0</v>
      </c>
      <c r="H24" s="29"/>
      <c r="I24" s="30">
        <f>SUM(I8:I23)</f>
        <v>-10238316060</v>
      </c>
      <c r="J24" s="29"/>
      <c r="K24" s="28">
        <f>SUM(K8:K23)</f>
        <v>40588845315</v>
      </c>
      <c r="L24" s="29"/>
      <c r="M24" s="28">
        <f>SUM(M8:M23)</f>
        <v>101925138880</v>
      </c>
      <c r="N24" s="29"/>
      <c r="O24" s="28">
        <f>SUM(O8:O23)</f>
        <v>13117285</v>
      </c>
      <c r="P24" s="29"/>
      <c r="Q24" s="28">
        <f>SUM(Q8:Q23)</f>
        <v>142527101480</v>
      </c>
    </row>
    <row r="25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5"/>
  <sheetViews>
    <sheetView rightToLeft="1" topLeftCell="A67" workbookViewId="0">
      <selection activeCell="I79" sqref="I79"/>
    </sheetView>
  </sheetViews>
  <sheetFormatPr defaultRowHeight="18.75" x14ac:dyDescent="0.45"/>
  <cols>
    <col min="1" max="1" width="21.42578125" style="1" bestFit="1" customWidth="1"/>
    <col min="2" max="2" width="1" style="1" customWidth="1"/>
    <col min="3" max="3" width="31" style="1" customWidth="1"/>
    <col min="4" max="4" width="1" style="1" customWidth="1"/>
    <col min="5" max="5" width="36.85546875" style="1" bestFit="1" customWidth="1"/>
    <col min="6" max="6" width="1" style="1" customWidth="1"/>
    <col min="7" max="7" width="32" style="1" bestFit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11" ht="26.25" x14ac:dyDescent="0.45">
      <c r="A3" s="18" t="s">
        <v>194</v>
      </c>
      <c r="B3" s="18" t="s">
        <v>194</v>
      </c>
      <c r="C3" s="18" t="s">
        <v>194</v>
      </c>
      <c r="D3" s="18" t="s">
        <v>194</v>
      </c>
      <c r="E3" s="18" t="s">
        <v>194</v>
      </c>
      <c r="F3" s="18" t="s">
        <v>194</v>
      </c>
      <c r="G3" s="18" t="s">
        <v>194</v>
      </c>
      <c r="H3" s="18" t="s">
        <v>194</v>
      </c>
      <c r="I3" s="18" t="s">
        <v>194</v>
      </c>
      <c r="J3" s="18" t="s">
        <v>194</v>
      </c>
      <c r="K3" s="18" t="s">
        <v>194</v>
      </c>
    </row>
    <row r="4" spans="1:11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6" spans="1:11" ht="26.25" x14ac:dyDescent="0.45">
      <c r="A6" s="17" t="s">
        <v>244</v>
      </c>
      <c r="B6" s="17" t="s">
        <v>244</v>
      </c>
      <c r="C6" s="17" t="s">
        <v>244</v>
      </c>
      <c r="E6" s="17" t="s">
        <v>196</v>
      </c>
      <c r="F6" s="17" t="s">
        <v>196</v>
      </c>
      <c r="G6" s="17" t="s">
        <v>196</v>
      </c>
      <c r="I6" s="17" t="s">
        <v>197</v>
      </c>
      <c r="J6" s="17" t="s">
        <v>197</v>
      </c>
      <c r="K6" s="17" t="s">
        <v>197</v>
      </c>
    </row>
    <row r="7" spans="1:11" ht="27" thickBot="1" x14ac:dyDescent="0.5">
      <c r="A7" s="17" t="s">
        <v>245</v>
      </c>
      <c r="C7" s="17" t="s">
        <v>104</v>
      </c>
      <c r="E7" s="17" t="s">
        <v>246</v>
      </c>
      <c r="G7" s="17" t="s">
        <v>247</v>
      </c>
      <c r="I7" s="17" t="s">
        <v>246</v>
      </c>
      <c r="K7" s="17" t="s">
        <v>247</v>
      </c>
    </row>
    <row r="8" spans="1:11" x14ac:dyDescent="0.45">
      <c r="A8" s="1" t="s">
        <v>109</v>
      </c>
      <c r="C8" s="9" t="s">
        <v>110</v>
      </c>
      <c r="E8" s="33">
        <v>17603</v>
      </c>
      <c r="F8" s="9"/>
      <c r="G8" s="35">
        <f>E8/$E$84</f>
        <v>1.3854241742610239E-7</v>
      </c>
      <c r="H8" s="9"/>
      <c r="I8" s="33">
        <v>125392</v>
      </c>
      <c r="J8" s="9"/>
      <c r="K8" s="35">
        <f>I8/$I$84</f>
        <v>1.7919540226313257E-7</v>
      </c>
    </row>
    <row r="9" spans="1:11" x14ac:dyDescent="0.45">
      <c r="A9" s="1" t="s">
        <v>109</v>
      </c>
      <c r="C9" s="9" t="s">
        <v>112</v>
      </c>
      <c r="E9" s="33">
        <v>45177</v>
      </c>
      <c r="F9" s="9"/>
      <c r="G9" s="35">
        <f t="shared" ref="G9:G72" si="0">E9/$E$84</f>
        <v>3.5556046083389352E-7</v>
      </c>
      <c r="H9" s="9"/>
      <c r="I9" s="33">
        <v>274161</v>
      </c>
      <c r="J9" s="9"/>
      <c r="K9" s="35">
        <f t="shared" ref="K9:K72" si="1">I9/$I$84</f>
        <v>3.9179844551377035E-7</v>
      </c>
    </row>
    <row r="10" spans="1:11" x14ac:dyDescent="0.45">
      <c r="A10" s="1" t="s">
        <v>109</v>
      </c>
      <c r="C10" s="9" t="s">
        <v>113</v>
      </c>
      <c r="E10" s="33">
        <v>45705</v>
      </c>
      <c r="F10" s="9"/>
      <c r="G10" s="35">
        <f t="shared" si="0"/>
        <v>3.5971602502187185E-7</v>
      </c>
      <c r="H10" s="9"/>
      <c r="I10" s="33">
        <v>299115</v>
      </c>
      <c r="J10" s="9"/>
      <c r="K10" s="35">
        <f t="shared" si="1"/>
        <v>4.2745974821309891E-7</v>
      </c>
    </row>
    <row r="11" spans="1:11" x14ac:dyDescent="0.45">
      <c r="A11" s="1" t="s">
        <v>109</v>
      </c>
      <c r="C11" s="9" t="s">
        <v>114</v>
      </c>
      <c r="E11" s="33">
        <v>48694</v>
      </c>
      <c r="F11" s="9"/>
      <c r="G11" s="35">
        <f t="shared" si="0"/>
        <v>3.8324061092692321E-7</v>
      </c>
      <c r="H11" s="9"/>
      <c r="I11" s="33">
        <v>295502</v>
      </c>
      <c r="J11" s="9"/>
      <c r="K11" s="35">
        <f t="shared" si="1"/>
        <v>4.2229647632672098E-7</v>
      </c>
    </row>
    <row r="12" spans="1:11" x14ac:dyDescent="0.45">
      <c r="A12" s="1" t="s">
        <v>115</v>
      </c>
      <c r="C12" s="9" t="s">
        <v>116</v>
      </c>
      <c r="E12" s="33">
        <v>915930509</v>
      </c>
      <c r="F12" s="9"/>
      <c r="G12" s="35">
        <f t="shared" si="0"/>
        <v>7.2087273141612472E-3</v>
      </c>
      <c r="H12" s="9"/>
      <c r="I12" s="33">
        <v>5167237870</v>
      </c>
      <c r="J12" s="9"/>
      <c r="K12" s="35">
        <f t="shared" si="1"/>
        <v>7.3844046566283522E-3</v>
      </c>
    </row>
    <row r="13" spans="1:11" x14ac:dyDescent="0.45">
      <c r="A13" s="1" t="s">
        <v>115</v>
      </c>
      <c r="C13" s="9" t="s">
        <v>117</v>
      </c>
      <c r="E13" s="33">
        <v>4756236884</v>
      </c>
      <c r="F13" s="9"/>
      <c r="G13" s="35">
        <f t="shared" si="0"/>
        <v>3.743342360737105E-2</v>
      </c>
      <c r="H13" s="9"/>
      <c r="I13" s="33">
        <v>88577345442</v>
      </c>
      <c r="J13" s="9"/>
      <c r="K13" s="35">
        <f t="shared" si="1"/>
        <v>0.12658425615573277</v>
      </c>
    </row>
    <row r="14" spans="1:11" x14ac:dyDescent="0.45">
      <c r="A14" s="1" t="s">
        <v>115</v>
      </c>
      <c r="C14" s="9" t="s">
        <v>118</v>
      </c>
      <c r="E14" s="33">
        <v>2422476966</v>
      </c>
      <c r="F14" s="9"/>
      <c r="G14" s="35">
        <f t="shared" si="0"/>
        <v>1.9065830541878659E-2</v>
      </c>
      <c r="H14" s="9"/>
      <c r="I14" s="33">
        <v>9637611892</v>
      </c>
      <c r="J14" s="9"/>
      <c r="K14" s="35">
        <f t="shared" si="1"/>
        <v>1.3772933997726252E-2</v>
      </c>
    </row>
    <row r="15" spans="1:11" x14ac:dyDescent="0.45">
      <c r="A15" s="1" t="s">
        <v>115</v>
      </c>
      <c r="C15" s="9" t="s">
        <v>119</v>
      </c>
      <c r="E15" s="33">
        <v>418252230</v>
      </c>
      <c r="F15" s="9"/>
      <c r="G15" s="35">
        <f t="shared" si="0"/>
        <v>3.2918067964584552E-3</v>
      </c>
      <c r="H15" s="9"/>
      <c r="I15" s="33">
        <v>2451016595</v>
      </c>
      <c r="J15" s="9"/>
      <c r="K15" s="35">
        <f t="shared" si="1"/>
        <v>3.5027027616964281E-3</v>
      </c>
    </row>
    <row r="16" spans="1:11" x14ac:dyDescent="0.45">
      <c r="A16" s="1" t="s">
        <v>115</v>
      </c>
      <c r="C16" s="9" t="s">
        <v>120</v>
      </c>
      <c r="E16" s="33">
        <v>2264911</v>
      </c>
      <c r="F16" s="9"/>
      <c r="G16" s="35">
        <f t="shared" si="0"/>
        <v>1.7825725455602511E-5</v>
      </c>
      <c r="H16" s="9"/>
      <c r="I16" s="33">
        <v>258793466</v>
      </c>
      <c r="J16" s="9"/>
      <c r="K16" s="35">
        <f t="shared" si="1"/>
        <v>3.698369851580669E-4</v>
      </c>
    </row>
    <row r="17" spans="1:11" x14ac:dyDescent="0.45">
      <c r="A17" s="1" t="s">
        <v>115</v>
      </c>
      <c r="C17" s="9" t="s">
        <v>121</v>
      </c>
      <c r="E17" s="33">
        <v>1320538482</v>
      </c>
      <c r="F17" s="9"/>
      <c r="G17" s="35">
        <f t="shared" si="0"/>
        <v>1.039314853152733E-2</v>
      </c>
      <c r="H17" s="9"/>
      <c r="I17" s="33">
        <v>3569272467</v>
      </c>
      <c r="J17" s="9"/>
      <c r="K17" s="35">
        <f t="shared" si="1"/>
        <v>5.1007816727605317E-3</v>
      </c>
    </row>
    <row r="18" spans="1:11" x14ac:dyDescent="0.45">
      <c r="A18" s="1" t="s">
        <v>115</v>
      </c>
      <c r="C18" s="9" t="s">
        <v>122</v>
      </c>
      <c r="E18" s="33">
        <v>297492283</v>
      </c>
      <c r="F18" s="9"/>
      <c r="G18" s="35">
        <f t="shared" si="0"/>
        <v>2.3413793133233076E-3</v>
      </c>
      <c r="H18" s="9"/>
      <c r="I18" s="33">
        <v>1000535502</v>
      </c>
      <c r="J18" s="9"/>
      <c r="K18" s="35">
        <f t="shared" si="1"/>
        <v>1.4298468942152234E-3</v>
      </c>
    </row>
    <row r="19" spans="1:11" x14ac:dyDescent="0.45">
      <c r="A19" s="1" t="s">
        <v>115</v>
      </c>
      <c r="C19" s="9" t="s">
        <v>123</v>
      </c>
      <c r="E19" s="33">
        <v>67116615</v>
      </c>
      <c r="F19" s="9"/>
      <c r="G19" s="35">
        <f t="shared" si="0"/>
        <v>5.2823371536425635E-4</v>
      </c>
      <c r="H19" s="9"/>
      <c r="I19" s="33">
        <v>404712125</v>
      </c>
      <c r="J19" s="9"/>
      <c r="K19" s="35">
        <f t="shared" si="1"/>
        <v>5.7836665848014376E-4</v>
      </c>
    </row>
    <row r="20" spans="1:11" x14ac:dyDescent="0.45">
      <c r="A20" s="1" t="s">
        <v>115</v>
      </c>
      <c r="C20" s="9" t="s">
        <v>124</v>
      </c>
      <c r="E20" s="33">
        <v>884805881</v>
      </c>
      <c r="F20" s="9"/>
      <c r="G20" s="35">
        <f t="shared" si="0"/>
        <v>6.9637644552958174E-3</v>
      </c>
      <c r="H20" s="9"/>
      <c r="I20" s="33">
        <v>4784182018</v>
      </c>
      <c r="J20" s="9"/>
      <c r="K20" s="35">
        <f t="shared" si="1"/>
        <v>6.836986579810158E-3</v>
      </c>
    </row>
    <row r="21" spans="1:11" x14ac:dyDescent="0.45">
      <c r="A21" s="1" t="s">
        <v>115</v>
      </c>
      <c r="C21" s="9" t="s">
        <v>125</v>
      </c>
      <c r="E21" s="33">
        <v>191517349</v>
      </c>
      <c r="F21" s="9"/>
      <c r="G21" s="35">
        <f t="shared" si="0"/>
        <v>1.5073156001532996E-3</v>
      </c>
      <c r="H21" s="9"/>
      <c r="I21" s="33">
        <v>1036323031</v>
      </c>
      <c r="J21" s="9"/>
      <c r="K21" s="35">
        <f t="shared" si="1"/>
        <v>1.4809901940681528E-3</v>
      </c>
    </row>
    <row r="22" spans="1:11" x14ac:dyDescent="0.45">
      <c r="A22" s="1" t="s">
        <v>115</v>
      </c>
      <c r="C22" s="9" t="s">
        <v>126</v>
      </c>
      <c r="E22" s="33">
        <v>490945587</v>
      </c>
      <c r="F22" s="9"/>
      <c r="G22" s="35">
        <f t="shared" si="0"/>
        <v>3.8639316279984585E-3</v>
      </c>
      <c r="H22" s="9"/>
      <c r="I22" s="33">
        <v>2302826645</v>
      </c>
      <c r="J22" s="9"/>
      <c r="K22" s="35">
        <f t="shared" si="1"/>
        <v>3.2909272281567803E-3</v>
      </c>
    </row>
    <row r="23" spans="1:11" x14ac:dyDescent="0.45">
      <c r="A23" s="1" t="s">
        <v>115</v>
      </c>
      <c r="C23" s="9" t="s">
        <v>127</v>
      </c>
      <c r="E23" s="33">
        <v>1961821746</v>
      </c>
      <c r="F23" s="9"/>
      <c r="G23" s="35">
        <f t="shared" si="0"/>
        <v>1.5440295816050503E-2</v>
      </c>
      <c r="H23" s="9"/>
      <c r="I23" s="33">
        <v>6998198613</v>
      </c>
      <c r="J23" s="9"/>
      <c r="K23" s="35">
        <f t="shared" si="1"/>
        <v>1.0000996998004908E-2</v>
      </c>
    </row>
    <row r="24" spans="1:11" x14ac:dyDescent="0.45">
      <c r="A24" s="1" t="s">
        <v>202</v>
      </c>
      <c r="C24" s="9" t="s">
        <v>248</v>
      </c>
      <c r="E24" s="33">
        <v>0</v>
      </c>
      <c r="F24" s="9"/>
      <c r="G24" s="35">
        <f t="shared" si="0"/>
        <v>0</v>
      </c>
      <c r="H24" s="9"/>
      <c r="I24" s="33">
        <v>43908</v>
      </c>
      <c r="J24" s="9"/>
      <c r="K24" s="35">
        <f t="shared" si="1"/>
        <v>6.2748115689753931E-8</v>
      </c>
    </row>
    <row r="25" spans="1:11" x14ac:dyDescent="0.45">
      <c r="A25" s="1" t="s">
        <v>115</v>
      </c>
      <c r="C25" s="9" t="s">
        <v>128</v>
      </c>
      <c r="E25" s="33">
        <v>329216487</v>
      </c>
      <c r="F25" s="9"/>
      <c r="G25" s="35">
        <f t="shared" si="0"/>
        <v>2.5910610671765616E-3</v>
      </c>
      <c r="H25" s="9"/>
      <c r="I25" s="33">
        <v>2894968559</v>
      </c>
      <c r="J25" s="9"/>
      <c r="K25" s="35">
        <f t="shared" si="1"/>
        <v>4.1371463527906582E-3</v>
      </c>
    </row>
    <row r="26" spans="1:11" x14ac:dyDescent="0.45">
      <c r="A26" s="1" t="s">
        <v>115</v>
      </c>
      <c r="C26" s="9" t="s">
        <v>129</v>
      </c>
      <c r="E26" s="33">
        <v>1463713132</v>
      </c>
      <c r="F26" s="9"/>
      <c r="G26" s="35">
        <f t="shared" si="0"/>
        <v>1.1519988395478709E-2</v>
      </c>
      <c r="H26" s="9"/>
      <c r="I26" s="33">
        <v>3250615142</v>
      </c>
      <c r="J26" s="9"/>
      <c r="K26" s="35">
        <f t="shared" si="1"/>
        <v>4.6453943471140091E-3</v>
      </c>
    </row>
    <row r="27" spans="1:11" x14ac:dyDescent="0.45">
      <c r="A27" s="1" t="s">
        <v>131</v>
      </c>
      <c r="C27" s="9" t="s">
        <v>132</v>
      </c>
      <c r="E27" s="33">
        <v>2712</v>
      </c>
      <c r="F27" s="9"/>
      <c r="G27" s="35">
        <f t="shared" si="0"/>
        <v>2.1344488783706735E-8</v>
      </c>
      <c r="H27" s="9"/>
      <c r="I27" s="33">
        <v>3860385</v>
      </c>
      <c r="J27" s="9"/>
      <c r="K27" s="35">
        <f t="shared" si="1"/>
        <v>5.5168052424840738E-6</v>
      </c>
    </row>
    <row r="28" spans="1:11" x14ac:dyDescent="0.45">
      <c r="A28" s="1" t="s">
        <v>115</v>
      </c>
      <c r="C28" s="9" t="s">
        <v>133</v>
      </c>
      <c r="E28" s="33">
        <v>918456563</v>
      </c>
      <c r="F28" s="9"/>
      <c r="G28" s="35">
        <f t="shared" si="0"/>
        <v>7.2286083360159807E-3</v>
      </c>
      <c r="H28" s="9"/>
      <c r="I28" s="33">
        <v>6170463246</v>
      </c>
      <c r="J28" s="9"/>
      <c r="K28" s="35">
        <f t="shared" si="1"/>
        <v>8.8180956003321171E-3</v>
      </c>
    </row>
    <row r="29" spans="1:11" x14ac:dyDescent="0.45">
      <c r="A29" s="1" t="s">
        <v>115</v>
      </c>
      <c r="C29" s="9" t="s">
        <v>134</v>
      </c>
      <c r="E29" s="33">
        <v>1021553093</v>
      </c>
      <c r="F29" s="9"/>
      <c r="G29" s="35">
        <f t="shared" si="0"/>
        <v>8.0400178965705834E-3</v>
      </c>
      <c r="H29" s="9"/>
      <c r="I29" s="33">
        <v>1906129522</v>
      </c>
      <c r="J29" s="9"/>
      <c r="K29" s="35">
        <f t="shared" si="1"/>
        <v>2.7240146617042763E-3</v>
      </c>
    </row>
    <row r="30" spans="1:11" x14ac:dyDescent="0.45">
      <c r="A30" s="1" t="s">
        <v>115</v>
      </c>
      <c r="C30" s="9" t="s">
        <v>135</v>
      </c>
      <c r="E30" s="33">
        <v>1905276107</v>
      </c>
      <c r="F30" s="9"/>
      <c r="G30" s="35">
        <f t="shared" si="0"/>
        <v>1.4995259769810448E-2</v>
      </c>
      <c r="H30" s="9"/>
      <c r="I30" s="33">
        <v>6291673044</v>
      </c>
      <c r="J30" s="9"/>
      <c r="K30" s="35">
        <f t="shared" si="1"/>
        <v>8.991314294593657E-3</v>
      </c>
    </row>
    <row r="31" spans="1:11" x14ac:dyDescent="0.45">
      <c r="A31" s="1" t="s">
        <v>115</v>
      </c>
      <c r="C31" s="9" t="s">
        <v>136</v>
      </c>
      <c r="E31" s="33">
        <v>232787800</v>
      </c>
      <c r="F31" s="9"/>
      <c r="G31" s="35">
        <f t="shared" si="0"/>
        <v>1.8321300096179082E-3</v>
      </c>
      <c r="H31" s="9"/>
      <c r="I31" s="33">
        <v>3592608384</v>
      </c>
      <c r="J31" s="9"/>
      <c r="K31" s="35">
        <f t="shared" si="1"/>
        <v>5.1341306027879183E-3</v>
      </c>
    </row>
    <row r="32" spans="1:11" x14ac:dyDescent="0.45">
      <c r="A32" s="1" t="s">
        <v>131</v>
      </c>
      <c r="C32" s="9" t="s">
        <v>137</v>
      </c>
      <c r="E32" s="33">
        <v>39555</v>
      </c>
      <c r="F32" s="9"/>
      <c r="G32" s="35">
        <f t="shared" si="0"/>
        <v>3.1131314669598821E-7</v>
      </c>
      <c r="H32" s="9"/>
      <c r="I32" s="33">
        <v>215862747</v>
      </c>
      <c r="J32" s="9"/>
      <c r="K32" s="35">
        <f t="shared" si="1"/>
        <v>3.084854837811807E-4</v>
      </c>
    </row>
    <row r="33" spans="1:11" x14ac:dyDescent="0.45">
      <c r="A33" s="1" t="s">
        <v>115</v>
      </c>
      <c r="C33" s="9" t="s">
        <v>138</v>
      </c>
      <c r="E33" s="33">
        <v>254430088</v>
      </c>
      <c r="F33" s="9"/>
      <c r="G33" s="35">
        <f t="shared" si="0"/>
        <v>2.002463185676076E-3</v>
      </c>
      <c r="H33" s="9"/>
      <c r="I33" s="33">
        <v>1074384126</v>
      </c>
      <c r="J33" s="9"/>
      <c r="K33" s="35">
        <f t="shared" si="1"/>
        <v>1.5353826052993342E-3</v>
      </c>
    </row>
    <row r="34" spans="1:11" x14ac:dyDescent="0.45">
      <c r="A34" s="1" t="s">
        <v>115</v>
      </c>
      <c r="C34" s="9" t="s">
        <v>139</v>
      </c>
      <c r="E34" s="33">
        <v>159152222</v>
      </c>
      <c r="F34" s="9"/>
      <c r="G34" s="35">
        <f t="shared" si="0"/>
        <v>1.2525895344325238E-3</v>
      </c>
      <c r="H34" s="9"/>
      <c r="I34" s="33">
        <v>692382421</v>
      </c>
      <c r="J34" s="9"/>
      <c r="K34" s="35">
        <f t="shared" si="1"/>
        <v>9.8947099058166866E-4</v>
      </c>
    </row>
    <row r="35" spans="1:11" x14ac:dyDescent="0.45">
      <c r="A35" s="1" t="s">
        <v>115</v>
      </c>
      <c r="C35" s="9" t="s">
        <v>140</v>
      </c>
      <c r="E35" s="33">
        <v>217528017</v>
      </c>
      <c r="F35" s="9"/>
      <c r="G35" s="35">
        <f t="shared" si="0"/>
        <v>1.7120296161498778E-3</v>
      </c>
      <c r="H35" s="9"/>
      <c r="I35" s="33">
        <v>978731632</v>
      </c>
      <c r="J35" s="9"/>
      <c r="K35" s="35">
        <f t="shared" si="1"/>
        <v>1.3986873843936792E-3</v>
      </c>
    </row>
    <row r="36" spans="1:11" x14ac:dyDescent="0.45">
      <c r="A36" s="1" t="s">
        <v>115</v>
      </c>
      <c r="C36" s="9" t="s">
        <v>141</v>
      </c>
      <c r="E36" s="33">
        <v>15108119</v>
      </c>
      <c r="F36" s="9"/>
      <c r="G36" s="35">
        <f t="shared" si="0"/>
        <v>1.1890673913658061E-4</v>
      </c>
      <c r="H36" s="9"/>
      <c r="I36" s="33">
        <v>107024499</v>
      </c>
      <c r="J36" s="9"/>
      <c r="K36" s="35">
        <f t="shared" si="1"/>
        <v>1.529467442126709E-4</v>
      </c>
    </row>
    <row r="37" spans="1:11" x14ac:dyDescent="0.45">
      <c r="A37" s="1" t="s">
        <v>115</v>
      </c>
      <c r="C37" s="9" t="s">
        <v>142</v>
      </c>
      <c r="E37" s="33">
        <v>1094860763</v>
      </c>
      <c r="F37" s="9"/>
      <c r="G37" s="35">
        <f t="shared" si="0"/>
        <v>8.6169776089874989E-3</v>
      </c>
      <c r="H37" s="9"/>
      <c r="I37" s="33">
        <v>3264545852</v>
      </c>
      <c r="J37" s="9"/>
      <c r="K37" s="35">
        <f t="shared" si="1"/>
        <v>4.665302468702795E-3</v>
      </c>
    </row>
    <row r="38" spans="1:11" x14ac:dyDescent="0.45">
      <c r="A38" s="1" t="s">
        <v>115</v>
      </c>
      <c r="C38" s="9" t="s">
        <v>144</v>
      </c>
      <c r="E38" s="33">
        <v>2621336138</v>
      </c>
      <c r="F38" s="9"/>
      <c r="G38" s="35">
        <f t="shared" si="0"/>
        <v>2.0630929128269224E-2</v>
      </c>
      <c r="H38" s="9"/>
      <c r="I38" s="33">
        <v>5212233378</v>
      </c>
      <c r="J38" s="9"/>
      <c r="K38" s="35">
        <f t="shared" si="1"/>
        <v>7.4487069100104978E-3</v>
      </c>
    </row>
    <row r="39" spans="1:11" x14ac:dyDescent="0.45">
      <c r="A39" s="1" t="s">
        <v>115</v>
      </c>
      <c r="C39" s="9" t="s">
        <v>145</v>
      </c>
      <c r="E39" s="33">
        <v>82556584</v>
      </c>
      <c r="F39" s="9"/>
      <c r="G39" s="35">
        <f t="shared" si="0"/>
        <v>6.4975224233375481E-4</v>
      </c>
      <c r="H39" s="9"/>
      <c r="I39" s="33">
        <v>341594808</v>
      </c>
      <c r="J39" s="9"/>
      <c r="K39" s="35">
        <f t="shared" si="1"/>
        <v>4.8816686096846319E-4</v>
      </c>
    </row>
    <row r="40" spans="1:11" x14ac:dyDescent="0.45">
      <c r="A40" s="1" t="s">
        <v>115</v>
      </c>
      <c r="C40" s="9" t="s">
        <v>146</v>
      </c>
      <c r="E40" s="33">
        <v>100233787</v>
      </c>
      <c r="F40" s="9"/>
      <c r="G40" s="35">
        <f t="shared" si="0"/>
        <v>7.8887866606561577E-4</v>
      </c>
      <c r="H40" s="9"/>
      <c r="I40" s="33">
        <v>489391864</v>
      </c>
      <c r="J40" s="9"/>
      <c r="K40" s="35">
        <f t="shared" si="1"/>
        <v>6.9938091691482921E-4</v>
      </c>
    </row>
    <row r="41" spans="1:11" x14ac:dyDescent="0.45">
      <c r="A41" s="1" t="s">
        <v>115</v>
      </c>
      <c r="C41" s="9" t="s">
        <v>147</v>
      </c>
      <c r="E41" s="33">
        <v>45676871</v>
      </c>
      <c r="F41" s="9"/>
      <c r="G41" s="35">
        <f t="shared" si="0"/>
        <v>3.5949463891383462E-4</v>
      </c>
      <c r="H41" s="9"/>
      <c r="I41" s="33">
        <v>87976081</v>
      </c>
      <c r="J41" s="9"/>
      <c r="K41" s="35">
        <f t="shared" si="1"/>
        <v>1.2572500019402303E-4</v>
      </c>
    </row>
    <row r="42" spans="1:11" x14ac:dyDescent="0.45">
      <c r="A42" s="1" t="s">
        <v>131</v>
      </c>
      <c r="C42" s="9" t="s">
        <v>148</v>
      </c>
      <c r="E42" s="33">
        <v>2525777832</v>
      </c>
      <c r="F42" s="9"/>
      <c r="G42" s="35">
        <f t="shared" si="0"/>
        <v>1.9878848305774011E-2</v>
      </c>
      <c r="H42" s="9"/>
      <c r="I42" s="33">
        <v>20332375128</v>
      </c>
      <c r="J42" s="9"/>
      <c r="K42" s="35">
        <f t="shared" si="1"/>
        <v>2.9056623548766043E-2</v>
      </c>
    </row>
    <row r="43" spans="1:11" x14ac:dyDescent="0.45">
      <c r="A43" s="1" t="s">
        <v>131</v>
      </c>
      <c r="C43" s="9" t="s">
        <v>149</v>
      </c>
      <c r="E43" s="33">
        <v>4453150684</v>
      </c>
      <c r="F43" s="9"/>
      <c r="G43" s="35">
        <f t="shared" si="0"/>
        <v>3.504801800398008E-2</v>
      </c>
      <c r="H43" s="9"/>
      <c r="I43" s="33">
        <v>27622250855</v>
      </c>
      <c r="J43" s="9"/>
      <c r="K43" s="35">
        <f t="shared" si="1"/>
        <v>3.9474450948823549E-2</v>
      </c>
    </row>
    <row r="44" spans="1:11" x14ac:dyDescent="0.45">
      <c r="A44" s="1" t="s">
        <v>131</v>
      </c>
      <c r="C44" s="9" t="s">
        <v>150</v>
      </c>
      <c r="E44" s="33">
        <v>1799383561</v>
      </c>
      <c r="F44" s="9"/>
      <c r="G44" s="35">
        <f t="shared" si="0"/>
        <v>1.41618444820615E-2</v>
      </c>
      <c r="H44" s="9"/>
      <c r="I44" s="33">
        <v>15561986206</v>
      </c>
      <c r="J44" s="9"/>
      <c r="K44" s="35">
        <f t="shared" si="1"/>
        <v>2.2239348428906871E-2</v>
      </c>
    </row>
    <row r="45" spans="1:11" x14ac:dyDescent="0.45">
      <c r="A45" s="1" t="s">
        <v>131</v>
      </c>
      <c r="C45" s="9" t="s">
        <v>151</v>
      </c>
      <c r="E45" s="33">
        <v>5124693374</v>
      </c>
      <c r="F45" s="9"/>
      <c r="G45" s="35">
        <f t="shared" si="0"/>
        <v>4.0333318673038063E-2</v>
      </c>
      <c r="H45" s="9"/>
      <c r="I45" s="33">
        <v>30906024050</v>
      </c>
      <c r="J45" s="9"/>
      <c r="K45" s="35">
        <f t="shared" si="1"/>
        <v>4.4167230859973518E-2</v>
      </c>
    </row>
    <row r="46" spans="1:11" x14ac:dyDescent="0.45">
      <c r="A46" s="1" t="s">
        <v>131</v>
      </c>
      <c r="C46" s="9" t="s">
        <v>152</v>
      </c>
      <c r="E46" s="33">
        <v>990702140</v>
      </c>
      <c r="F46" s="9"/>
      <c r="G46" s="35">
        <f t="shared" si="0"/>
        <v>7.7972089657906566E-3</v>
      </c>
      <c r="H46" s="9"/>
      <c r="I46" s="33">
        <v>5811905423</v>
      </c>
      <c r="J46" s="9"/>
      <c r="K46" s="35">
        <f t="shared" si="1"/>
        <v>8.3056872064387419E-3</v>
      </c>
    </row>
    <row r="47" spans="1:11" x14ac:dyDescent="0.45">
      <c r="A47" s="1" t="s">
        <v>131</v>
      </c>
      <c r="C47" s="9" t="s">
        <v>153</v>
      </c>
      <c r="E47" s="33">
        <v>621369862</v>
      </c>
      <c r="F47" s="9"/>
      <c r="G47" s="35">
        <f t="shared" si="0"/>
        <v>4.8904211098792045E-3</v>
      </c>
      <c r="H47" s="9"/>
      <c r="I47" s="33">
        <v>3639451993</v>
      </c>
      <c r="J47" s="9"/>
      <c r="K47" s="35">
        <f t="shared" si="1"/>
        <v>5.2010739433376498E-3</v>
      </c>
    </row>
    <row r="48" spans="1:11" x14ac:dyDescent="0.45">
      <c r="A48" s="1" t="s">
        <v>131</v>
      </c>
      <c r="C48" s="9" t="s">
        <v>154</v>
      </c>
      <c r="E48" s="33">
        <v>634315067</v>
      </c>
      <c r="F48" s="9"/>
      <c r="G48" s="35">
        <f t="shared" si="0"/>
        <v>4.9923048793944274E-3</v>
      </c>
      <c r="H48" s="9"/>
      <c r="I48" s="33">
        <v>3888087695</v>
      </c>
      <c r="J48" s="9"/>
      <c r="K48" s="35">
        <f t="shared" si="1"/>
        <v>5.5563946546818054E-3</v>
      </c>
    </row>
    <row r="49" spans="1:11" x14ac:dyDescent="0.45">
      <c r="A49" s="1" t="s">
        <v>131</v>
      </c>
      <c r="C49" s="9" t="s">
        <v>155</v>
      </c>
      <c r="E49" s="33">
        <v>4349589041</v>
      </c>
      <c r="F49" s="9"/>
      <c r="G49" s="35">
        <f t="shared" si="0"/>
        <v>3.4232947824247136E-2</v>
      </c>
      <c r="H49" s="9"/>
      <c r="I49" s="33">
        <v>27095049600</v>
      </c>
      <c r="J49" s="9"/>
      <c r="K49" s="35">
        <f t="shared" si="1"/>
        <v>3.8721037326237155E-2</v>
      </c>
    </row>
    <row r="50" spans="1:11" x14ac:dyDescent="0.45">
      <c r="A50" s="1" t="s">
        <v>131</v>
      </c>
      <c r="C50" s="9" t="s">
        <v>156</v>
      </c>
      <c r="E50" s="33">
        <v>8903835617</v>
      </c>
      <c r="F50" s="9"/>
      <c r="G50" s="35">
        <f t="shared" si="0"/>
        <v>7.007662959403578E-2</v>
      </c>
      <c r="H50" s="9"/>
      <c r="I50" s="33">
        <v>54113057538</v>
      </c>
      <c r="J50" s="9"/>
      <c r="K50" s="35">
        <f t="shared" si="1"/>
        <v>7.7331975829478344E-2</v>
      </c>
    </row>
    <row r="51" spans="1:11" x14ac:dyDescent="0.45">
      <c r="A51" s="1" t="s">
        <v>131</v>
      </c>
      <c r="C51" s="9" t="s">
        <v>157</v>
      </c>
      <c r="E51" s="33">
        <v>2767684931</v>
      </c>
      <c r="F51" s="9"/>
      <c r="G51" s="35">
        <f t="shared" si="0"/>
        <v>2.1782750725134092E-2</v>
      </c>
      <c r="H51" s="9"/>
      <c r="I51" s="33">
        <v>18084783992</v>
      </c>
      <c r="J51" s="9"/>
      <c r="K51" s="35">
        <f t="shared" si="1"/>
        <v>2.5844632371190352E-2</v>
      </c>
    </row>
    <row r="52" spans="1:11" x14ac:dyDescent="0.45">
      <c r="A52" s="1" t="s">
        <v>131</v>
      </c>
      <c r="C52" s="9" t="s">
        <v>158</v>
      </c>
      <c r="E52" s="33">
        <v>5693301369</v>
      </c>
      <c r="F52" s="9"/>
      <c r="G52" s="35">
        <f t="shared" si="0"/>
        <v>4.4808483485576221E-2</v>
      </c>
      <c r="H52" s="9"/>
      <c r="I52" s="33">
        <v>34838567405</v>
      </c>
      <c r="J52" s="9"/>
      <c r="K52" s="35">
        <f t="shared" si="1"/>
        <v>4.9787156281184075E-2</v>
      </c>
    </row>
    <row r="53" spans="1:11" x14ac:dyDescent="0.45">
      <c r="A53" s="1" t="s">
        <v>131</v>
      </c>
      <c r="C53" s="9" t="s">
        <v>159</v>
      </c>
      <c r="E53" s="33">
        <v>3223356164</v>
      </c>
      <c r="F53" s="9"/>
      <c r="G53" s="35">
        <f t="shared" si="0"/>
        <v>2.5369059545866508E-2</v>
      </c>
      <c r="H53" s="9"/>
      <c r="I53" s="33">
        <v>19954165753</v>
      </c>
      <c r="J53" s="9"/>
      <c r="K53" s="35">
        <f t="shared" si="1"/>
        <v>2.8516131483141336E-2</v>
      </c>
    </row>
    <row r="54" spans="1:11" x14ac:dyDescent="0.45">
      <c r="A54" s="1" t="s">
        <v>131</v>
      </c>
      <c r="C54" s="9" t="s">
        <v>160</v>
      </c>
      <c r="E54" s="33">
        <v>8341890410</v>
      </c>
      <c r="F54" s="9"/>
      <c r="G54" s="35">
        <f t="shared" si="0"/>
        <v>6.5653903499688707E-2</v>
      </c>
      <c r="H54" s="9"/>
      <c r="I54" s="33">
        <v>50560076161</v>
      </c>
      <c r="J54" s="9"/>
      <c r="K54" s="35">
        <f t="shared" si="1"/>
        <v>7.2254475453976452E-2</v>
      </c>
    </row>
    <row r="55" spans="1:11" x14ac:dyDescent="0.45">
      <c r="A55" s="1" t="s">
        <v>131</v>
      </c>
      <c r="C55" s="9" t="s">
        <v>161</v>
      </c>
      <c r="E55" s="33">
        <v>305506849</v>
      </c>
      <c r="F55" s="9"/>
      <c r="G55" s="35">
        <f t="shared" si="0"/>
        <v>2.4044570471335133E-3</v>
      </c>
      <c r="H55" s="9"/>
      <c r="I55" s="33">
        <v>2192214281</v>
      </c>
      <c r="J55" s="9"/>
      <c r="K55" s="35">
        <f t="shared" si="1"/>
        <v>3.1328531320242037E-3</v>
      </c>
    </row>
    <row r="56" spans="1:11" x14ac:dyDescent="0.45">
      <c r="A56" s="1" t="s">
        <v>131</v>
      </c>
      <c r="C56" s="9" t="s">
        <v>162</v>
      </c>
      <c r="E56" s="33">
        <v>207123287</v>
      </c>
      <c r="F56" s="9"/>
      <c r="G56" s="35">
        <f t="shared" si="0"/>
        <v>1.6301403673362725E-3</v>
      </c>
      <c r="H56" s="9"/>
      <c r="I56" s="33">
        <v>1864043934</v>
      </c>
      <c r="J56" s="9"/>
      <c r="K56" s="35">
        <f t="shared" si="1"/>
        <v>2.6638709215044193E-3</v>
      </c>
    </row>
    <row r="57" spans="1:11" x14ac:dyDescent="0.45">
      <c r="A57" s="1" t="s">
        <v>131</v>
      </c>
      <c r="C57" s="9" t="s">
        <v>163</v>
      </c>
      <c r="E57" s="33">
        <v>1791616437</v>
      </c>
      <c r="F57" s="9"/>
      <c r="G57" s="35">
        <f t="shared" si="0"/>
        <v>1.4100714212481978E-2</v>
      </c>
      <c r="H57" s="9"/>
      <c r="I57" s="33">
        <v>11378755085</v>
      </c>
      <c r="J57" s="9"/>
      <c r="K57" s="35">
        <f t="shared" si="1"/>
        <v>1.6261169729410489E-2</v>
      </c>
    </row>
    <row r="58" spans="1:11" x14ac:dyDescent="0.45">
      <c r="A58" s="1" t="s">
        <v>115</v>
      </c>
      <c r="C58" s="9" t="s">
        <v>164</v>
      </c>
      <c r="E58" s="33">
        <v>345764528</v>
      </c>
      <c r="F58" s="9"/>
      <c r="G58" s="35">
        <f t="shared" si="0"/>
        <v>2.7213005492992826E-3</v>
      </c>
      <c r="H58" s="9"/>
      <c r="I58" s="33">
        <v>1451994916</v>
      </c>
      <c r="J58" s="9"/>
      <c r="K58" s="35">
        <f t="shared" si="1"/>
        <v>2.0750192441036379E-3</v>
      </c>
    </row>
    <row r="59" spans="1:11" x14ac:dyDescent="0.45">
      <c r="A59" s="1" t="s">
        <v>115</v>
      </c>
      <c r="C59" s="9" t="s">
        <v>165</v>
      </c>
      <c r="E59" s="33">
        <v>233950426</v>
      </c>
      <c r="F59" s="9"/>
      <c r="G59" s="35">
        <f t="shared" si="0"/>
        <v>1.8412803258482347E-3</v>
      </c>
      <c r="H59" s="9"/>
      <c r="I59" s="33">
        <v>1221548606</v>
      </c>
      <c r="J59" s="9"/>
      <c r="K59" s="35">
        <f t="shared" si="1"/>
        <v>1.7456926585120169E-3</v>
      </c>
    </row>
    <row r="60" spans="1:11" x14ac:dyDescent="0.45">
      <c r="A60" s="1" t="s">
        <v>131</v>
      </c>
      <c r="C60" s="9" t="s">
        <v>166</v>
      </c>
      <c r="E60" s="33">
        <v>5695890410</v>
      </c>
      <c r="F60" s="9"/>
      <c r="G60" s="35">
        <f t="shared" si="0"/>
        <v>4.4828860239479261E-2</v>
      </c>
      <c r="H60" s="9"/>
      <c r="I60" s="33">
        <v>34394816434</v>
      </c>
      <c r="J60" s="9"/>
      <c r="K60" s="35">
        <f t="shared" si="1"/>
        <v>4.915299992549152E-2</v>
      </c>
    </row>
    <row r="61" spans="1:11" x14ac:dyDescent="0.45">
      <c r="A61" s="1" t="s">
        <v>131</v>
      </c>
      <c r="C61" s="9" t="s">
        <v>167</v>
      </c>
      <c r="E61" s="33">
        <v>2485479451</v>
      </c>
      <c r="F61" s="9"/>
      <c r="G61" s="35">
        <f t="shared" si="0"/>
        <v>1.956168446312798E-2</v>
      </c>
      <c r="H61" s="9"/>
      <c r="I61" s="33">
        <v>16569074091</v>
      </c>
      <c r="J61" s="9"/>
      <c r="K61" s="35">
        <f t="shared" si="1"/>
        <v>2.3678559213222476E-2</v>
      </c>
    </row>
    <row r="62" spans="1:11" x14ac:dyDescent="0.45">
      <c r="A62" s="1" t="s">
        <v>131</v>
      </c>
      <c r="C62" s="9" t="s">
        <v>168</v>
      </c>
      <c r="E62" s="33">
        <v>11417671232</v>
      </c>
      <c r="F62" s="9"/>
      <c r="G62" s="35">
        <f t="shared" si="0"/>
        <v>8.9861488033729744E-2</v>
      </c>
      <c r="H62" s="9"/>
      <c r="I62" s="33">
        <v>71769554822</v>
      </c>
      <c r="J62" s="9"/>
      <c r="K62" s="35">
        <f t="shared" si="1"/>
        <v>0.10256455153896768</v>
      </c>
    </row>
    <row r="63" spans="1:11" x14ac:dyDescent="0.45">
      <c r="A63" s="1" t="s">
        <v>131</v>
      </c>
      <c r="C63" s="9" t="s">
        <v>169</v>
      </c>
      <c r="E63" s="33">
        <v>388356164</v>
      </c>
      <c r="F63" s="9"/>
      <c r="G63" s="35">
        <f t="shared" si="0"/>
        <v>3.0565131956420996E-3</v>
      </c>
      <c r="H63" s="9"/>
      <c r="I63" s="33">
        <v>2066342418</v>
      </c>
      <c r="J63" s="9"/>
      <c r="K63" s="35">
        <f t="shared" si="1"/>
        <v>2.9529719663685403E-3</v>
      </c>
    </row>
    <row r="64" spans="1:11" x14ac:dyDescent="0.45">
      <c r="A64" s="1" t="s">
        <v>115</v>
      </c>
      <c r="C64" s="9" t="s">
        <v>170</v>
      </c>
      <c r="E64" s="33">
        <v>1134225601</v>
      </c>
      <c r="F64" s="9"/>
      <c r="G64" s="35">
        <f t="shared" si="0"/>
        <v>8.926794107204105E-3</v>
      </c>
      <c r="H64" s="9"/>
      <c r="I64" s="33">
        <v>2218123825</v>
      </c>
      <c r="J64" s="9"/>
      <c r="K64" s="35">
        <f t="shared" si="1"/>
        <v>3.1698799850892662E-3</v>
      </c>
    </row>
    <row r="65" spans="1:11" x14ac:dyDescent="0.45">
      <c r="A65" s="1" t="s">
        <v>115</v>
      </c>
      <c r="C65" s="9" t="s">
        <v>171</v>
      </c>
      <c r="E65" s="33">
        <v>799681971</v>
      </c>
      <c r="F65" s="9"/>
      <c r="G65" s="35">
        <f t="shared" si="0"/>
        <v>6.2938063645066357E-3</v>
      </c>
      <c r="H65" s="9"/>
      <c r="I65" s="33">
        <v>4924411866</v>
      </c>
      <c r="J65" s="9"/>
      <c r="K65" s="35">
        <f t="shared" si="1"/>
        <v>7.0373864779030024E-3</v>
      </c>
    </row>
    <row r="66" spans="1:11" x14ac:dyDescent="0.45">
      <c r="A66" s="1" t="s">
        <v>172</v>
      </c>
      <c r="C66" s="9" t="s">
        <v>173</v>
      </c>
      <c r="E66" s="33">
        <v>55</v>
      </c>
      <c r="F66" s="9"/>
      <c r="G66" s="35">
        <f t="shared" si="0"/>
        <v>4.3287126958107319E-10</v>
      </c>
      <c r="H66" s="9"/>
      <c r="I66" s="33">
        <v>110</v>
      </c>
      <c r="J66" s="9"/>
      <c r="K66" s="35">
        <f t="shared" si="1"/>
        <v>1.5719897799655945E-10</v>
      </c>
    </row>
    <row r="67" spans="1:11" x14ac:dyDescent="0.45">
      <c r="A67" s="1" t="s">
        <v>115</v>
      </c>
      <c r="C67" s="9" t="s">
        <v>174</v>
      </c>
      <c r="E67" s="33">
        <v>838128858</v>
      </c>
      <c r="F67" s="9"/>
      <c r="G67" s="35">
        <f t="shared" si="0"/>
        <v>6.5963982333635453E-3</v>
      </c>
      <c r="H67" s="9"/>
      <c r="I67" s="33">
        <v>1556915007</v>
      </c>
      <c r="J67" s="9"/>
      <c r="K67" s="35">
        <f t="shared" si="1"/>
        <v>2.2249586175264202E-3</v>
      </c>
    </row>
    <row r="68" spans="1:11" x14ac:dyDescent="0.45">
      <c r="A68" s="1" t="s">
        <v>115</v>
      </c>
      <c r="C68" s="9" t="s">
        <v>175</v>
      </c>
      <c r="E68" s="33">
        <v>197028014</v>
      </c>
      <c r="F68" s="9"/>
      <c r="G68" s="35">
        <f t="shared" si="0"/>
        <v>1.5506866647857721E-3</v>
      </c>
      <c r="H68" s="9"/>
      <c r="I68" s="33">
        <v>457912585</v>
      </c>
      <c r="J68" s="9"/>
      <c r="K68" s="35">
        <f t="shared" si="1"/>
        <v>6.5439445794329687E-4</v>
      </c>
    </row>
    <row r="69" spans="1:11" x14ac:dyDescent="0.45">
      <c r="A69" s="1" t="s">
        <v>131</v>
      </c>
      <c r="C69" s="9" t="s">
        <v>176</v>
      </c>
      <c r="E69" s="33">
        <v>5540547944</v>
      </c>
      <c r="F69" s="9"/>
      <c r="G69" s="35">
        <f t="shared" si="0"/>
        <v>4.360625495807427E-2</v>
      </c>
      <c r="H69" s="9"/>
      <c r="I69" s="33">
        <v>15726361624</v>
      </c>
      <c r="J69" s="9"/>
      <c r="K69" s="35">
        <f t="shared" si="1"/>
        <v>2.2474254317246482E-2</v>
      </c>
    </row>
    <row r="70" spans="1:11" x14ac:dyDescent="0.45">
      <c r="A70" s="1" t="s">
        <v>131</v>
      </c>
      <c r="C70" s="9" t="s">
        <v>177</v>
      </c>
      <c r="E70" s="33">
        <v>3857671232</v>
      </c>
      <c r="F70" s="9"/>
      <c r="G70" s="35">
        <f t="shared" si="0"/>
        <v>3.0361364433131324E-2</v>
      </c>
      <c r="H70" s="9"/>
      <c r="I70" s="33">
        <v>10949662991</v>
      </c>
      <c r="J70" s="9"/>
      <c r="K70" s="35">
        <f t="shared" si="1"/>
        <v>1.5647962105381368E-2</v>
      </c>
    </row>
    <row r="71" spans="1:11" x14ac:dyDescent="0.45">
      <c r="A71" s="1" t="s">
        <v>131</v>
      </c>
      <c r="C71" s="9" t="s">
        <v>178</v>
      </c>
      <c r="E71" s="33">
        <v>1346301369</v>
      </c>
      <c r="F71" s="9"/>
      <c r="G71" s="35">
        <f t="shared" si="0"/>
        <v>1.0595912415232125E-2</v>
      </c>
      <c r="H71" s="9"/>
      <c r="I71" s="33">
        <v>3828345197</v>
      </c>
      <c r="J71" s="9"/>
      <c r="K71" s="35">
        <f t="shared" si="1"/>
        <v>5.4710177489676092E-3</v>
      </c>
    </row>
    <row r="72" spans="1:11" x14ac:dyDescent="0.45">
      <c r="A72" s="1" t="s">
        <v>131</v>
      </c>
      <c r="C72" s="9" t="s">
        <v>180</v>
      </c>
      <c r="E72" s="33">
        <v>6498493149</v>
      </c>
      <c r="F72" s="9"/>
      <c r="G72" s="35">
        <f t="shared" si="0"/>
        <v>5.1145654177664299E-2</v>
      </c>
      <c r="H72" s="9"/>
      <c r="I72" s="33">
        <v>18320936957</v>
      </c>
      <c r="J72" s="9"/>
      <c r="K72" s="35">
        <f t="shared" si="1"/>
        <v>2.6182114232543598E-2</v>
      </c>
    </row>
    <row r="73" spans="1:11" x14ac:dyDescent="0.45">
      <c r="A73" s="1" t="s">
        <v>131</v>
      </c>
      <c r="C73" s="9" t="s">
        <v>181</v>
      </c>
      <c r="E73" s="33">
        <v>1320410957</v>
      </c>
      <c r="F73" s="9"/>
      <c r="G73" s="35">
        <f t="shared" ref="G73:G83" si="2">E73/$E$84</f>
        <v>1.0392144860460906E-2</v>
      </c>
      <c r="H73" s="9"/>
      <c r="I73" s="33">
        <v>3053013677</v>
      </c>
      <c r="J73" s="9"/>
      <c r="K73" s="35">
        <f t="shared" ref="K73:K83" si="3">I73/$I$84</f>
        <v>4.3630057257628913E-3</v>
      </c>
    </row>
    <row r="74" spans="1:11" x14ac:dyDescent="0.45">
      <c r="A74" s="1" t="s">
        <v>131</v>
      </c>
      <c r="C74" s="9" t="s">
        <v>182</v>
      </c>
      <c r="E74" s="33">
        <v>1313679451</v>
      </c>
      <c r="F74" s="9"/>
      <c r="G74" s="35">
        <f t="shared" si="2"/>
        <v>1.0339165305035222E-2</v>
      </c>
      <c r="H74" s="9"/>
      <c r="I74" s="33">
        <v>3168868485</v>
      </c>
      <c r="J74" s="9"/>
      <c r="K74" s="35">
        <f t="shared" si="3"/>
        <v>4.5285717022500518E-3</v>
      </c>
    </row>
    <row r="75" spans="1:11" x14ac:dyDescent="0.45">
      <c r="A75" s="1" t="s">
        <v>131</v>
      </c>
      <c r="C75" s="9" t="s">
        <v>183</v>
      </c>
      <c r="E75" s="33">
        <v>811923287</v>
      </c>
      <c r="F75" s="9"/>
      <c r="G75" s="35">
        <f t="shared" si="2"/>
        <v>6.3901502553841468E-3</v>
      </c>
      <c r="H75" s="9"/>
      <c r="I75" s="33">
        <v>1877304087</v>
      </c>
      <c r="J75" s="9"/>
      <c r="K75" s="35">
        <f t="shared" si="3"/>
        <v>2.6828207624105828E-3</v>
      </c>
    </row>
    <row r="76" spans="1:11" x14ac:dyDescent="0.45">
      <c r="A76" s="1" t="s">
        <v>131</v>
      </c>
      <c r="C76" s="9" t="s">
        <v>185</v>
      </c>
      <c r="E76" s="33">
        <v>359617808</v>
      </c>
      <c r="F76" s="9"/>
      <c r="G76" s="35">
        <f t="shared" si="2"/>
        <v>2.8303312202349567E-3</v>
      </c>
      <c r="H76" s="9"/>
      <c r="I76" s="33">
        <v>831497248</v>
      </c>
      <c r="J76" s="9"/>
      <c r="K76" s="35">
        <f t="shared" si="3"/>
        <v>1.1882774326595613E-3</v>
      </c>
    </row>
    <row r="77" spans="1:11" x14ac:dyDescent="0.45">
      <c r="A77" s="1" t="s">
        <v>131</v>
      </c>
      <c r="C77" s="9" t="s">
        <v>186</v>
      </c>
      <c r="E77" s="33">
        <v>1219956164</v>
      </c>
      <c r="F77" s="9"/>
      <c r="G77" s="35">
        <f t="shared" si="2"/>
        <v>9.6015267917079258E-3</v>
      </c>
      <c r="H77" s="9"/>
      <c r="I77" s="33">
        <v>2820745204</v>
      </c>
      <c r="J77" s="9"/>
      <c r="K77" s="35">
        <f t="shared" si="3"/>
        <v>4.0310751205226963E-3</v>
      </c>
    </row>
    <row r="78" spans="1:11" x14ac:dyDescent="0.45">
      <c r="A78" s="1" t="s">
        <v>131</v>
      </c>
      <c r="C78" s="9" t="s">
        <v>187</v>
      </c>
      <c r="E78" s="33">
        <v>1973367123</v>
      </c>
      <c r="F78" s="9"/>
      <c r="G78" s="35">
        <f t="shared" si="2"/>
        <v>1.5531162397864723E-2</v>
      </c>
      <c r="H78" s="9"/>
      <c r="I78" s="33">
        <v>4562758883</v>
      </c>
      <c r="J78" s="9"/>
      <c r="K78" s="35">
        <f t="shared" si="3"/>
        <v>6.5205548477483928E-3</v>
      </c>
    </row>
    <row r="79" spans="1:11" x14ac:dyDescent="0.45">
      <c r="A79" s="1" t="s">
        <v>131</v>
      </c>
      <c r="C79" s="9" t="s">
        <v>188</v>
      </c>
      <c r="E79" s="33">
        <v>408550684</v>
      </c>
      <c r="F79" s="9"/>
      <c r="G79" s="35">
        <f t="shared" si="2"/>
        <v>3.2154518776599246E-3</v>
      </c>
      <c r="H79" s="9"/>
      <c r="I79" s="33">
        <v>944638324</v>
      </c>
      <c r="J79" s="9"/>
      <c r="K79" s="35">
        <f t="shared" si="3"/>
        <v>1.3499652646289345E-3</v>
      </c>
    </row>
    <row r="80" spans="1:11" x14ac:dyDescent="0.45">
      <c r="A80" s="1" t="s">
        <v>131</v>
      </c>
      <c r="C80" s="9" t="s">
        <v>189</v>
      </c>
      <c r="E80" s="33">
        <v>2417905478</v>
      </c>
      <c r="F80" s="9"/>
      <c r="G80" s="35">
        <f t="shared" si="2"/>
        <v>1.9029851163434395E-2</v>
      </c>
      <c r="H80" s="9"/>
      <c r="I80" s="33">
        <v>5590606838</v>
      </c>
      <c r="J80" s="9"/>
      <c r="K80" s="35">
        <f t="shared" si="3"/>
        <v>7.9894334664925171E-3</v>
      </c>
    </row>
    <row r="81" spans="1:11" x14ac:dyDescent="0.45">
      <c r="A81" s="1" t="s">
        <v>131</v>
      </c>
      <c r="C81" s="9" t="s">
        <v>190</v>
      </c>
      <c r="E81" s="33">
        <v>235602739</v>
      </c>
      <c r="F81" s="9"/>
      <c r="G81" s="35">
        <f t="shared" si="2"/>
        <v>1.8542846681401496E-3</v>
      </c>
      <c r="H81" s="9"/>
      <c r="I81" s="33">
        <v>544753419</v>
      </c>
      <c r="J81" s="9"/>
      <c r="K81" s="35">
        <f t="shared" si="3"/>
        <v>7.7849709751755941E-4</v>
      </c>
    </row>
    <row r="82" spans="1:11" x14ac:dyDescent="0.45">
      <c r="A82" s="1" t="s">
        <v>115</v>
      </c>
      <c r="C82" s="9" t="s">
        <v>191</v>
      </c>
      <c r="E82" s="33">
        <v>293560841</v>
      </c>
      <c r="F82" s="9"/>
      <c r="G82" s="35">
        <f t="shared" si="2"/>
        <v>2.3104373444174102E-3</v>
      </c>
      <c r="H82" s="9"/>
      <c r="I82" s="33">
        <v>293560841</v>
      </c>
      <c r="J82" s="9"/>
      <c r="K82" s="35">
        <f t="shared" si="3"/>
        <v>4.1952240168191351E-4</v>
      </c>
    </row>
    <row r="83" spans="1:11" ht="19.5" thickBot="1" x14ac:dyDescent="0.5">
      <c r="A83" s="1" t="s">
        <v>115</v>
      </c>
      <c r="C83" s="9" t="s">
        <v>193</v>
      </c>
      <c r="E83" s="33">
        <v>13367</v>
      </c>
      <c r="F83" s="9"/>
      <c r="G83" s="35">
        <f t="shared" si="2"/>
        <v>1.052034592816401E-7</v>
      </c>
      <c r="H83" s="9"/>
      <c r="I83" s="33">
        <v>13367</v>
      </c>
      <c r="J83" s="9"/>
      <c r="K83" s="35">
        <f t="shared" si="3"/>
        <v>1.9102533989818273E-8</v>
      </c>
    </row>
    <row r="84" spans="1:11" ht="19.5" thickBot="1" x14ac:dyDescent="0.5">
      <c r="A84" s="1" t="s">
        <v>41</v>
      </c>
      <c r="C84" s="1" t="s">
        <v>41</v>
      </c>
      <c r="E84" s="34">
        <f>SUM(E8:E83)</f>
        <v>127058559588</v>
      </c>
      <c r="F84" s="9"/>
      <c r="G84" s="36">
        <f>SUM(G8:G83)</f>
        <v>0.99999999999999978</v>
      </c>
      <c r="H84" s="9"/>
      <c r="I84" s="34">
        <f>SUM(I8:I83)</f>
        <v>699750096355</v>
      </c>
      <c r="J84" s="9"/>
      <c r="K84" s="36">
        <f>SUM(K8:K83)</f>
        <v>1</v>
      </c>
    </row>
    <row r="85" spans="1:11" ht="19.5" thickTop="1" x14ac:dyDescent="0.45">
      <c r="E85" s="9"/>
      <c r="F85" s="9"/>
      <c r="G85" s="9"/>
      <c r="H85" s="9"/>
      <c r="I85" s="9"/>
      <c r="J85" s="9"/>
      <c r="K85" s="9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  <ignoredErrors>
    <ignoredError sqref="C12:C8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</row>
    <row r="3" spans="1:5" ht="26.25" x14ac:dyDescent="0.45">
      <c r="A3" s="18" t="s">
        <v>194</v>
      </c>
      <c r="B3" s="18" t="s">
        <v>194</v>
      </c>
      <c r="C3" s="18" t="s">
        <v>194</v>
      </c>
      <c r="D3" s="18" t="s">
        <v>194</v>
      </c>
      <c r="E3" s="18" t="s">
        <v>194</v>
      </c>
    </row>
    <row r="4" spans="1:5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</row>
    <row r="6" spans="1:5" ht="26.25" x14ac:dyDescent="0.45">
      <c r="A6" s="17" t="s">
        <v>249</v>
      </c>
      <c r="C6" s="17" t="s">
        <v>196</v>
      </c>
      <c r="E6" s="17" t="s">
        <v>6</v>
      </c>
    </row>
    <row r="7" spans="1:5" ht="27" thickBot="1" x14ac:dyDescent="0.5">
      <c r="A7" s="17" t="s">
        <v>249</v>
      </c>
      <c r="C7" s="17" t="s">
        <v>105</v>
      </c>
      <c r="E7" s="17" t="s">
        <v>105</v>
      </c>
    </row>
    <row r="8" spans="1:5" ht="24" x14ac:dyDescent="0.55000000000000004">
      <c r="A8" s="3" t="s">
        <v>250</v>
      </c>
      <c r="C8" s="6">
        <v>-667595842</v>
      </c>
      <c r="D8" s="6"/>
      <c r="E8" s="6">
        <v>472483822</v>
      </c>
    </row>
    <row r="9" spans="1:5" ht="24" x14ac:dyDescent="0.55000000000000004">
      <c r="A9" s="3" t="s">
        <v>251</v>
      </c>
      <c r="C9" s="6">
        <v>0</v>
      </c>
      <c r="D9" s="6"/>
      <c r="E9" s="6">
        <v>1707483480</v>
      </c>
    </row>
    <row r="10" spans="1:5" ht="24.75" thickBot="1" x14ac:dyDescent="0.6">
      <c r="A10" s="3" t="s">
        <v>41</v>
      </c>
      <c r="C10" s="37">
        <f>SUM(C8:C9)</f>
        <v>-667595842</v>
      </c>
      <c r="E10" s="37">
        <f>SUM(E8:E9)</f>
        <v>2179967302</v>
      </c>
    </row>
    <row r="11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0764-8673-4958-BF82-8BFAC9E5A792}">
  <dimension ref="A2:Y33"/>
  <sheetViews>
    <sheetView rightToLeft="1" topLeftCell="A13" workbookViewId="0">
      <selection activeCell="E40" sqref="A35:E40"/>
    </sheetView>
  </sheetViews>
  <sheetFormatPr defaultRowHeight="18.75" x14ac:dyDescent="0.45"/>
  <cols>
    <col min="1" max="1" width="38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4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</row>
    <row r="3" spans="1:25" ht="26.25" x14ac:dyDescent="0.4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</row>
    <row r="4" spans="1:25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</row>
    <row r="6" spans="1:25" ht="27" thickBot="1" x14ac:dyDescent="0.5">
      <c r="A6" s="17" t="s">
        <v>3</v>
      </c>
      <c r="C6" s="17" t="s">
        <v>255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7" thickBot="1" x14ac:dyDescent="0.5">
      <c r="A7" s="17" t="s">
        <v>3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7" thickBot="1" x14ac:dyDescent="0.5">
      <c r="A8" s="17" t="s">
        <v>3</v>
      </c>
      <c r="C8" s="17" t="s">
        <v>7</v>
      </c>
      <c r="E8" s="17" t="s">
        <v>8</v>
      </c>
      <c r="G8" s="17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s="5" customFormat="1" ht="24" x14ac:dyDescent="0.55000000000000004">
      <c r="A9" s="5" t="s">
        <v>15</v>
      </c>
      <c r="C9" s="6">
        <v>31058023</v>
      </c>
      <c r="D9" s="6"/>
      <c r="E9" s="6">
        <v>9640203619603</v>
      </c>
      <c r="F9" s="6"/>
      <c r="G9" s="6">
        <v>9910566253972</v>
      </c>
      <c r="H9" s="6"/>
      <c r="I9" s="6">
        <v>289484260</v>
      </c>
      <c r="J9" s="6"/>
      <c r="K9" s="6">
        <v>100328105089326</v>
      </c>
      <c r="L9" s="6"/>
      <c r="M9" s="6">
        <v>-275695762</v>
      </c>
      <c r="N9" s="6"/>
      <c r="O9" s="6">
        <v>96140899938868</v>
      </c>
      <c r="P9" s="6"/>
      <c r="Q9" s="6">
        <v>44846521</v>
      </c>
      <c r="R9" s="6"/>
      <c r="S9" s="6">
        <v>360101</v>
      </c>
      <c r="T9" s="6"/>
      <c r="U9" s="6">
        <v>16079287075603</v>
      </c>
      <c r="V9" s="6"/>
      <c r="W9" s="6">
        <v>16139587492386</v>
      </c>
      <c r="Y9" s="7">
        <v>0.2467082829559141</v>
      </c>
    </row>
    <row r="10" spans="1:25" s="5" customFormat="1" ht="24" x14ac:dyDescent="0.55000000000000004">
      <c r="A10" s="5" t="s">
        <v>16</v>
      </c>
      <c r="C10" s="6">
        <v>43165492</v>
      </c>
      <c r="D10" s="6"/>
      <c r="E10" s="6">
        <v>3048762170640</v>
      </c>
      <c r="F10" s="6"/>
      <c r="G10" s="6">
        <v>3112695187490</v>
      </c>
      <c r="H10" s="6"/>
      <c r="I10" s="6">
        <v>69109827</v>
      </c>
      <c r="J10" s="6"/>
      <c r="K10" s="6">
        <v>5567770979462</v>
      </c>
      <c r="L10" s="6"/>
      <c r="M10" s="6">
        <v>-76344114</v>
      </c>
      <c r="N10" s="6"/>
      <c r="O10" s="6">
        <v>6152586233264</v>
      </c>
      <c r="P10" s="6"/>
      <c r="Q10" s="6">
        <v>35931205</v>
      </c>
      <c r="R10" s="6"/>
      <c r="S10" s="6">
        <v>86564</v>
      </c>
      <c r="T10" s="6"/>
      <c r="U10" s="6">
        <v>2871315842816</v>
      </c>
      <c r="V10" s="6"/>
      <c r="W10" s="6">
        <v>3109509035436</v>
      </c>
      <c r="Y10" s="7">
        <v>4.7531675473751873E-2</v>
      </c>
    </row>
    <row r="11" spans="1:25" s="5" customFormat="1" ht="24" x14ac:dyDescent="0.55000000000000004">
      <c r="A11" s="5" t="s">
        <v>18</v>
      </c>
      <c r="C11" s="6">
        <v>50812749</v>
      </c>
      <c r="D11" s="6"/>
      <c r="E11" s="6">
        <v>1033862393708</v>
      </c>
      <c r="F11" s="6"/>
      <c r="G11" s="6">
        <v>1085860544748</v>
      </c>
      <c r="H11" s="6"/>
      <c r="I11" s="6">
        <v>63300837</v>
      </c>
      <c r="J11" s="6"/>
      <c r="K11" s="6">
        <v>1500071106357</v>
      </c>
      <c r="L11" s="6"/>
      <c r="M11" s="6">
        <v>-68533692</v>
      </c>
      <c r="N11" s="6"/>
      <c r="O11" s="6">
        <v>1660383176851</v>
      </c>
      <c r="P11" s="6"/>
      <c r="Q11" s="6">
        <v>45579894</v>
      </c>
      <c r="R11" s="6"/>
      <c r="S11" s="6">
        <v>26520</v>
      </c>
      <c r="T11" s="6"/>
      <c r="U11" s="6">
        <v>1050282873014</v>
      </c>
      <c r="V11" s="6"/>
      <c r="W11" s="6">
        <v>1208452418607</v>
      </c>
      <c r="Y11" s="7">
        <v>1.8472294993233412E-2</v>
      </c>
    </row>
    <row r="12" spans="1:25" s="5" customFormat="1" ht="24" x14ac:dyDescent="0.55000000000000004">
      <c r="A12" s="5" t="s">
        <v>19</v>
      </c>
      <c r="C12" s="6">
        <v>155741846</v>
      </c>
      <c r="D12" s="6"/>
      <c r="E12" s="6">
        <v>3622192868877</v>
      </c>
      <c r="F12" s="6"/>
      <c r="G12" s="6">
        <v>3624775328955</v>
      </c>
      <c r="H12" s="6"/>
      <c r="I12" s="6">
        <v>7113138445</v>
      </c>
      <c r="J12" s="6"/>
      <c r="K12" s="6">
        <v>168041252043965</v>
      </c>
      <c r="L12" s="6"/>
      <c r="M12" s="6">
        <v>-7115741641</v>
      </c>
      <c r="N12" s="6"/>
      <c r="O12" s="6">
        <v>168066994082734</v>
      </c>
      <c r="P12" s="6"/>
      <c r="Q12" s="6">
        <v>153138650</v>
      </c>
      <c r="R12" s="6"/>
      <c r="S12" s="6">
        <v>23890</v>
      </c>
      <c r="T12" s="6"/>
      <c r="U12" s="6">
        <v>3657175852072</v>
      </c>
      <c r="V12" s="6"/>
      <c r="W12" s="6">
        <v>3658322289897</v>
      </c>
      <c r="Y12" s="7">
        <v>5.5920785526000431E-2</v>
      </c>
    </row>
    <row r="13" spans="1:25" s="5" customFormat="1" ht="24" x14ac:dyDescent="0.55000000000000004">
      <c r="A13" s="5" t="s">
        <v>20</v>
      </c>
      <c r="C13" s="6">
        <v>712959</v>
      </c>
      <c r="D13" s="6"/>
      <c r="E13" s="6">
        <v>25398701151</v>
      </c>
      <c r="F13" s="6"/>
      <c r="G13" s="6">
        <v>25517720812</v>
      </c>
      <c r="H13" s="6"/>
      <c r="I13" s="6">
        <v>8238482</v>
      </c>
      <c r="J13" s="6"/>
      <c r="K13" s="6">
        <v>298061956235</v>
      </c>
      <c r="L13" s="6"/>
      <c r="M13" s="6">
        <v>-7908198</v>
      </c>
      <c r="N13" s="6"/>
      <c r="O13" s="6">
        <v>288363184518</v>
      </c>
      <c r="P13" s="6"/>
      <c r="Q13" s="6">
        <v>1043243</v>
      </c>
      <c r="R13" s="6"/>
      <c r="S13" s="6">
        <v>36744</v>
      </c>
      <c r="T13" s="6"/>
      <c r="U13" s="6">
        <v>37701405397</v>
      </c>
      <c r="V13" s="6"/>
      <c r="W13" s="6">
        <v>38318785527</v>
      </c>
      <c r="Y13" s="7">
        <v>5.8573750951081659E-4</v>
      </c>
    </row>
    <row r="14" spans="1:25" s="5" customFormat="1" ht="24" x14ac:dyDescent="0.55000000000000004">
      <c r="A14" s="5" t="s">
        <v>22</v>
      </c>
      <c r="C14" s="6">
        <v>199223727</v>
      </c>
      <c r="D14" s="6"/>
      <c r="E14" s="6">
        <v>2625118506360</v>
      </c>
      <c r="F14" s="6"/>
      <c r="G14" s="6">
        <v>2799755085959</v>
      </c>
      <c r="H14" s="6"/>
      <c r="I14" s="6">
        <v>56879146</v>
      </c>
      <c r="J14" s="6"/>
      <c r="K14" s="6">
        <v>845805385809</v>
      </c>
      <c r="L14" s="6"/>
      <c r="M14" s="6">
        <v>-89098329</v>
      </c>
      <c r="N14" s="6"/>
      <c r="O14" s="6">
        <v>1365606868146</v>
      </c>
      <c r="P14" s="6"/>
      <c r="Q14" s="6">
        <v>167004544</v>
      </c>
      <c r="R14" s="6"/>
      <c r="S14" s="6">
        <v>18060</v>
      </c>
      <c r="T14" s="6"/>
      <c r="U14" s="6">
        <v>2274061609614</v>
      </c>
      <c r="V14" s="6"/>
      <c r="W14" s="6">
        <v>3015287717083</v>
      </c>
      <c r="Y14" s="7">
        <v>4.609141687484547E-2</v>
      </c>
    </row>
    <row r="15" spans="1:25" s="5" customFormat="1" ht="24" x14ac:dyDescent="0.55000000000000004">
      <c r="A15" s="5" t="s">
        <v>23</v>
      </c>
      <c r="C15" s="6">
        <v>137658665</v>
      </c>
      <c r="D15" s="6"/>
      <c r="E15" s="6">
        <v>1431570909738</v>
      </c>
      <c r="F15" s="6"/>
      <c r="G15" s="6">
        <v>1413082956167</v>
      </c>
      <c r="H15" s="6"/>
      <c r="I15" s="6">
        <v>76179410</v>
      </c>
      <c r="J15" s="6"/>
      <c r="K15" s="6">
        <v>850538032283</v>
      </c>
      <c r="L15" s="6"/>
      <c r="M15" s="6">
        <v>-95599038</v>
      </c>
      <c r="N15" s="6"/>
      <c r="O15" s="6">
        <v>1060242711458</v>
      </c>
      <c r="P15" s="6"/>
      <c r="Q15" s="6">
        <v>118239037</v>
      </c>
      <c r="R15" s="6"/>
      <c r="S15" s="6">
        <v>12320</v>
      </c>
      <c r="T15" s="6"/>
      <c r="U15" s="6">
        <v>1279545538526</v>
      </c>
      <c r="V15" s="6"/>
      <c r="W15" s="6">
        <v>1456311625507</v>
      </c>
      <c r="Y15" s="7">
        <v>2.2261048539627407E-2</v>
      </c>
    </row>
    <row r="16" spans="1:25" s="5" customFormat="1" ht="24" x14ac:dyDescent="0.55000000000000004">
      <c r="A16" s="5" t="s">
        <v>24</v>
      </c>
      <c r="C16" s="6">
        <v>104562152</v>
      </c>
      <c r="D16" s="6"/>
      <c r="E16" s="6">
        <v>2223382615965</v>
      </c>
      <c r="F16" s="6"/>
      <c r="G16" s="6">
        <v>2394381030841</v>
      </c>
      <c r="H16" s="6"/>
      <c r="I16" s="6">
        <v>89098416</v>
      </c>
      <c r="J16" s="6"/>
      <c r="K16" s="6">
        <v>2113189249141</v>
      </c>
      <c r="L16" s="6"/>
      <c r="M16" s="6">
        <v>-96614290</v>
      </c>
      <c r="N16" s="6"/>
      <c r="O16" s="6">
        <v>2290018808312</v>
      </c>
      <c r="P16" s="6"/>
      <c r="Q16" s="6">
        <v>97046278</v>
      </c>
      <c r="R16" s="6"/>
      <c r="S16" s="6">
        <v>24910</v>
      </c>
      <c r="T16" s="6"/>
      <c r="U16" s="6">
        <v>2204379932878</v>
      </c>
      <c r="V16" s="6"/>
      <c r="W16" s="6">
        <v>2416770080828</v>
      </c>
      <c r="Y16" s="7">
        <v>3.694253011246923E-2</v>
      </c>
    </row>
    <row r="17" spans="1:25" s="5" customFormat="1" ht="24" x14ac:dyDescent="0.55000000000000004">
      <c r="A17" s="5" t="s">
        <v>25</v>
      </c>
      <c r="C17" s="6">
        <v>88310275</v>
      </c>
      <c r="D17" s="6"/>
      <c r="E17" s="6">
        <v>2065493764887</v>
      </c>
      <c r="F17" s="6"/>
      <c r="G17" s="6">
        <v>2047560395787</v>
      </c>
      <c r="H17" s="6"/>
      <c r="I17" s="6">
        <v>288101094</v>
      </c>
      <c r="J17" s="6"/>
      <c r="K17" s="6">
        <v>8115062294028</v>
      </c>
      <c r="L17" s="6"/>
      <c r="M17" s="6">
        <v>-299536275</v>
      </c>
      <c r="N17" s="6"/>
      <c r="O17" s="6">
        <v>8412489149597</v>
      </c>
      <c r="P17" s="6"/>
      <c r="Q17" s="6">
        <v>76875094</v>
      </c>
      <c r="R17" s="6"/>
      <c r="S17" s="6">
        <v>32672</v>
      </c>
      <c r="T17" s="6"/>
      <c r="U17" s="6">
        <v>2301122069047</v>
      </c>
      <c r="V17" s="6"/>
      <c r="W17" s="6">
        <v>2510984922139</v>
      </c>
      <c r="Y17" s="7">
        <v>3.8382689703894114E-2</v>
      </c>
    </row>
    <row r="18" spans="1:25" s="5" customFormat="1" ht="24" x14ac:dyDescent="0.55000000000000004">
      <c r="A18" s="5" t="s">
        <v>26</v>
      </c>
      <c r="C18" s="6">
        <v>108621871</v>
      </c>
      <c r="D18" s="6"/>
      <c r="E18" s="6">
        <v>1587700978708</v>
      </c>
      <c r="F18" s="6"/>
      <c r="G18" s="6">
        <v>1656782405828</v>
      </c>
      <c r="H18" s="6"/>
      <c r="I18" s="6">
        <v>23003976</v>
      </c>
      <c r="J18" s="6"/>
      <c r="K18" s="6">
        <v>388415953778</v>
      </c>
      <c r="L18" s="6"/>
      <c r="M18" s="6">
        <v>-31942657</v>
      </c>
      <c r="N18" s="6"/>
      <c r="O18" s="6">
        <v>538429482090</v>
      </c>
      <c r="P18" s="6"/>
      <c r="Q18" s="6">
        <v>99683190</v>
      </c>
      <c r="R18" s="6"/>
      <c r="S18" s="6">
        <v>19120</v>
      </c>
      <c r="T18" s="6"/>
      <c r="U18" s="6">
        <v>1503552410612</v>
      </c>
      <c r="V18" s="6"/>
      <c r="W18" s="6">
        <v>1905427988300</v>
      </c>
      <c r="Y18" s="7">
        <v>2.9126200871701428E-2</v>
      </c>
    </row>
    <row r="19" spans="1:25" s="5" customFormat="1" ht="24" x14ac:dyDescent="0.55000000000000004">
      <c r="A19" s="5" t="s">
        <v>27</v>
      </c>
      <c r="C19" s="6">
        <v>76845827</v>
      </c>
      <c r="D19" s="6"/>
      <c r="E19" s="6">
        <v>917547139060</v>
      </c>
      <c r="F19" s="6"/>
      <c r="G19" s="6">
        <v>973174150692</v>
      </c>
      <c r="H19" s="6"/>
      <c r="I19" s="6">
        <v>186517871</v>
      </c>
      <c r="J19" s="6"/>
      <c r="K19" s="6">
        <v>2537634355377</v>
      </c>
      <c r="L19" s="6"/>
      <c r="M19" s="6">
        <v>-193792511</v>
      </c>
      <c r="N19" s="6"/>
      <c r="O19" s="6">
        <v>2615780369526</v>
      </c>
      <c r="P19" s="6"/>
      <c r="Q19" s="6">
        <v>69571187</v>
      </c>
      <c r="R19" s="6"/>
      <c r="S19" s="6">
        <v>15340</v>
      </c>
      <c r="T19" s="6"/>
      <c r="U19" s="6">
        <v>972177810148</v>
      </c>
      <c r="V19" s="6"/>
      <c r="W19" s="6">
        <v>1066933858638</v>
      </c>
      <c r="Y19" s="7">
        <v>1.6309055012483194E-2</v>
      </c>
    </row>
    <row r="20" spans="1:25" s="5" customFormat="1" ht="24" x14ac:dyDescent="0.55000000000000004">
      <c r="A20" s="5" t="s">
        <v>28</v>
      </c>
      <c r="C20" s="6">
        <v>69486976</v>
      </c>
      <c r="D20" s="6"/>
      <c r="E20" s="6">
        <v>657005906394</v>
      </c>
      <c r="F20" s="6"/>
      <c r="G20" s="6">
        <v>666221834566</v>
      </c>
      <c r="H20" s="6"/>
      <c r="I20" s="6">
        <v>138878852</v>
      </c>
      <c r="J20" s="6"/>
      <c r="K20" s="6">
        <v>1438191686617</v>
      </c>
      <c r="L20" s="6"/>
      <c r="M20" s="6">
        <v>-145441526</v>
      </c>
      <c r="N20" s="6"/>
      <c r="O20" s="6">
        <v>1530918460778</v>
      </c>
      <c r="P20" s="6"/>
      <c r="Q20" s="6">
        <v>62924302</v>
      </c>
      <c r="R20" s="6"/>
      <c r="S20" s="6">
        <v>11970</v>
      </c>
      <c r="T20" s="6"/>
      <c r="U20" s="6">
        <v>649574334080</v>
      </c>
      <c r="V20" s="6"/>
      <c r="W20" s="6">
        <v>753000529888</v>
      </c>
      <c r="Y20" s="7">
        <v>1.1510298381616095E-2</v>
      </c>
    </row>
    <row r="21" spans="1:25" s="5" customFormat="1" ht="24" x14ac:dyDescent="0.55000000000000004">
      <c r="A21" s="5" t="s">
        <v>29</v>
      </c>
      <c r="C21" s="6">
        <v>13900000</v>
      </c>
      <c r="D21" s="6"/>
      <c r="E21" s="6">
        <v>222234792871</v>
      </c>
      <c r="F21" s="6"/>
      <c r="G21" s="6">
        <v>264106070825</v>
      </c>
      <c r="H21" s="6"/>
      <c r="I21" s="6">
        <v>900000</v>
      </c>
      <c r="J21" s="6"/>
      <c r="K21" s="6">
        <v>17281800000</v>
      </c>
      <c r="L21" s="6"/>
      <c r="M21" s="6">
        <v>-7400000</v>
      </c>
      <c r="N21" s="6"/>
      <c r="O21" s="6">
        <v>142664730693</v>
      </c>
      <c r="P21" s="6"/>
      <c r="Q21" s="6">
        <v>7400000</v>
      </c>
      <c r="R21" s="6"/>
      <c r="S21" s="6">
        <v>19515</v>
      </c>
      <c r="T21" s="6"/>
      <c r="U21" s="6">
        <v>120223162013</v>
      </c>
      <c r="V21" s="6"/>
      <c r="W21" s="6">
        <v>144357748444</v>
      </c>
      <c r="Y21" s="7">
        <v>2.2066395604474014E-3</v>
      </c>
    </row>
    <row r="22" spans="1:25" s="5" customFormat="1" ht="24" x14ac:dyDescent="0.55000000000000004">
      <c r="A22" s="5" t="s">
        <v>30</v>
      </c>
      <c r="C22" s="6">
        <v>31300000</v>
      </c>
      <c r="D22" s="6"/>
      <c r="E22" s="6">
        <v>622124526478</v>
      </c>
      <c r="F22" s="6"/>
      <c r="G22" s="6">
        <v>631008000000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31300000</v>
      </c>
      <c r="R22" s="6"/>
      <c r="S22" s="6">
        <v>20710</v>
      </c>
      <c r="T22" s="6"/>
      <c r="U22" s="6">
        <v>622124526478</v>
      </c>
      <c r="V22" s="6"/>
      <c r="W22" s="6">
        <v>648223000000</v>
      </c>
      <c r="Y22" s="7">
        <v>9.9086784825186004E-3</v>
      </c>
    </row>
    <row r="23" spans="1:25" s="5" customFormat="1" ht="24" x14ac:dyDescent="0.55000000000000004">
      <c r="A23" s="5" t="s">
        <v>31</v>
      </c>
      <c r="C23" s="6">
        <v>25600000</v>
      </c>
      <c r="D23" s="6"/>
      <c r="E23" s="6">
        <v>787468875232</v>
      </c>
      <c r="F23" s="6"/>
      <c r="G23" s="6">
        <v>922553388800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25600000</v>
      </c>
      <c r="R23" s="6"/>
      <c r="S23" s="6">
        <v>36982</v>
      </c>
      <c r="T23" s="6"/>
      <c r="U23" s="6">
        <v>787468875232</v>
      </c>
      <c r="V23" s="6"/>
      <c r="W23" s="6">
        <v>946390089920</v>
      </c>
      <c r="Y23" s="7">
        <v>1.4466433804507319E-2</v>
      </c>
    </row>
    <row r="24" spans="1:25" s="5" customFormat="1" ht="24" x14ac:dyDescent="0.55000000000000004">
      <c r="A24" s="5" t="s">
        <v>32</v>
      </c>
      <c r="C24" s="6">
        <v>22300000</v>
      </c>
      <c r="D24" s="6"/>
      <c r="E24" s="6">
        <v>495888361580</v>
      </c>
      <c r="F24" s="6"/>
      <c r="G24" s="6">
        <v>525021939925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22300000</v>
      </c>
      <c r="R24" s="6"/>
      <c r="S24" s="6">
        <v>24176</v>
      </c>
      <c r="T24" s="6"/>
      <c r="U24" s="6">
        <v>495888361580</v>
      </c>
      <c r="V24" s="6"/>
      <c r="W24" s="6">
        <v>538925997730</v>
      </c>
      <c r="Y24" s="7">
        <v>8.2379743350314925E-3</v>
      </c>
    </row>
    <row r="25" spans="1:25" s="5" customFormat="1" ht="24" x14ac:dyDescent="0.55000000000000004">
      <c r="A25" s="5" t="s">
        <v>34</v>
      </c>
      <c r="C25" s="6">
        <v>10000000</v>
      </c>
      <c r="D25" s="6"/>
      <c r="E25" s="6">
        <v>100000000000</v>
      </c>
      <c r="F25" s="6"/>
      <c r="G25" s="6">
        <v>99881250000</v>
      </c>
      <c r="H25" s="6"/>
      <c r="I25" s="6">
        <v>88015303</v>
      </c>
      <c r="J25" s="6"/>
      <c r="K25" s="6">
        <v>937357976356</v>
      </c>
      <c r="L25" s="6"/>
      <c r="M25" s="6">
        <v>-94807001</v>
      </c>
      <c r="N25" s="6"/>
      <c r="O25" s="6">
        <v>1023995764956</v>
      </c>
      <c r="P25" s="6"/>
      <c r="Q25" s="6">
        <v>3208302</v>
      </c>
      <c r="R25" s="6"/>
      <c r="S25" s="6">
        <v>11599</v>
      </c>
      <c r="T25" s="6"/>
      <c r="U25" s="6">
        <v>36069434656</v>
      </c>
      <c r="V25" s="6"/>
      <c r="W25" s="6">
        <v>37203047362</v>
      </c>
      <c r="Y25" s="7">
        <v>5.6868243626031437E-4</v>
      </c>
    </row>
    <row r="26" spans="1:25" s="5" customFormat="1" ht="24" x14ac:dyDescent="0.55000000000000004">
      <c r="A26" s="5" t="s">
        <v>36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70500000</v>
      </c>
      <c r="J26" s="6"/>
      <c r="K26" s="6">
        <v>1000904947645</v>
      </c>
      <c r="L26" s="6"/>
      <c r="M26" s="6">
        <v>-70500000</v>
      </c>
      <c r="N26" s="6"/>
      <c r="O26" s="6">
        <v>1004959284576</v>
      </c>
      <c r="P26" s="6"/>
      <c r="Q26" s="6">
        <v>0</v>
      </c>
      <c r="R26" s="6"/>
      <c r="S26" s="6">
        <v>0</v>
      </c>
      <c r="T26" s="6"/>
      <c r="U26" s="6">
        <v>0</v>
      </c>
      <c r="V26" s="6"/>
      <c r="W26" s="6">
        <v>0</v>
      </c>
      <c r="Y26" s="7">
        <v>0</v>
      </c>
    </row>
    <row r="27" spans="1:25" s="5" customFormat="1" ht="24" x14ac:dyDescent="0.55000000000000004">
      <c r="A27" s="5" t="s">
        <v>38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287188378</v>
      </c>
      <c r="J27" s="6"/>
      <c r="K27" s="6">
        <v>3804541204294</v>
      </c>
      <c r="L27" s="6"/>
      <c r="M27" s="6">
        <v>-287188378</v>
      </c>
      <c r="N27" s="6"/>
      <c r="O27" s="6">
        <v>3820922645739</v>
      </c>
      <c r="P27" s="6"/>
      <c r="Q27" s="6">
        <v>0</v>
      </c>
      <c r="R27" s="6"/>
      <c r="S27" s="6">
        <v>0</v>
      </c>
      <c r="T27" s="6"/>
      <c r="U27" s="6">
        <v>0</v>
      </c>
      <c r="V27" s="6"/>
      <c r="W27" s="6">
        <v>0</v>
      </c>
      <c r="Y27" s="7">
        <v>0</v>
      </c>
    </row>
    <row r="28" spans="1:25" s="5" customFormat="1" ht="24" x14ac:dyDescent="0.55000000000000004">
      <c r="A28" s="5" t="s">
        <v>39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27889319</v>
      </c>
      <c r="J28" s="6"/>
      <c r="K28" s="6">
        <v>3001436375325</v>
      </c>
      <c r="L28" s="6"/>
      <c r="M28" s="6">
        <v>-27889319</v>
      </c>
      <c r="N28" s="6"/>
      <c r="O28" s="6">
        <v>3010413723752</v>
      </c>
      <c r="P28" s="6"/>
      <c r="Q28" s="6">
        <v>0</v>
      </c>
      <c r="R28" s="6"/>
      <c r="S28" s="6">
        <v>0</v>
      </c>
      <c r="T28" s="6"/>
      <c r="U28" s="6">
        <v>0</v>
      </c>
      <c r="V28" s="6"/>
      <c r="W28" s="6">
        <v>0</v>
      </c>
      <c r="Y28" s="7">
        <v>0</v>
      </c>
    </row>
    <row r="29" spans="1:25" s="5" customFormat="1" ht="24.75" thickBot="1" x14ac:dyDescent="0.6">
      <c r="A29" s="5" t="s">
        <v>40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39800000</v>
      </c>
      <c r="J29" s="6"/>
      <c r="K29" s="6">
        <v>3401545515562</v>
      </c>
      <c r="L29" s="6"/>
      <c r="M29" s="6">
        <v>-39800000</v>
      </c>
      <c r="N29" s="6"/>
      <c r="O29" s="6">
        <v>3416560383651</v>
      </c>
      <c r="P29" s="6"/>
      <c r="Q29" s="6">
        <v>0</v>
      </c>
      <c r="R29" s="6"/>
      <c r="S29" s="6">
        <v>0</v>
      </c>
      <c r="T29" s="6"/>
      <c r="U29" s="6">
        <v>0</v>
      </c>
      <c r="V29" s="6"/>
      <c r="W29" s="6">
        <v>0</v>
      </c>
      <c r="Y29" s="7">
        <v>0</v>
      </c>
    </row>
    <row r="30" spans="1:25" ht="24.75" thickBot="1" x14ac:dyDescent="0.6">
      <c r="A30" s="3" t="s">
        <v>41</v>
      </c>
      <c r="C30" s="1" t="s">
        <v>41</v>
      </c>
      <c r="E30" s="8">
        <f>SUM(E9:E29)</f>
        <v>31105956131252</v>
      </c>
      <c r="F30" s="9"/>
      <c r="G30" s="8">
        <f>SUM(G9:G29)</f>
        <v>32152943545367</v>
      </c>
      <c r="H30" s="9"/>
      <c r="I30" s="9" t="s">
        <v>41</v>
      </c>
      <c r="J30" s="9"/>
      <c r="K30" s="8">
        <f>SUM(K9:K29)</f>
        <v>304187165951560</v>
      </c>
      <c r="L30" s="9"/>
      <c r="M30" s="9" t="s">
        <v>41</v>
      </c>
      <c r="N30" s="9"/>
      <c r="O30" s="8">
        <f>SUM(O9:O29)</f>
        <v>302542228999509</v>
      </c>
      <c r="P30" s="9"/>
      <c r="Q30" s="9" t="s">
        <v>41</v>
      </c>
      <c r="R30" s="9"/>
      <c r="S30" s="9" t="s">
        <v>41</v>
      </c>
      <c r="T30" s="9"/>
      <c r="U30" s="8">
        <f>SUM(U9:U29)</f>
        <v>36941951113766</v>
      </c>
      <c r="V30" s="9"/>
      <c r="W30" s="8">
        <f>SUM(W9:W29)</f>
        <v>39594006627692</v>
      </c>
      <c r="X30" s="9"/>
      <c r="Y30" s="11">
        <f>SUM(Y9:Y29)</f>
        <v>0.60523042457381271</v>
      </c>
    </row>
    <row r="31" spans="1:25" ht="19.5" thickTop="1" x14ac:dyDescent="0.45"/>
    <row r="32" spans="1:25" x14ac:dyDescent="0.45">
      <c r="W32" s="4"/>
    </row>
    <row r="33" spans="23:23" x14ac:dyDescent="0.45">
      <c r="W33" s="4"/>
    </row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2"/>
  <sheetViews>
    <sheetView rightToLeft="1" topLeftCell="Q16" workbookViewId="0">
      <selection activeCell="AI28" sqref="AI28"/>
    </sheetView>
  </sheetViews>
  <sheetFormatPr defaultRowHeight="18.75" x14ac:dyDescent="0.45"/>
  <cols>
    <col min="1" max="1" width="29.140625" style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1" style="1" customWidth="1"/>
    <col min="22" max="22" width="1" style="1" customWidth="1"/>
    <col min="23" max="23" width="22" style="1" customWidth="1"/>
    <col min="24" max="24" width="1" style="1" customWidth="1"/>
    <col min="25" max="25" width="11" style="1" customWidth="1"/>
    <col min="26" max="26" width="1" style="1" customWidth="1"/>
    <col min="27" max="27" width="24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4" style="1" customWidth="1"/>
    <col min="34" max="34" width="1" style="1" customWidth="1"/>
    <col min="35" max="35" width="24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  <c r="T2" s="18" t="s">
        <v>0</v>
      </c>
      <c r="U2" s="18" t="s">
        <v>0</v>
      </c>
      <c r="V2" s="18" t="s">
        <v>0</v>
      </c>
      <c r="W2" s="18" t="s">
        <v>0</v>
      </c>
      <c r="X2" s="18" t="s">
        <v>0</v>
      </c>
      <c r="Y2" s="18" t="s">
        <v>0</v>
      </c>
      <c r="Z2" s="18" t="s">
        <v>0</v>
      </c>
      <c r="AA2" s="18" t="s">
        <v>0</v>
      </c>
      <c r="AB2" s="18" t="s">
        <v>0</v>
      </c>
      <c r="AC2" s="18" t="s">
        <v>0</v>
      </c>
      <c r="AD2" s="18" t="s">
        <v>0</v>
      </c>
      <c r="AE2" s="18" t="s">
        <v>0</v>
      </c>
      <c r="AF2" s="18" t="s">
        <v>0</v>
      </c>
      <c r="AG2" s="18" t="s">
        <v>0</v>
      </c>
      <c r="AH2" s="18" t="s">
        <v>0</v>
      </c>
      <c r="AI2" s="18" t="s">
        <v>0</v>
      </c>
      <c r="AJ2" s="18" t="s">
        <v>0</v>
      </c>
      <c r="AK2" s="18" t="s">
        <v>0</v>
      </c>
    </row>
    <row r="3" spans="1:37" ht="26.25" x14ac:dyDescent="0.4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  <c r="L3" s="18" t="s">
        <v>1</v>
      </c>
      <c r="M3" s="18" t="s">
        <v>1</v>
      </c>
      <c r="N3" s="18" t="s">
        <v>1</v>
      </c>
      <c r="O3" s="18" t="s">
        <v>1</v>
      </c>
      <c r="P3" s="18" t="s">
        <v>1</v>
      </c>
      <c r="Q3" s="18" t="s">
        <v>1</v>
      </c>
      <c r="R3" s="18" t="s">
        <v>1</v>
      </c>
      <c r="S3" s="18" t="s">
        <v>1</v>
      </c>
      <c r="T3" s="18" t="s">
        <v>1</v>
      </c>
      <c r="U3" s="18" t="s">
        <v>1</v>
      </c>
      <c r="V3" s="18" t="s">
        <v>1</v>
      </c>
      <c r="W3" s="18" t="s">
        <v>1</v>
      </c>
      <c r="X3" s="18" t="s">
        <v>1</v>
      </c>
      <c r="Y3" s="18" t="s">
        <v>1</v>
      </c>
      <c r="Z3" s="18" t="s">
        <v>1</v>
      </c>
      <c r="AA3" s="18" t="s">
        <v>1</v>
      </c>
      <c r="AB3" s="18" t="s">
        <v>1</v>
      </c>
      <c r="AC3" s="18" t="s">
        <v>1</v>
      </c>
      <c r="AD3" s="18" t="s">
        <v>1</v>
      </c>
      <c r="AE3" s="18" t="s">
        <v>1</v>
      </c>
      <c r="AF3" s="18" t="s">
        <v>1</v>
      </c>
      <c r="AG3" s="18" t="s">
        <v>1</v>
      </c>
      <c r="AH3" s="18" t="s">
        <v>1</v>
      </c>
      <c r="AI3" s="18" t="s">
        <v>1</v>
      </c>
      <c r="AJ3" s="18" t="s">
        <v>1</v>
      </c>
      <c r="AK3" s="18" t="s">
        <v>1</v>
      </c>
    </row>
    <row r="4" spans="1:37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  <c r="T4" s="18" t="s">
        <v>2</v>
      </c>
      <c r="U4" s="18" t="s">
        <v>2</v>
      </c>
      <c r="V4" s="18" t="s">
        <v>2</v>
      </c>
      <c r="W4" s="18" t="s">
        <v>2</v>
      </c>
      <c r="X4" s="18" t="s">
        <v>2</v>
      </c>
      <c r="Y4" s="18" t="s">
        <v>2</v>
      </c>
      <c r="Z4" s="18" t="s">
        <v>2</v>
      </c>
      <c r="AA4" s="18" t="s">
        <v>2</v>
      </c>
      <c r="AB4" s="18" t="s">
        <v>2</v>
      </c>
      <c r="AC4" s="18" t="s">
        <v>2</v>
      </c>
      <c r="AD4" s="18" t="s">
        <v>2</v>
      </c>
      <c r="AE4" s="18" t="s">
        <v>2</v>
      </c>
      <c r="AF4" s="18" t="s">
        <v>2</v>
      </c>
      <c r="AG4" s="18" t="s">
        <v>2</v>
      </c>
      <c r="AH4" s="18" t="s">
        <v>2</v>
      </c>
      <c r="AI4" s="18" t="s">
        <v>2</v>
      </c>
      <c r="AJ4" s="18" t="s">
        <v>2</v>
      </c>
      <c r="AK4" s="18" t="s">
        <v>2</v>
      </c>
    </row>
    <row r="6" spans="1:37" ht="27" thickBot="1" x14ac:dyDescent="0.5">
      <c r="A6" s="17" t="s">
        <v>43</v>
      </c>
      <c r="B6" s="17" t="s">
        <v>43</v>
      </c>
      <c r="C6" s="17" t="s">
        <v>43</v>
      </c>
      <c r="D6" s="17" t="s">
        <v>43</v>
      </c>
      <c r="E6" s="17" t="s">
        <v>43</v>
      </c>
      <c r="F6" s="17" t="s">
        <v>43</v>
      </c>
      <c r="G6" s="17" t="s">
        <v>43</v>
      </c>
      <c r="H6" s="17" t="s">
        <v>43</v>
      </c>
      <c r="I6" s="17" t="s">
        <v>43</v>
      </c>
      <c r="J6" s="17" t="s">
        <v>43</v>
      </c>
      <c r="K6" s="17" t="s">
        <v>43</v>
      </c>
      <c r="L6" s="17" t="s">
        <v>43</v>
      </c>
      <c r="M6" s="17" t="s">
        <v>43</v>
      </c>
      <c r="O6" s="17" t="s">
        <v>255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7" thickBot="1" x14ac:dyDescent="0.5">
      <c r="A7" s="17" t="s">
        <v>44</v>
      </c>
      <c r="C7" s="17" t="s">
        <v>45</v>
      </c>
      <c r="E7" s="17" t="s">
        <v>46</v>
      </c>
      <c r="G7" s="17" t="s">
        <v>47</v>
      </c>
      <c r="I7" s="17" t="s">
        <v>48</v>
      </c>
      <c r="K7" s="17" t="s">
        <v>49</v>
      </c>
      <c r="M7" s="17" t="s">
        <v>42</v>
      </c>
      <c r="O7" s="17" t="s">
        <v>7</v>
      </c>
      <c r="Q7" s="17" t="s">
        <v>8</v>
      </c>
      <c r="S7" s="17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7" t="s">
        <v>7</v>
      </c>
      <c r="AE7" s="17" t="s">
        <v>50</v>
      </c>
      <c r="AG7" s="17" t="s">
        <v>8</v>
      </c>
      <c r="AI7" s="17" t="s">
        <v>9</v>
      </c>
      <c r="AK7" s="17" t="s">
        <v>13</v>
      </c>
    </row>
    <row r="8" spans="1:37" ht="27" thickBot="1" x14ac:dyDescent="0.5">
      <c r="A8" s="17" t="s">
        <v>44</v>
      </c>
      <c r="C8" s="17" t="s">
        <v>45</v>
      </c>
      <c r="E8" s="17" t="s">
        <v>46</v>
      </c>
      <c r="G8" s="17" t="s">
        <v>47</v>
      </c>
      <c r="I8" s="17" t="s">
        <v>48</v>
      </c>
      <c r="K8" s="17" t="s">
        <v>49</v>
      </c>
      <c r="M8" s="17" t="s">
        <v>42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50</v>
      </c>
      <c r="AG8" s="17" t="s">
        <v>8</v>
      </c>
      <c r="AI8" s="17" t="s">
        <v>9</v>
      </c>
      <c r="AK8" s="17" t="s">
        <v>13</v>
      </c>
    </row>
    <row r="9" spans="1:37" s="5" customFormat="1" ht="24" x14ac:dyDescent="0.55000000000000004">
      <c r="A9" s="5" t="s">
        <v>51</v>
      </c>
      <c r="C9" s="6" t="s">
        <v>52</v>
      </c>
      <c r="D9" s="6"/>
      <c r="E9" s="6" t="s">
        <v>52</v>
      </c>
      <c r="F9" s="6"/>
      <c r="G9" s="6" t="s">
        <v>53</v>
      </c>
      <c r="H9" s="6"/>
      <c r="I9" s="6" t="s">
        <v>54</v>
      </c>
      <c r="J9" s="6"/>
      <c r="K9" s="6">
        <v>54.06</v>
      </c>
      <c r="L9" s="6"/>
      <c r="M9" s="6">
        <v>54.06</v>
      </c>
      <c r="N9" s="6"/>
      <c r="O9" s="6">
        <v>134150</v>
      </c>
      <c r="P9" s="6"/>
      <c r="Q9" s="6">
        <v>499994489500</v>
      </c>
      <c r="R9" s="6"/>
      <c r="S9" s="6">
        <v>702956542380</v>
      </c>
      <c r="T9" s="6"/>
      <c r="U9" s="6">
        <v>0</v>
      </c>
      <c r="V9" s="6"/>
      <c r="W9" s="6">
        <v>0</v>
      </c>
      <c r="Y9" s="7">
        <v>0</v>
      </c>
      <c r="AA9" s="13">
        <v>0</v>
      </c>
      <c r="AC9" s="13">
        <v>134150</v>
      </c>
      <c r="AE9" s="13">
        <v>5316452</v>
      </c>
      <c r="AG9" s="14">
        <v>499994489500</v>
      </c>
      <c r="AH9" s="14"/>
      <c r="AI9" s="14">
        <v>712685032208</v>
      </c>
      <c r="AK9" s="7">
        <v>1.0894039309701269E-2</v>
      </c>
    </row>
    <row r="10" spans="1:37" s="5" customFormat="1" ht="24" x14ac:dyDescent="0.55000000000000004">
      <c r="A10" s="5" t="s">
        <v>55</v>
      </c>
      <c r="C10" s="6" t="s">
        <v>52</v>
      </c>
      <c r="D10" s="6"/>
      <c r="E10" s="6" t="s">
        <v>52</v>
      </c>
      <c r="F10" s="6"/>
      <c r="G10" s="6" t="s">
        <v>56</v>
      </c>
      <c r="H10" s="6"/>
      <c r="I10" s="6" t="s">
        <v>57</v>
      </c>
      <c r="J10" s="6"/>
      <c r="K10" s="6">
        <v>30</v>
      </c>
      <c r="L10" s="6"/>
      <c r="M10" s="6">
        <v>30</v>
      </c>
      <c r="N10" s="6"/>
      <c r="O10" s="6">
        <v>33370</v>
      </c>
      <c r="P10" s="6"/>
      <c r="Q10" s="6">
        <v>49985300824</v>
      </c>
      <c r="R10" s="6"/>
      <c r="S10" s="6">
        <v>61886990323</v>
      </c>
      <c r="T10" s="6"/>
      <c r="U10" s="6">
        <v>0</v>
      </c>
      <c r="V10" s="6"/>
      <c r="W10" s="6">
        <v>0</v>
      </c>
      <c r="Y10" s="7">
        <v>0</v>
      </c>
      <c r="AA10" s="13">
        <v>0</v>
      </c>
      <c r="AC10" s="13">
        <v>33370</v>
      </c>
      <c r="AE10" s="13">
        <v>1889065</v>
      </c>
      <c r="AG10" s="14">
        <v>49985300824</v>
      </c>
      <c r="AH10" s="14"/>
      <c r="AI10" s="14">
        <v>62992407592</v>
      </c>
      <c r="AK10" s="7">
        <v>9.6289627746761798E-4</v>
      </c>
    </row>
    <row r="11" spans="1:37" s="5" customFormat="1" ht="24" x14ac:dyDescent="0.55000000000000004">
      <c r="A11" s="5" t="s">
        <v>58</v>
      </c>
      <c r="C11" s="6" t="s">
        <v>52</v>
      </c>
      <c r="D11" s="6"/>
      <c r="E11" s="6" t="s">
        <v>52</v>
      </c>
      <c r="F11" s="6"/>
      <c r="G11" s="6" t="s">
        <v>59</v>
      </c>
      <c r="H11" s="6"/>
      <c r="I11" s="6" t="s">
        <v>60</v>
      </c>
      <c r="J11" s="6"/>
      <c r="K11" s="6">
        <v>30</v>
      </c>
      <c r="L11" s="6"/>
      <c r="M11" s="6">
        <v>30</v>
      </c>
      <c r="N11" s="6"/>
      <c r="O11" s="6">
        <v>23908</v>
      </c>
      <c r="P11" s="6"/>
      <c r="Q11" s="6">
        <v>30001940747</v>
      </c>
      <c r="R11" s="6"/>
      <c r="S11" s="6">
        <v>37055876996</v>
      </c>
      <c r="T11" s="6"/>
      <c r="U11" s="6">
        <v>0</v>
      </c>
      <c r="V11" s="6"/>
      <c r="W11" s="6">
        <v>0</v>
      </c>
      <c r="Y11" s="7">
        <v>0</v>
      </c>
      <c r="AA11" s="13">
        <v>0</v>
      </c>
      <c r="AC11" s="13">
        <v>23908</v>
      </c>
      <c r="AE11" s="13">
        <v>1578831</v>
      </c>
      <c r="AG11" s="14">
        <v>30001940747</v>
      </c>
      <c r="AH11" s="14"/>
      <c r="AI11" s="14">
        <v>37719344290</v>
      </c>
      <c r="AK11" s="7">
        <v>5.7657450467051279E-4</v>
      </c>
    </row>
    <row r="12" spans="1:37" s="5" customFormat="1" ht="24" x14ac:dyDescent="0.55000000000000004">
      <c r="A12" s="5" t="s">
        <v>61</v>
      </c>
      <c r="C12" s="6" t="s">
        <v>52</v>
      </c>
      <c r="D12" s="6"/>
      <c r="E12" s="6" t="s">
        <v>52</v>
      </c>
      <c r="F12" s="6"/>
      <c r="G12" s="6" t="s">
        <v>62</v>
      </c>
      <c r="H12" s="6"/>
      <c r="I12" s="6" t="s">
        <v>63</v>
      </c>
      <c r="J12" s="6"/>
      <c r="K12" s="6">
        <v>0</v>
      </c>
      <c r="L12" s="6"/>
      <c r="M12" s="6">
        <v>0</v>
      </c>
      <c r="N12" s="6"/>
      <c r="O12" s="6">
        <v>25461</v>
      </c>
      <c r="P12" s="6"/>
      <c r="Q12" s="6">
        <v>30006899696</v>
      </c>
      <c r="R12" s="6"/>
      <c r="S12" s="6">
        <v>37196662646</v>
      </c>
      <c r="T12" s="6"/>
      <c r="U12" s="6">
        <v>0</v>
      </c>
      <c r="V12" s="6"/>
      <c r="W12" s="6">
        <v>0</v>
      </c>
      <c r="Y12" s="7">
        <v>0</v>
      </c>
      <c r="AA12" s="13">
        <v>0</v>
      </c>
      <c r="AC12" s="13">
        <v>25461</v>
      </c>
      <c r="AE12" s="13">
        <v>1489993</v>
      </c>
      <c r="AG12" s="14">
        <v>30006899696</v>
      </c>
      <c r="AH12" s="14"/>
      <c r="AI12" s="14">
        <v>37909211012</v>
      </c>
      <c r="AK12" s="7">
        <v>5.7947679030805998E-4</v>
      </c>
    </row>
    <row r="13" spans="1:37" s="5" customFormat="1" ht="24" x14ac:dyDescent="0.55000000000000004">
      <c r="A13" s="5" t="s">
        <v>64</v>
      </c>
      <c r="C13" s="6" t="s">
        <v>52</v>
      </c>
      <c r="D13" s="6"/>
      <c r="E13" s="6" t="s">
        <v>52</v>
      </c>
      <c r="F13" s="6"/>
      <c r="G13" s="6" t="s">
        <v>65</v>
      </c>
      <c r="H13" s="6"/>
      <c r="I13" s="6" t="s">
        <v>66</v>
      </c>
      <c r="J13" s="6"/>
      <c r="K13" s="6">
        <v>29.75</v>
      </c>
      <c r="L13" s="6"/>
      <c r="M13" s="6">
        <v>29.75</v>
      </c>
      <c r="N13" s="6"/>
      <c r="O13" s="6">
        <v>10553</v>
      </c>
      <c r="P13" s="6"/>
      <c r="Q13" s="6">
        <v>30798191790</v>
      </c>
      <c r="R13" s="6"/>
      <c r="S13" s="6">
        <v>37650820934</v>
      </c>
      <c r="T13" s="6"/>
      <c r="U13" s="6">
        <v>0</v>
      </c>
      <c r="V13" s="6"/>
      <c r="W13" s="6">
        <v>0</v>
      </c>
      <c r="Y13" s="7">
        <v>0</v>
      </c>
      <c r="AA13" s="13">
        <v>0</v>
      </c>
      <c r="AC13" s="13">
        <v>10553</v>
      </c>
      <c r="AE13" s="13">
        <v>3637352</v>
      </c>
      <c r="AG13" s="14">
        <v>30798191790</v>
      </c>
      <c r="AH13" s="14"/>
      <c r="AI13" s="14">
        <v>38357152218</v>
      </c>
      <c r="AK13" s="7">
        <v>5.8632397929907947E-4</v>
      </c>
    </row>
    <row r="14" spans="1:37" s="5" customFormat="1" ht="24" x14ac:dyDescent="0.55000000000000004">
      <c r="A14" s="5" t="s">
        <v>67</v>
      </c>
      <c r="C14" s="6" t="s">
        <v>52</v>
      </c>
      <c r="D14" s="6"/>
      <c r="E14" s="6" t="s">
        <v>52</v>
      </c>
      <c r="F14" s="6"/>
      <c r="G14" s="6" t="s">
        <v>68</v>
      </c>
      <c r="H14" s="6"/>
      <c r="I14" s="6" t="s">
        <v>69</v>
      </c>
      <c r="J14" s="6"/>
      <c r="K14" s="6">
        <v>0</v>
      </c>
      <c r="L14" s="6"/>
      <c r="M14" s="6">
        <v>0</v>
      </c>
      <c r="N14" s="6"/>
      <c r="O14" s="6">
        <v>64800</v>
      </c>
      <c r="P14" s="6"/>
      <c r="Q14" s="6">
        <v>99976334535</v>
      </c>
      <c r="R14" s="6"/>
      <c r="S14" s="6">
        <v>120737294136</v>
      </c>
      <c r="T14" s="6"/>
      <c r="U14" s="6">
        <v>0</v>
      </c>
      <c r="V14" s="6"/>
      <c r="W14" s="6">
        <v>0</v>
      </c>
      <c r="Y14" s="7">
        <v>0</v>
      </c>
      <c r="AA14" s="13">
        <v>0</v>
      </c>
      <c r="AC14" s="13">
        <v>64800</v>
      </c>
      <c r="AE14" s="13">
        <v>1898719</v>
      </c>
      <c r="AG14" s="14">
        <v>99976334535</v>
      </c>
      <c r="AH14" s="14"/>
      <c r="AI14" s="14">
        <v>122947850145</v>
      </c>
      <c r="AK14" s="7">
        <v>1.8793697804670351E-3</v>
      </c>
    </row>
    <row r="15" spans="1:37" s="5" customFormat="1" ht="24" x14ac:dyDescent="0.55000000000000004">
      <c r="A15" s="5" t="s">
        <v>70</v>
      </c>
      <c r="C15" s="6" t="s">
        <v>52</v>
      </c>
      <c r="D15" s="6"/>
      <c r="E15" s="6" t="s">
        <v>52</v>
      </c>
      <c r="F15" s="6"/>
      <c r="G15" s="6" t="s">
        <v>71</v>
      </c>
      <c r="H15" s="6"/>
      <c r="I15" s="6" t="s">
        <v>72</v>
      </c>
      <c r="J15" s="6"/>
      <c r="K15" s="6">
        <v>37.5</v>
      </c>
      <c r="L15" s="6"/>
      <c r="M15" s="6">
        <v>37.5</v>
      </c>
      <c r="N15" s="6"/>
      <c r="O15" s="6">
        <v>4649</v>
      </c>
      <c r="P15" s="6"/>
      <c r="Q15" s="6">
        <v>19999765550</v>
      </c>
      <c r="R15" s="6"/>
      <c r="S15" s="6">
        <v>23561863819</v>
      </c>
      <c r="T15" s="6"/>
      <c r="U15" s="6">
        <v>0</v>
      </c>
      <c r="V15" s="6"/>
      <c r="W15" s="6">
        <v>0</v>
      </c>
      <c r="Y15" s="7">
        <v>0</v>
      </c>
      <c r="AA15" s="13">
        <v>0</v>
      </c>
      <c r="AC15" s="13">
        <v>4649</v>
      </c>
      <c r="AE15" s="13">
        <v>5159989</v>
      </c>
      <c r="AG15" s="14">
        <v>19999765550</v>
      </c>
      <c r="AH15" s="14"/>
      <c r="AI15" s="14">
        <v>23971397953</v>
      </c>
      <c r="AK15" s="7">
        <v>3.6642463333263635E-4</v>
      </c>
    </row>
    <row r="16" spans="1:37" s="5" customFormat="1" ht="24" x14ac:dyDescent="0.55000000000000004">
      <c r="A16" s="5" t="s">
        <v>73</v>
      </c>
      <c r="C16" s="6" t="s">
        <v>52</v>
      </c>
      <c r="D16" s="6"/>
      <c r="E16" s="6" t="s">
        <v>52</v>
      </c>
      <c r="F16" s="6"/>
      <c r="G16" s="6" t="s">
        <v>74</v>
      </c>
      <c r="H16" s="6"/>
      <c r="I16" s="6" t="s">
        <v>75</v>
      </c>
      <c r="J16" s="6"/>
      <c r="K16" s="6">
        <v>24.16</v>
      </c>
      <c r="L16" s="6"/>
      <c r="M16" s="6">
        <v>24.16</v>
      </c>
      <c r="N16" s="6"/>
      <c r="O16" s="6">
        <v>14500</v>
      </c>
      <c r="P16" s="6"/>
      <c r="Q16" s="6">
        <v>60180307000</v>
      </c>
      <c r="R16" s="6"/>
      <c r="S16" s="6">
        <v>70259354324</v>
      </c>
      <c r="T16" s="6"/>
      <c r="U16" s="6">
        <v>0</v>
      </c>
      <c r="V16" s="6"/>
      <c r="W16" s="6">
        <v>0</v>
      </c>
      <c r="Y16" s="7">
        <v>0</v>
      </c>
      <c r="AA16" s="13">
        <v>0</v>
      </c>
      <c r="AC16" s="13">
        <v>14500</v>
      </c>
      <c r="AE16" s="13">
        <v>4931179</v>
      </c>
      <c r="AG16" s="14">
        <v>60180307000</v>
      </c>
      <c r="AH16" s="14"/>
      <c r="AI16" s="14">
        <v>71450257623</v>
      </c>
      <c r="AK16" s="7">
        <v>1.092182212416762E-3</v>
      </c>
    </row>
    <row r="17" spans="1:37" s="5" customFormat="1" ht="24" x14ac:dyDescent="0.55000000000000004">
      <c r="A17" s="5" t="s">
        <v>77</v>
      </c>
      <c r="C17" s="6" t="s">
        <v>52</v>
      </c>
      <c r="D17" s="6"/>
      <c r="E17" s="6" t="s">
        <v>52</v>
      </c>
      <c r="F17" s="6"/>
      <c r="G17" s="6" t="s">
        <v>78</v>
      </c>
      <c r="H17" s="6"/>
      <c r="I17" s="6" t="s">
        <v>79</v>
      </c>
      <c r="J17" s="6"/>
      <c r="K17" s="6">
        <v>23</v>
      </c>
      <c r="L17" s="6"/>
      <c r="M17" s="6">
        <v>23</v>
      </c>
      <c r="N17" s="6"/>
      <c r="O17" s="6">
        <v>9335</v>
      </c>
      <c r="P17" s="6"/>
      <c r="Q17" s="6">
        <v>9313846842</v>
      </c>
      <c r="R17" s="6"/>
      <c r="S17" s="6">
        <v>9239563269</v>
      </c>
      <c r="T17" s="6"/>
      <c r="U17" s="6">
        <v>0</v>
      </c>
      <c r="V17" s="6"/>
      <c r="W17" s="6">
        <v>0</v>
      </c>
      <c r="Y17" s="7">
        <v>0</v>
      </c>
      <c r="AA17" s="13">
        <v>0</v>
      </c>
      <c r="AC17" s="13">
        <v>9335</v>
      </c>
      <c r="AE17" s="13">
        <v>989920</v>
      </c>
      <c r="AG17" s="14">
        <v>9313846842</v>
      </c>
      <c r="AH17" s="14"/>
      <c r="AI17" s="14">
        <v>9239563269</v>
      </c>
      <c r="AK17" s="7">
        <v>1.4123513320479143E-4</v>
      </c>
    </row>
    <row r="18" spans="1:37" s="5" customFormat="1" ht="24" x14ac:dyDescent="0.55000000000000004">
      <c r="A18" s="5" t="s">
        <v>80</v>
      </c>
      <c r="C18" s="6" t="s">
        <v>52</v>
      </c>
      <c r="D18" s="6"/>
      <c r="E18" s="6" t="s">
        <v>52</v>
      </c>
      <c r="F18" s="6"/>
      <c r="G18" s="6" t="s">
        <v>81</v>
      </c>
      <c r="H18" s="6"/>
      <c r="I18" s="6" t="s">
        <v>82</v>
      </c>
      <c r="J18" s="6"/>
      <c r="K18" s="6">
        <v>23</v>
      </c>
      <c r="L18" s="6"/>
      <c r="M18" s="6">
        <v>23</v>
      </c>
      <c r="N18" s="6"/>
      <c r="O18" s="6">
        <v>20000</v>
      </c>
      <c r="P18" s="6"/>
      <c r="Q18" s="6">
        <v>20000000000</v>
      </c>
      <c r="R18" s="6"/>
      <c r="S18" s="6">
        <v>18397332000</v>
      </c>
      <c r="T18" s="6"/>
      <c r="U18" s="6">
        <v>0</v>
      </c>
      <c r="V18" s="6"/>
      <c r="W18" s="6">
        <v>0</v>
      </c>
      <c r="Y18" s="7">
        <v>0</v>
      </c>
      <c r="AA18" s="13">
        <v>0</v>
      </c>
      <c r="AC18" s="13">
        <v>20000</v>
      </c>
      <c r="AE18" s="13">
        <v>920000</v>
      </c>
      <c r="AG18" s="14">
        <v>20000000000</v>
      </c>
      <c r="AH18" s="14"/>
      <c r="AI18" s="14">
        <v>18397332000</v>
      </c>
      <c r="AK18" s="7">
        <v>2.81219962457597E-4</v>
      </c>
    </row>
    <row r="19" spans="1:37" s="5" customFormat="1" ht="24" x14ac:dyDescent="0.55000000000000004">
      <c r="A19" s="5" t="s">
        <v>83</v>
      </c>
      <c r="C19" s="6" t="s">
        <v>52</v>
      </c>
      <c r="D19" s="6"/>
      <c r="E19" s="6" t="s">
        <v>52</v>
      </c>
      <c r="F19" s="6"/>
      <c r="G19" s="6" t="s">
        <v>84</v>
      </c>
      <c r="H19" s="6"/>
      <c r="I19" s="6" t="s">
        <v>85</v>
      </c>
      <c r="J19" s="6"/>
      <c r="K19" s="6">
        <v>23</v>
      </c>
      <c r="L19" s="6"/>
      <c r="M19" s="6">
        <v>23</v>
      </c>
      <c r="N19" s="6"/>
      <c r="O19" s="6">
        <v>5000</v>
      </c>
      <c r="P19" s="6"/>
      <c r="Q19" s="6">
        <v>5000000000</v>
      </c>
      <c r="R19" s="6"/>
      <c r="S19" s="6">
        <v>4996375000</v>
      </c>
      <c r="T19" s="6"/>
      <c r="U19" s="6">
        <v>0</v>
      </c>
      <c r="V19" s="6"/>
      <c r="W19" s="6">
        <v>0</v>
      </c>
      <c r="Y19" s="7">
        <v>0</v>
      </c>
      <c r="AA19" s="13">
        <v>0</v>
      </c>
      <c r="AC19" s="13">
        <v>5000</v>
      </c>
      <c r="AE19" s="13">
        <v>1000000</v>
      </c>
      <c r="AG19" s="14">
        <v>5000000000</v>
      </c>
      <c r="AH19" s="14"/>
      <c r="AI19" s="14">
        <v>4996375000</v>
      </c>
      <c r="AK19" s="7">
        <v>7.6374138919930136E-5</v>
      </c>
    </row>
    <row r="20" spans="1:37" s="5" customFormat="1" ht="24" x14ac:dyDescent="0.55000000000000004">
      <c r="A20" s="5" t="s">
        <v>86</v>
      </c>
      <c r="C20" s="6" t="s">
        <v>52</v>
      </c>
      <c r="D20" s="6"/>
      <c r="E20" s="6" t="s">
        <v>52</v>
      </c>
      <c r="F20" s="6"/>
      <c r="G20" s="6" t="s">
        <v>87</v>
      </c>
      <c r="H20" s="6"/>
      <c r="I20" s="6" t="s">
        <v>88</v>
      </c>
      <c r="J20" s="6"/>
      <c r="K20" s="6">
        <v>23</v>
      </c>
      <c r="L20" s="6"/>
      <c r="M20" s="6">
        <v>23</v>
      </c>
      <c r="N20" s="6"/>
      <c r="O20" s="6">
        <v>200000</v>
      </c>
      <c r="P20" s="6"/>
      <c r="Q20" s="6">
        <v>200000000000</v>
      </c>
      <c r="R20" s="6"/>
      <c r="S20" s="6">
        <v>199855000000</v>
      </c>
      <c r="T20" s="6"/>
      <c r="U20" s="6">
        <v>0</v>
      </c>
      <c r="V20" s="6"/>
      <c r="W20" s="6">
        <v>0</v>
      </c>
      <c r="Y20" s="7">
        <v>0</v>
      </c>
      <c r="AA20" s="13">
        <v>0</v>
      </c>
      <c r="AC20" s="13">
        <v>200000</v>
      </c>
      <c r="AE20" s="13">
        <v>1000000</v>
      </c>
      <c r="AG20" s="14">
        <v>200000000000</v>
      </c>
      <c r="AH20" s="14"/>
      <c r="AI20" s="14">
        <v>199855000000</v>
      </c>
      <c r="AK20" s="7">
        <v>3.0549655567972053E-3</v>
      </c>
    </row>
    <row r="21" spans="1:37" s="5" customFormat="1" ht="24" x14ac:dyDescent="0.55000000000000004">
      <c r="A21" s="5" t="s">
        <v>90</v>
      </c>
      <c r="C21" s="6" t="s">
        <v>52</v>
      </c>
      <c r="D21" s="6"/>
      <c r="E21" s="6" t="s">
        <v>52</v>
      </c>
      <c r="F21" s="6"/>
      <c r="G21" s="6" t="s">
        <v>91</v>
      </c>
      <c r="H21" s="6"/>
      <c r="I21" s="6" t="s">
        <v>92</v>
      </c>
      <c r="J21" s="6"/>
      <c r="K21" s="6">
        <v>23</v>
      </c>
      <c r="L21" s="6"/>
      <c r="M21" s="6">
        <v>23</v>
      </c>
      <c r="N21" s="6"/>
      <c r="O21" s="6">
        <v>5000</v>
      </c>
      <c r="P21" s="6"/>
      <c r="Q21" s="6">
        <v>5000725000</v>
      </c>
      <c r="R21" s="6"/>
      <c r="S21" s="6">
        <v>4999275000</v>
      </c>
      <c r="T21" s="6"/>
      <c r="U21" s="6">
        <v>0</v>
      </c>
      <c r="V21" s="6"/>
      <c r="W21" s="6">
        <v>0</v>
      </c>
      <c r="Y21" s="7">
        <v>0</v>
      </c>
      <c r="AA21" s="13">
        <v>0</v>
      </c>
      <c r="AC21" s="13">
        <v>5000</v>
      </c>
      <c r="AE21" s="13">
        <v>1000000</v>
      </c>
      <c r="AG21" s="14">
        <v>5000725000</v>
      </c>
      <c r="AH21" s="14"/>
      <c r="AI21" s="14">
        <v>4999275000</v>
      </c>
      <c r="AK21" s="7">
        <v>7.6418468059129621E-5</v>
      </c>
    </row>
    <row r="22" spans="1:37" s="5" customFormat="1" ht="24" x14ac:dyDescent="0.55000000000000004">
      <c r="A22" s="5" t="s">
        <v>93</v>
      </c>
      <c r="C22" s="6" t="s">
        <v>52</v>
      </c>
      <c r="D22" s="6"/>
      <c r="E22" s="6" t="s">
        <v>52</v>
      </c>
      <c r="F22" s="6"/>
      <c r="G22" s="6" t="s">
        <v>94</v>
      </c>
      <c r="H22" s="6"/>
      <c r="I22" s="6" t="s">
        <v>95</v>
      </c>
      <c r="J22" s="6"/>
      <c r="K22" s="6">
        <v>20.5</v>
      </c>
      <c r="L22" s="6"/>
      <c r="M22" s="6">
        <v>20.5</v>
      </c>
      <c r="N22" s="6"/>
      <c r="O22" s="6">
        <v>3180</v>
      </c>
      <c r="P22" s="6"/>
      <c r="Q22" s="6">
        <v>3180461100</v>
      </c>
      <c r="R22" s="6"/>
      <c r="S22" s="6">
        <v>3211331109</v>
      </c>
      <c r="T22" s="6"/>
      <c r="U22" s="6">
        <v>0</v>
      </c>
      <c r="V22" s="6"/>
      <c r="W22" s="6">
        <v>0</v>
      </c>
      <c r="Y22" s="7">
        <v>0</v>
      </c>
      <c r="AA22" s="13">
        <v>0</v>
      </c>
      <c r="AC22" s="13">
        <v>3180</v>
      </c>
      <c r="AE22" s="13">
        <v>1009999</v>
      </c>
      <c r="AG22" s="14">
        <v>3180461100</v>
      </c>
      <c r="AH22" s="14"/>
      <c r="AI22" s="14">
        <v>3211331109</v>
      </c>
      <c r="AK22" s="7">
        <v>4.9088118533268482E-5</v>
      </c>
    </row>
    <row r="23" spans="1:37" s="5" customFormat="1" ht="24" x14ac:dyDescent="0.55000000000000004">
      <c r="A23" s="5" t="s">
        <v>96</v>
      </c>
      <c r="C23" s="6" t="s">
        <v>52</v>
      </c>
      <c r="D23" s="6"/>
      <c r="E23" s="6" t="s">
        <v>52</v>
      </c>
      <c r="F23" s="6"/>
      <c r="G23" s="6" t="s">
        <v>97</v>
      </c>
      <c r="H23" s="6"/>
      <c r="I23" s="6" t="s">
        <v>98</v>
      </c>
      <c r="J23" s="6"/>
      <c r="K23" s="6">
        <v>23</v>
      </c>
      <c r="L23" s="6"/>
      <c r="M23" s="6">
        <v>23</v>
      </c>
      <c r="N23" s="6"/>
      <c r="O23" s="6">
        <v>10000</v>
      </c>
      <c r="P23" s="6"/>
      <c r="Q23" s="6">
        <v>10001420293</v>
      </c>
      <c r="R23" s="6"/>
      <c r="S23" s="6">
        <v>9899564355</v>
      </c>
      <c r="T23" s="6"/>
      <c r="U23" s="6">
        <v>0</v>
      </c>
      <c r="V23" s="6"/>
      <c r="W23" s="6">
        <v>0</v>
      </c>
      <c r="Y23" s="7">
        <v>0</v>
      </c>
      <c r="AA23" s="13">
        <v>0</v>
      </c>
      <c r="AC23" s="13">
        <v>10000</v>
      </c>
      <c r="AE23" s="13">
        <v>990100</v>
      </c>
      <c r="AG23" s="14">
        <v>10001420293</v>
      </c>
      <c r="AH23" s="14"/>
      <c r="AI23" s="14">
        <v>9899564355</v>
      </c>
      <c r="AK23" s="7">
        <v>1.5132385045068847E-4</v>
      </c>
    </row>
    <row r="24" spans="1:37" s="5" customFormat="1" ht="24.75" thickBot="1" x14ac:dyDescent="0.6">
      <c r="A24" s="5" t="s">
        <v>99</v>
      </c>
      <c r="C24" s="6" t="s">
        <v>52</v>
      </c>
      <c r="D24" s="6"/>
      <c r="E24" s="6" t="s">
        <v>52</v>
      </c>
      <c r="F24" s="6"/>
      <c r="G24" s="6" t="s">
        <v>100</v>
      </c>
      <c r="H24" s="6"/>
      <c r="I24" s="6" t="s">
        <v>101</v>
      </c>
      <c r="J24" s="6"/>
      <c r="K24" s="6">
        <v>23</v>
      </c>
      <c r="L24" s="6"/>
      <c r="M24" s="6">
        <v>23</v>
      </c>
      <c r="N24" s="6"/>
      <c r="O24" s="6">
        <v>100000</v>
      </c>
      <c r="P24" s="6"/>
      <c r="Q24" s="6">
        <v>100000000000</v>
      </c>
      <c r="R24" s="6"/>
      <c r="S24" s="6">
        <v>99927500000</v>
      </c>
      <c r="T24" s="6"/>
      <c r="U24" s="6">
        <v>0</v>
      </c>
      <c r="V24" s="6"/>
      <c r="W24" s="6">
        <v>0</v>
      </c>
      <c r="Y24" s="7">
        <v>0</v>
      </c>
      <c r="AA24" s="13">
        <v>0</v>
      </c>
      <c r="AC24" s="13">
        <v>100000</v>
      </c>
      <c r="AE24" s="13">
        <v>1000000</v>
      </c>
      <c r="AG24" s="14">
        <v>100000000000</v>
      </c>
      <c r="AH24" s="14"/>
      <c r="AI24" s="14">
        <v>99927500000</v>
      </c>
      <c r="AK24" s="7">
        <v>1.5274827783986027E-3</v>
      </c>
    </row>
    <row r="25" spans="1:37" ht="24.75" thickBot="1" x14ac:dyDescent="0.6">
      <c r="A25" s="3" t="s">
        <v>41</v>
      </c>
      <c r="C25" s="1" t="s">
        <v>41</v>
      </c>
      <c r="E25" s="1" t="s">
        <v>41</v>
      </c>
      <c r="G25" s="1" t="s">
        <v>41</v>
      </c>
      <c r="I25" s="1" t="s">
        <v>41</v>
      </c>
      <c r="K25" s="1" t="s">
        <v>41</v>
      </c>
      <c r="M25" s="1" t="s">
        <v>41</v>
      </c>
      <c r="O25" s="1" t="s">
        <v>41</v>
      </c>
      <c r="Q25" s="8">
        <f>SUM(Q9:Q24)</f>
        <v>1173439682877</v>
      </c>
      <c r="S25" s="8">
        <f>SUM(S9:S24)</f>
        <v>1441831346291</v>
      </c>
      <c r="U25" s="1" t="s">
        <v>41</v>
      </c>
      <c r="W25" s="8">
        <f>SUM(W9:W24)</f>
        <v>0</v>
      </c>
      <c r="Y25" s="1" t="s">
        <v>41</v>
      </c>
      <c r="AA25" s="8">
        <f>SUM(AA9:AA24)</f>
        <v>0</v>
      </c>
      <c r="AC25" s="1" t="s">
        <v>41</v>
      </c>
      <c r="AE25" s="1" t="s">
        <v>41</v>
      </c>
      <c r="AG25" s="8">
        <f>SUM(AG9:AG24)</f>
        <v>1173439682877</v>
      </c>
      <c r="AI25" s="8">
        <f>SUM(AI9:AI24)</f>
        <v>1458558593774</v>
      </c>
      <c r="AK25" s="11">
        <f>SUM(AK9:AK24)</f>
        <v>2.2295395494484185E-2</v>
      </c>
    </row>
    <row r="26" spans="1:37" ht="19.5" thickTop="1" x14ac:dyDescent="0.45"/>
    <row r="27" spans="1:37" x14ac:dyDescent="0.45">
      <c r="AI27" s="4"/>
      <c r="AK27" s="4"/>
    </row>
    <row r="28" spans="1:37" x14ac:dyDescent="0.45">
      <c r="AI28" s="4"/>
      <c r="AK28" s="4"/>
    </row>
    <row r="29" spans="1:37" x14ac:dyDescent="0.45">
      <c r="AK29" s="4"/>
    </row>
    <row r="30" spans="1:37" x14ac:dyDescent="0.45">
      <c r="AK30" s="4"/>
    </row>
    <row r="31" spans="1:37" x14ac:dyDescent="0.45">
      <c r="AK31" s="4"/>
    </row>
    <row r="32" spans="1:37" x14ac:dyDescent="0.45">
      <c r="AK32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89"/>
  <sheetViews>
    <sheetView rightToLeft="1" tabSelected="1" topLeftCell="A70" workbookViewId="0">
      <selection activeCell="I89" sqref="I89:I94"/>
    </sheetView>
  </sheetViews>
  <sheetFormatPr defaultRowHeight="18.75" x14ac:dyDescent="0.45"/>
  <cols>
    <col min="1" max="1" width="24.8554687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25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</row>
    <row r="3" spans="1:25" ht="26.25" x14ac:dyDescent="0.45">
      <c r="A3" s="18" t="s">
        <v>1</v>
      </c>
      <c r="B3" s="18" t="s">
        <v>1</v>
      </c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18" t="s">
        <v>1</v>
      </c>
      <c r="J3" s="18" t="s">
        <v>1</v>
      </c>
      <c r="K3" s="18" t="s">
        <v>1</v>
      </c>
    </row>
    <row r="4" spans="1:25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</row>
    <row r="6" spans="1:25" ht="27" thickBot="1" x14ac:dyDescent="0.5">
      <c r="A6" s="17" t="s">
        <v>103</v>
      </c>
      <c r="C6" s="17" t="s">
        <v>255</v>
      </c>
      <c r="E6" s="17" t="s">
        <v>5</v>
      </c>
      <c r="F6" s="17" t="s">
        <v>5</v>
      </c>
      <c r="G6" s="17" t="s">
        <v>5</v>
      </c>
      <c r="I6" s="17" t="s">
        <v>6</v>
      </c>
      <c r="J6" s="17" t="s">
        <v>6</v>
      </c>
      <c r="K6" s="17" t="s">
        <v>6</v>
      </c>
    </row>
    <row r="7" spans="1:25" ht="27" thickBot="1" x14ac:dyDescent="0.5">
      <c r="A7" s="17" t="s">
        <v>103</v>
      </c>
      <c r="C7" s="17" t="s">
        <v>105</v>
      </c>
      <c r="E7" s="17" t="s">
        <v>106</v>
      </c>
      <c r="G7" s="17" t="s">
        <v>107</v>
      </c>
      <c r="I7" s="17" t="s">
        <v>105</v>
      </c>
      <c r="K7" s="17" t="s">
        <v>102</v>
      </c>
    </row>
    <row r="8" spans="1:25" s="5" customFormat="1" ht="24" x14ac:dyDescent="0.55000000000000004">
      <c r="A8" s="12" t="s">
        <v>108</v>
      </c>
      <c r="C8" s="6">
        <v>156428</v>
      </c>
      <c r="D8" s="6"/>
      <c r="E8" s="6">
        <v>0</v>
      </c>
      <c r="F8" s="6"/>
      <c r="G8" s="6">
        <v>156428</v>
      </c>
      <c r="H8" s="6"/>
      <c r="I8" s="6">
        <v>0</v>
      </c>
      <c r="J8" s="6"/>
      <c r="K8" s="15">
        <v>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0"/>
      <c r="Y8" s="7"/>
    </row>
    <row r="9" spans="1:25" s="5" customFormat="1" ht="24" x14ac:dyDescent="0.55000000000000004">
      <c r="A9" s="12" t="s">
        <v>109</v>
      </c>
      <c r="C9" s="6">
        <v>4301049</v>
      </c>
      <c r="D9" s="6"/>
      <c r="E9" s="6">
        <v>17603</v>
      </c>
      <c r="F9" s="6"/>
      <c r="G9" s="6">
        <v>0</v>
      </c>
      <c r="H9" s="6"/>
      <c r="I9" s="6">
        <v>4318652</v>
      </c>
      <c r="J9" s="6"/>
      <c r="K9" s="15">
        <v>6.6014526090382347E-8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0"/>
      <c r="Y9" s="7"/>
    </row>
    <row r="10" spans="1:25" s="5" customFormat="1" ht="24" x14ac:dyDescent="0.55000000000000004">
      <c r="A10" s="12" t="s">
        <v>111</v>
      </c>
      <c r="C10" s="6">
        <v>187098642942</v>
      </c>
      <c r="D10" s="6"/>
      <c r="E10" s="6">
        <v>159594000000</v>
      </c>
      <c r="F10" s="6"/>
      <c r="G10" s="6">
        <v>246598944983</v>
      </c>
      <c r="H10" s="6"/>
      <c r="I10" s="6">
        <v>100093697959</v>
      </c>
      <c r="J10" s="6"/>
      <c r="K10" s="15">
        <v>1.5300232654534925E-3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0"/>
      <c r="Y10" s="7"/>
    </row>
    <row r="11" spans="1:25" s="5" customFormat="1" ht="24" x14ac:dyDescent="0.55000000000000004">
      <c r="A11" s="12" t="s">
        <v>109</v>
      </c>
      <c r="C11" s="6">
        <v>11038180</v>
      </c>
      <c r="D11" s="6"/>
      <c r="E11" s="6">
        <v>45177</v>
      </c>
      <c r="F11" s="6"/>
      <c r="G11" s="6">
        <v>0</v>
      </c>
      <c r="H11" s="6"/>
      <c r="I11" s="6">
        <v>11083357</v>
      </c>
      <c r="J11" s="6"/>
      <c r="K11" s="15">
        <v>1.6941919836224867E-7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0"/>
      <c r="Y11" s="7"/>
    </row>
    <row r="12" spans="1:25" s="5" customFormat="1" ht="24" x14ac:dyDescent="0.55000000000000004">
      <c r="A12" s="12" t="s">
        <v>109</v>
      </c>
      <c r="C12" s="6">
        <v>12215675</v>
      </c>
      <c r="D12" s="6"/>
      <c r="E12" s="6">
        <v>45705</v>
      </c>
      <c r="F12" s="6"/>
      <c r="G12" s="6">
        <v>1094000</v>
      </c>
      <c r="H12" s="6"/>
      <c r="I12" s="6">
        <v>11167380</v>
      </c>
      <c r="J12" s="6"/>
      <c r="K12" s="15">
        <v>1.7070356638395824E-7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0"/>
      <c r="Y12" s="7"/>
    </row>
    <row r="13" spans="1:25" s="5" customFormat="1" ht="24" x14ac:dyDescent="0.55000000000000004">
      <c r="A13" s="12" t="s">
        <v>109</v>
      </c>
      <c r="C13" s="6">
        <v>11897462</v>
      </c>
      <c r="D13" s="6"/>
      <c r="E13" s="6">
        <v>48694</v>
      </c>
      <c r="F13" s="6"/>
      <c r="G13" s="6">
        <v>0</v>
      </c>
      <c r="H13" s="6"/>
      <c r="I13" s="6">
        <v>11946156</v>
      </c>
      <c r="J13" s="6"/>
      <c r="K13" s="15">
        <v>1.8260786628368706E-7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0"/>
      <c r="Y13" s="7"/>
    </row>
    <row r="14" spans="1:25" s="5" customFormat="1" ht="24" x14ac:dyDescent="0.55000000000000004">
      <c r="A14" s="12" t="s">
        <v>115</v>
      </c>
      <c r="C14" s="6">
        <v>103287782760</v>
      </c>
      <c r="D14" s="6"/>
      <c r="E14" s="6">
        <v>629214248930</v>
      </c>
      <c r="F14" s="6"/>
      <c r="G14" s="6">
        <v>661583888161</v>
      </c>
      <c r="H14" s="6"/>
      <c r="I14" s="6">
        <v>70918143529</v>
      </c>
      <c r="J14" s="6"/>
      <c r="K14" s="15">
        <v>1.0840483642295445E-3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0"/>
      <c r="Y14" s="7"/>
    </row>
    <row r="15" spans="1:25" s="5" customFormat="1" ht="24" x14ac:dyDescent="0.55000000000000004">
      <c r="A15" s="12" t="s">
        <v>115</v>
      </c>
      <c r="C15" s="6">
        <v>419002265783</v>
      </c>
      <c r="D15" s="6"/>
      <c r="E15" s="6">
        <v>99353813094183</v>
      </c>
      <c r="F15" s="6"/>
      <c r="G15" s="6">
        <v>99766767606252</v>
      </c>
      <c r="H15" s="6"/>
      <c r="I15" s="6">
        <v>6047753714</v>
      </c>
      <c r="J15" s="6"/>
      <c r="K15" s="15">
        <v>9.2445419390369899E-5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0"/>
      <c r="Y15" s="7"/>
    </row>
    <row r="16" spans="1:25" s="5" customFormat="1" ht="24" x14ac:dyDescent="0.55000000000000004">
      <c r="A16" s="12" t="s">
        <v>115</v>
      </c>
      <c r="C16" s="6">
        <v>128608819201</v>
      </c>
      <c r="D16" s="6"/>
      <c r="E16" s="6">
        <v>3735344076966</v>
      </c>
      <c r="F16" s="6"/>
      <c r="G16" s="6">
        <v>3766986267621</v>
      </c>
      <c r="H16" s="6"/>
      <c r="I16" s="6">
        <v>96966628546</v>
      </c>
      <c r="J16" s="6"/>
      <c r="K16" s="15">
        <v>1.4822231636275234E-3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10"/>
      <c r="Y16" s="7"/>
    </row>
    <row r="17" spans="1:25" s="5" customFormat="1" ht="24" x14ac:dyDescent="0.55000000000000004">
      <c r="A17" s="12" t="s">
        <v>115</v>
      </c>
      <c r="C17" s="6">
        <v>764037289</v>
      </c>
      <c r="D17" s="6"/>
      <c r="E17" s="6">
        <v>42476248228778</v>
      </c>
      <c r="F17" s="6"/>
      <c r="G17" s="6">
        <v>42474505741449</v>
      </c>
      <c r="H17" s="6"/>
      <c r="I17" s="6">
        <v>2506524618</v>
      </c>
      <c r="J17" s="6"/>
      <c r="K17" s="15">
        <v>3.8314509895945927E-5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0"/>
      <c r="Y17" s="7"/>
    </row>
    <row r="18" spans="1:25" s="5" customFormat="1" ht="24" x14ac:dyDescent="0.55000000000000004">
      <c r="A18" s="12" t="s">
        <v>115</v>
      </c>
      <c r="C18" s="6">
        <v>175115290</v>
      </c>
      <c r="D18" s="6"/>
      <c r="E18" s="6">
        <v>51002264911</v>
      </c>
      <c r="F18" s="6"/>
      <c r="G18" s="6">
        <v>51101128583</v>
      </c>
      <c r="H18" s="6"/>
      <c r="I18" s="6">
        <v>76251618</v>
      </c>
      <c r="J18" s="6"/>
      <c r="K18" s="15">
        <v>1.1655753753474159E-6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0"/>
      <c r="Y18" s="7"/>
    </row>
    <row r="19" spans="1:25" s="5" customFormat="1" ht="24" x14ac:dyDescent="0.55000000000000004">
      <c r="A19" s="12" t="s">
        <v>115</v>
      </c>
      <c r="C19" s="6">
        <v>15656527698</v>
      </c>
      <c r="D19" s="6"/>
      <c r="E19" s="6">
        <v>972216786434</v>
      </c>
      <c r="F19" s="6"/>
      <c r="G19" s="6">
        <v>684010876189</v>
      </c>
      <c r="H19" s="6"/>
      <c r="I19" s="6">
        <v>303862437943</v>
      </c>
      <c r="J19" s="6"/>
      <c r="K19" s="15">
        <v>4.6448138996787337E-3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0"/>
      <c r="Y19" s="7"/>
    </row>
    <row r="20" spans="1:25" s="5" customFormat="1" ht="24" x14ac:dyDescent="0.55000000000000004">
      <c r="A20" s="12" t="s">
        <v>115</v>
      </c>
      <c r="C20" s="6">
        <v>10984244617</v>
      </c>
      <c r="D20" s="6"/>
      <c r="E20" s="6">
        <v>244306015028</v>
      </c>
      <c r="F20" s="6"/>
      <c r="G20" s="6">
        <v>250220956536</v>
      </c>
      <c r="H20" s="6"/>
      <c r="I20" s="6">
        <v>5069303109</v>
      </c>
      <c r="J20" s="6"/>
      <c r="K20" s="15">
        <v>7.7488911435590752E-5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0"/>
      <c r="Y20" s="7"/>
    </row>
    <row r="21" spans="1:25" s="5" customFormat="1" ht="24" x14ac:dyDescent="0.55000000000000004">
      <c r="A21" s="12" t="s">
        <v>115</v>
      </c>
      <c r="C21" s="6">
        <v>3399615420</v>
      </c>
      <c r="D21" s="6"/>
      <c r="E21" s="6">
        <v>2201534601</v>
      </c>
      <c r="F21" s="6"/>
      <c r="G21" s="6">
        <v>192199336</v>
      </c>
      <c r="H21" s="6"/>
      <c r="I21" s="6">
        <v>5408950685</v>
      </c>
      <c r="J21" s="6"/>
      <c r="K21" s="15">
        <v>8.2680733737407869E-5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10"/>
      <c r="Y21" s="7"/>
    </row>
    <row r="22" spans="1:25" s="5" customFormat="1" ht="24" x14ac:dyDescent="0.55000000000000004">
      <c r="A22" s="12" t="s">
        <v>115</v>
      </c>
      <c r="C22" s="6">
        <v>52024518976</v>
      </c>
      <c r="D22" s="6"/>
      <c r="E22" s="6">
        <v>653189207167</v>
      </c>
      <c r="F22" s="6"/>
      <c r="G22" s="6">
        <v>703685557166</v>
      </c>
      <c r="H22" s="6"/>
      <c r="I22" s="6">
        <v>1528168977</v>
      </c>
      <c r="J22" s="6"/>
      <c r="K22" s="15">
        <v>2.3359453552330544E-5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10"/>
      <c r="Y22" s="7"/>
    </row>
    <row r="23" spans="1:25" s="5" customFormat="1" ht="24" x14ac:dyDescent="0.55000000000000004">
      <c r="A23" s="12" t="s">
        <v>115</v>
      </c>
      <c r="C23" s="6">
        <v>9908752452</v>
      </c>
      <c r="D23" s="6"/>
      <c r="E23" s="6">
        <v>3545788330</v>
      </c>
      <c r="F23" s="6"/>
      <c r="G23" s="6">
        <v>192199336</v>
      </c>
      <c r="H23" s="6"/>
      <c r="I23" s="6">
        <v>13262341446</v>
      </c>
      <c r="J23" s="6"/>
      <c r="K23" s="15">
        <v>2.0272695864508792E-4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0"/>
      <c r="Y23" s="7"/>
    </row>
    <row r="24" spans="1:25" s="5" customFormat="1" ht="24" x14ac:dyDescent="0.55000000000000004">
      <c r="A24" s="12" t="s">
        <v>115</v>
      </c>
      <c r="C24" s="6">
        <v>6862793266</v>
      </c>
      <c r="D24" s="6"/>
      <c r="E24" s="6">
        <v>51979082571</v>
      </c>
      <c r="F24" s="6"/>
      <c r="G24" s="6">
        <v>192501840</v>
      </c>
      <c r="H24" s="6"/>
      <c r="I24" s="6">
        <v>58649373997</v>
      </c>
      <c r="J24" s="6"/>
      <c r="K24" s="15">
        <v>8.9650905650873213E-4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0"/>
      <c r="Y24" s="7"/>
    </row>
    <row r="25" spans="1:25" s="5" customFormat="1" ht="24" x14ac:dyDescent="0.55000000000000004">
      <c r="A25" s="12" t="s">
        <v>115</v>
      </c>
      <c r="C25" s="6">
        <v>85265326089</v>
      </c>
      <c r="D25" s="6"/>
      <c r="E25" s="6">
        <v>1276160714281</v>
      </c>
      <c r="F25" s="6"/>
      <c r="G25" s="6">
        <v>1180483557040</v>
      </c>
      <c r="H25" s="6"/>
      <c r="I25" s="6">
        <v>180942483330</v>
      </c>
      <c r="J25" s="6"/>
      <c r="K25" s="15">
        <v>2.7658705278051712E-3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0"/>
      <c r="Y25" s="7"/>
    </row>
    <row r="26" spans="1:25" s="5" customFormat="1" ht="24" x14ac:dyDescent="0.55000000000000004">
      <c r="A26" s="12" t="s">
        <v>115</v>
      </c>
      <c r="C26" s="6">
        <v>2385033760</v>
      </c>
      <c r="D26" s="6"/>
      <c r="E26" s="6">
        <v>24849930182</v>
      </c>
      <c r="F26" s="6"/>
      <c r="G26" s="6">
        <v>192208052</v>
      </c>
      <c r="H26" s="6"/>
      <c r="I26" s="6">
        <v>27042755890</v>
      </c>
      <c r="J26" s="6"/>
      <c r="K26" s="15">
        <v>4.1337313454667011E-4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0"/>
      <c r="Y26" s="7"/>
    </row>
    <row r="27" spans="1:25" s="5" customFormat="1" ht="24" x14ac:dyDescent="0.55000000000000004">
      <c r="A27" s="12" t="s">
        <v>115</v>
      </c>
      <c r="C27" s="6">
        <v>15975094568</v>
      </c>
      <c r="D27" s="6"/>
      <c r="E27" s="6">
        <v>169564020096</v>
      </c>
      <c r="F27" s="6"/>
      <c r="G27" s="6">
        <v>51511271315</v>
      </c>
      <c r="H27" s="6"/>
      <c r="I27" s="6">
        <v>134027843349</v>
      </c>
      <c r="J27" s="6"/>
      <c r="K27" s="15">
        <v>2.0487375601461379E-3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10"/>
      <c r="Y27" s="7"/>
    </row>
    <row r="28" spans="1:25" s="5" customFormat="1" ht="24" x14ac:dyDescent="0.55000000000000004">
      <c r="A28" s="12" t="s">
        <v>131</v>
      </c>
      <c r="C28" s="6">
        <v>93190124812</v>
      </c>
      <c r="D28" s="6"/>
      <c r="E28" s="6">
        <v>150262830121</v>
      </c>
      <c r="F28" s="6"/>
      <c r="G28" s="6">
        <v>149992957715</v>
      </c>
      <c r="H28" s="6"/>
      <c r="I28" s="6">
        <v>93459997218</v>
      </c>
      <c r="J28" s="6"/>
      <c r="K28" s="15">
        <v>1.4286211125033282E-3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10"/>
      <c r="Y28" s="7"/>
    </row>
    <row r="29" spans="1:25" s="5" customFormat="1" ht="24" x14ac:dyDescent="0.55000000000000004">
      <c r="A29" s="12" t="s">
        <v>115</v>
      </c>
      <c r="C29" s="6">
        <v>73122027453</v>
      </c>
      <c r="D29" s="6"/>
      <c r="E29" s="6">
        <v>402559776631</v>
      </c>
      <c r="F29" s="6"/>
      <c r="G29" s="6">
        <v>306912058954</v>
      </c>
      <c r="H29" s="6"/>
      <c r="I29" s="6">
        <v>168769745130</v>
      </c>
      <c r="J29" s="6"/>
      <c r="K29" s="15">
        <v>2.5797991463890968E-3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0"/>
      <c r="Y29" s="7"/>
    </row>
    <row r="30" spans="1:25" s="5" customFormat="1" ht="24" x14ac:dyDescent="0.55000000000000004">
      <c r="A30" s="12" t="s">
        <v>115</v>
      </c>
      <c r="C30" s="6">
        <v>4670477189</v>
      </c>
      <c r="D30" s="6"/>
      <c r="E30" s="6">
        <v>105941777244</v>
      </c>
      <c r="F30" s="6"/>
      <c r="G30" s="6">
        <v>192216133</v>
      </c>
      <c r="H30" s="6"/>
      <c r="I30" s="6">
        <v>110420038300</v>
      </c>
      <c r="J30" s="6"/>
      <c r="K30" s="15">
        <v>1.6878707752456944E-3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0"/>
      <c r="Y30" s="7"/>
    </row>
    <row r="31" spans="1:25" s="5" customFormat="1" ht="24" x14ac:dyDescent="0.55000000000000004">
      <c r="A31" s="12" t="s">
        <v>115</v>
      </c>
      <c r="C31" s="6">
        <v>14062101851</v>
      </c>
      <c r="D31" s="6"/>
      <c r="E31" s="6">
        <v>2576262812072</v>
      </c>
      <c r="F31" s="6"/>
      <c r="G31" s="6">
        <v>2379666790316</v>
      </c>
      <c r="H31" s="6"/>
      <c r="I31" s="6">
        <v>210658123607</v>
      </c>
      <c r="J31" s="6"/>
      <c r="K31" s="15">
        <v>3.2201011327157854E-3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0"/>
      <c r="Y31" s="7"/>
    </row>
    <row r="32" spans="1:25" s="5" customFormat="1" ht="24" x14ac:dyDescent="0.55000000000000004">
      <c r="A32" s="12" t="s">
        <v>115</v>
      </c>
      <c r="C32" s="6">
        <v>10425210829</v>
      </c>
      <c r="D32" s="6"/>
      <c r="E32" s="6">
        <v>16884275664</v>
      </c>
      <c r="F32" s="6"/>
      <c r="G32" s="6">
        <v>26557329329</v>
      </c>
      <c r="H32" s="6"/>
      <c r="I32" s="6">
        <v>752157164</v>
      </c>
      <c r="J32" s="6"/>
      <c r="K32" s="15">
        <v>1.1497406766497045E-5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10"/>
      <c r="Y32" s="7"/>
    </row>
    <row r="33" spans="1:25" s="5" customFormat="1" ht="24" x14ac:dyDescent="0.55000000000000004">
      <c r="A33" s="12" t="s">
        <v>131</v>
      </c>
      <c r="C33" s="6">
        <v>10427306964</v>
      </c>
      <c r="D33" s="6"/>
      <c r="E33" s="6">
        <v>39555</v>
      </c>
      <c r="F33" s="6"/>
      <c r="G33" s="6">
        <v>10417681964</v>
      </c>
      <c r="H33" s="6"/>
      <c r="I33" s="6">
        <v>9664555</v>
      </c>
      <c r="J33" s="6"/>
      <c r="K33" s="15">
        <v>1.4773151858483508E-7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0"/>
      <c r="Y33" s="7"/>
    </row>
    <row r="34" spans="1:25" s="5" customFormat="1" ht="24" x14ac:dyDescent="0.55000000000000004">
      <c r="A34" s="12" t="s">
        <v>115</v>
      </c>
      <c r="C34" s="6">
        <v>11951226942</v>
      </c>
      <c r="D34" s="6"/>
      <c r="E34" s="6">
        <v>5947731457</v>
      </c>
      <c r="F34" s="6"/>
      <c r="G34" s="6">
        <v>192199336</v>
      </c>
      <c r="H34" s="6"/>
      <c r="I34" s="6">
        <v>17706759063</v>
      </c>
      <c r="J34" s="6"/>
      <c r="K34" s="15">
        <v>2.7066392664667766E-4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0"/>
      <c r="Y34" s="7"/>
    </row>
    <row r="35" spans="1:25" s="5" customFormat="1" ht="24" x14ac:dyDescent="0.55000000000000004">
      <c r="A35" s="12" t="s">
        <v>115</v>
      </c>
      <c r="C35" s="6">
        <v>7879258563</v>
      </c>
      <c r="D35" s="6"/>
      <c r="E35" s="6">
        <v>3315193317</v>
      </c>
      <c r="F35" s="6"/>
      <c r="G35" s="6">
        <v>192199336</v>
      </c>
      <c r="H35" s="6"/>
      <c r="I35" s="6">
        <v>11002252544</v>
      </c>
      <c r="J35" s="6"/>
      <c r="K35" s="15">
        <v>1.6817944294165486E-4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0"/>
      <c r="Y35" s="7"/>
    </row>
    <row r="36" spans="1:25" s="5" customFormat="1" ht="24" x14ac:dyDescent="0.55000000000000004">
      <c r="A36" s="12" t="s">
        <v>115</v>
      </c>
      <c r="C36" s="6">
        <v>7428871236</v>
      </c>
      <c r="D36" s="6"/>
      <c r="E36" s="6">
        <v>13440884181</v>
      </c>
      <c r="F36" s="6"/>
      <c r="G36" s="6">
        <v>192211946</v>
      </c>
      <c r="H36" s="6"/>
      <c r="I36" s="6">
        <v>20677543471</v>
      </c>
      <c r="J36" s="6"/>
      <c r="K36" s="15">
        <v>3.16075069941117E-4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0"/>
      <c r="Y36" s="7"/>
    </row>
    <row r="37" spans="1:25" s="5" customFormat="1" ht="24" x14ac:dyDescent="0.55000000000000004">
      <c r="A37" s="12" t="s">
        <v>115</v>
      </c>
      <c r="C37" s="6">
        <v>803442810</v>
      </c>
      <c r="D37" s="6"/>
      <c r="E37" s="6">
        <v>320614968</v>
      </c>
      <c r="F37" s="6"/>
      <c r="G37" s="6">
        <v>192199336</v>
      </c>
      <c r="H37" s="6"/>
      <c r="I37" s="6">
        <v>931858442</v>
      </c>
      <c r="J37" s="6"/>
      <c r="K37" s="15">
        <v>1.4244304341250939E-5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0"/>
      <c r="Y37" s="7"/>
    </row>
    <row r="38" spans="1:25" s="5" customFormat="1" ht="24" x14ac:dyDescent="0.55000000000000004">
      <c r="A38" s="12" t="s">
        <v>115</v>
      </c>
      <c r="C38" s="6">
        <v>65147472979</v>
      </c>
      <c r="D38" s="6"/>
      <c r="E38" s="6">
        <v>10656707337</v>
      </c>
      <c r="F38" s="6"/>
      <c r="G38" s="6">
        <v>192199336</v>
      </c>
      <c r="H38" s="6"/>
      <c r="I38" s="6">
        <v>75611980980</v>
      </c>
      <c r="J38" s="6"/>
      <c r="K38" s="15">
        <v>1.1557979413830298E-3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10"/>
      <c r="Y38" s="7"/>
    </row>
    <row r="39" spans="1:25" s="5" customFormat="1" ht="24" x14ac:dyDescent="0.55000000000000004">
      <c r="A39" s="12" t="s">
        <v>115</v>
      </c>
      <c r="C39" s="6">
        <v>9654903383</v>
      </c>
      <c r="D39" s="6"/>
      <c r="E39" s="6">
        <v>1013655141765</v>
      </c>
      <c r="F39" s="6"/>
      <c r="G39" s="6">
        <v>1019801411200</v>
      </c>
      <c r="H39" s="6"/>
      <c r="I39" s="6">
        <v>3508633948</v>
      </c>
      <c r="J39" s="6"/>
      <c r="K39" s="15">
        <v>5.3632662993417217E-5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10"/>
      <c r="Y39" s="7"/>
    </row>
    <row r="40" spans="1:25" s="5" customFormat="1" ht="24" x14ac:dyDescent="0.55000000000000004">
      <c r="A40" s="12" t="s">
        <v>115</v>
      </c>
      <c r="C40" s="6">
        <v>3975423860</v>
      </c>
      <c r="D40" s="6"/>
      <c r="E40" s="6">
        <v>1874173021</v>
      </c>
      <c r="F40" s="6"/>
      <c r="G40" s="6">
        <v>192199336</v>
      </c>
      <c r="H40" s="6"/>
      <c r="I40" s="6">
        <v>5657397545</v>
      </c>
      <c r="J40" s="6"/>
      <c r="K40" s="15">
        <v>8.6478470096240114E-5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0"/>
      <c r="Y40" s="7"/>
    </row>
    <row r="41" spans="1:25" s="5" customFormat="1" ht="24" x14ac:dyDescent="0.55000000000000004">
      <c r="A41" s="12" t="s">
        <v>115</v>
      </c>
      <c r="C41" s="6">
        <v>6710862050</v>
      </c>
      <c r="D41" s="6"/>
      <c r="E41" s="6">
        <v>2585713238</v>
      </c>
      <c r="F41" s="6"/>
      <c r="G41" s="6">
        <v>5241881736</v>
      </c>
      <c r="H41" s="6"/>
      <c r="I41" s="6">
        <v>4054693552</v>
      </c>
      <c r="J41" s="6"/>
      <c r="K41" s="15">
        <v>6.1979680992358055E-5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0"/>
      <c r="Y41" s="7"/>
    </row>
    <row r="42" spans="1:25" s="5" customFormat="1" ht="24" x14ac:dyDescent="0.55000000000000004">
      <c r="A42" s="12" t="s">
        <v>115</v>
      </c>
      <c r="C42" s="6">
        <v>3732543405</v>
      </c>
      <c r="D42" s="6"/>
      <c r="E42" s="6">
        <v>45676871</v>
      </c>
      <c r="F42" s="6"/>
      <c r="G42" s="6">
        <v>1827232992</v>
      </c>
      <c r="H42" s="6"/>
      <c r="I42" s="6">
        <v>1950987284</v>
      </c>
      <c r="J42" s="6"/>
      <c r="K42" s="15">
        <v>2.9822616168568852E-5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0"/>
      <c r="Y42" s="7"/>
    </row>
    <row r="43" spans="1:25" s="5" customFormat="1" ht="24" x14ac:dyDescent="0.55000000000000004">
      <c r="A43" s="12" t="s">
        <v>131</v>
      </c>
      <c r="C43" s="6">
        <v>96000000000</v>
      </c>
      <c r="D43" s="6"/>
      <c r="E43" s="6">
        <v>0</v>
      </c>
      <c r="F43" s="6"/>
      <c r="G43" s="6">
        <v>0</v>
      </c>
      <c r="H43" s="6"/>
      <c r="I43" s="6">
        <v>96000000000</v>
      </c>
      <c r="J43" s="6"/>
      <c r="K43" s="15">
        <v>1.4674473666034461E-3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0"/>
      <c r="Y43" s="7"/>
    </row>
    <row r="44" spans="1:25" s="5" customFormat="1" ht="24" x14ac:dyDescent="0.55000000000000004">
      <c r="A44" s="12" t="s">
        <v>131</v>
      </c>
      <c r="C44" s="6">
        <v>172000000000</v>
      </c>
      <c r="D44" s="6"/>
      <c r="E44" s="6">
        <v>0</v>
      </c>
      <c r="F44" s="6"/>
      <c r="G44" s="6">
        <v>0</v>
      </c>
      <c r="H44" s="6"/>
      <c r="I44" s="6">
        <v>172000000000</v>
      </c>
      <c r="J44" s="6"/>
      <c r="K44" s="15">
        <v>2.6291765318311741E-3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0"/>
      <c r="Y44" s="7"/>
    </row>
    <row r="45" spans="1:25" s="5" customFormat="1" ht="24" x14ac:dyDescent="0.55000000000000004">
      <c r="A45" s="12" t="s">
        <v>131</v>
      </c>
      <c r="C45" s="6">
        <v>69500000000</v>
      </c>
      <c r="D45" s="6"/>
      <c r="E45" s="6">
        <v>0</v>
      </c>
      <c r="F45" s="6"/>
      <c r="G45" s="6">
        <v>0</v>
      </c>
      <c r="H45" s="6"/>
      <c r="I45" s="6">
        <v>69500000000</v>
      </c>
      <c r="J45" s="6"/>
      <c r="K45" s="15">
        <v>1.06237074978062E-3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0"/>
      <c r="Y45" s="7"/>
    </row>
    <row r="46" spans="1:25" s="5" customFormat="1" ht="24" x14ac:dyDescent="0.55000000000000004">
      <c r="A46" s="12" t="s">
        <v>131</v>
      </c>
      <c r="C46" s="6">
        <v>192300000000</v>
      </c>
      <c r="D46" s="6"/>
      <c r="E46" s="6">
        <v>0</v>
      </c>
      <c r="F46" s="6"/>
      <c r="G46" s="6">
        <v>0</v>
      </c>
      <c r="H46" s="6"/>
      <c r="I46" s="6">
        <v>192300000000</v>
      </c>
      <c r="J46" s="6"/>
      <c r="K46" s="15">
        <v>2.9394805062275282E-3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10"/>
      <c r="Y46" s="7"/>
    </row>
    <row r="47" spans="1:25" s="5" customFormat="1" ht="24" x14ac:dyDescent="0.55000000000000004">
      <c r="A47" s="12" t="s">
        <v>131</v>
      </c>
      <c r="C47" s="6">
        <v>36800000000</v>
      </c>
      <c r="D47" s="6"/>
      <c r="E47" s="6">
        <v>0</v>
      </c>
      <c r="F47" s="6"/>
      <c r="G47" s="6">
        <v>0</v>
      </c>
      <c r="H47" s="6"/>
      <c r="I47" s="6">
        <v>36800000000</v>
      </c>
      <c r="J47" s="6"/>
      <c r="K47" s="15">
        <v>5.6252149053132104E-4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10"/>
      <c r="Y47" s="7"/>
    </row>
    <row r="48" spans="1:25" s="5" customFormat="1" ht="24" x14ac:dyDescent="0.55000000000000004">
      <c r="A48" s="12" t="s">
        <v>131</v>
      </c>
      <c r="C48" s="6">
        <v>24000000000</v>
      </c>
      <c r="D48" s="6"/>
      <c r="E48" s="6">
        <v>0</v>
      </c>
      <c r="F48" s="6"/>
      <c r="G48" s="6">
        <v>0</v>
      </c>
      <c r="H48" s="6"/>
      <c r="I48" s="6">
        <v>24000000000</v>
      </c>
      <c r="J48" s="6"/>
      <c r="K48" s="15">
        <v>3.6686184165086154E-4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0"/>
      <c r="Y48" s="7"/>
    </row>
    <row r="49" spans="1:25" s="5" customFormat="1" ht="24" x14ac:dyDescent="0.55000000000000004">
      <c r="A49" s="12" t="s">
        <v>131</v>
      </c>
      <c r="C49" s="6">
        <v>24500000000</v>
      </c>
      <c r="D49" s="6"/>
      <c r="E49" s="6">
        <v>0</v>
      </c>
      <c r="F49" s="6"/>
      <c r="G49" s="6">
        <v>0</v>
      </c>
      <c r="H49" s="6"/>
      <c r="I49" s="6">
        <v>24500000000</v>
      </c>
      <c r="J49" s="6"/>
      <c r="K49" s="15">
        <v>3.745047966852545E-4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10"/>
      <c r="Y49" s="7"/>
    </row>
    <row r="50" spans="1:25" s="5" customFormat="1" ht="24" x14ac:dyDescent="0.55000000000000004">
      <c r="A50" s="12" t="s">
        <v>131</v>
      </c>
      <c r="C50" s="6">
        <v>168000000000</v>
      </c>
      <c r="D50" s="6"/>
      <c r="E50" s="6">
        <v>0</v>
      </c>
      <c r="F50" s="6"/>
      <c r="G50" s="6">
        <v>0</v>
      </c>
      <c r="H50" s="6"/>
      <c r="I50" s="6">
        <v>168000000000</v>
      </c>
      <c r="J50" s="6"/>
      <c r="K50" s="15">
        <v>2.5680328915560309E-3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10"/>
      <c r="Y50" s="7"/>
    </row>
    <row r="51" spans="1:25" s="5" customFormat="1" ht="24" x14ac:dyDescent="0.55000000000000004">
      <c r="A51" s="12" t="s">
        <v>131</v>
      </c>
      <c r="C51" s="6">
        <v>345000000000</v>
      </c>
      <c r="D51" s="6"/>
      <c r="E51" s="6">
        <v>0</v>
      </c>
      <c r="F51" s="6"/>
      <c r="G51" s="6">
        <v>5000000000</v>
      </c>
      <c r="H51" s="6"/>
      <c r="I51" s="6">
        <v>340000000000</v>
      </c>
      <c r="J51" s="6"/>
      <c r="K51" s="15">
        <v>5.197209423387205E-3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10"/>
      <c r="Y51" s="7"/>
    </row>
    <row r="52" spans="1:25" s="5" customFormat="1" ht="24" x14ac:dyDescent="0.55000000000000004">
      <c r="A52" s="12" t="s">
        <v>131</v>
      </c>
      <c r="C52" s="6">
        <v>106900000000</v>
      </c>
      <c r="D52" s="6"/>
      <c r="E52" s="6">
        <v>0</v>
      </c>
      <c r="F52" s="6"/>
      <c r="G52" s="6">
        <v>0</v>
      </c>
      <c r="H52" s="6"/>
      <c r="I52" s="6">
        <v>106900000000</v>
      </c>
      <c r="J52" s="6"/>
      <c r="K52" s="15">
        <v>1.6340637863532124E-3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10"/>
      <c r="Y52" s="7"/>
    </row>
    <row r="53" spans="1:25" s="5" customFormat="1" ht="24" x14ac:dyDescent="0.55000000000000004">
      <c r="A53" s="12" t="s">
        <v>131</v>
      </c>
      <c r="C53" s="6">
        <v>219900000000</v>
      </c>
      <c r="D53" s="6"/>
      <c r="E53" s="6">
        <v>0</v>
      </c>
      <c r="F53" s="6"/>
      <c r="G53" s="6">
        <v>0</v>
      </c>
      <c r="H53" s="6"/>
      <c r="I53" s="6">
        <v>219900000000</v>
      </c>
      <c r="J53" s="6"/>
      <c r="K53" s="15">
        <v>3.3613716241260188E-3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10"/>
      <c r="Y53" s="7"/>
    </row>
    <row r="54" spans="1:25" s="5" customFormat="1" ht="24" x14ac:dyDescent="0.55000000000000004">
      <c r="A54" s="12" t="s">
        <v>131</v>
      </c>
      <c r="C54" s="6">
        <v>124500000000</v>
      </c>
      <c r="D54" s="6"/>
      <c r="E54" s="6">
        <v>0</v>
      </c>
      <c r="F54" s="6"/>
      <c r="G54" s="6">
        <v>0</v>
      </c>
      <c r="H54" s="6"/>
      <c r="I54" s="6">
        <v>124500000000</v>
      </c>
      <c r="J54" s="6"/>
      <c r="K54" s="15">
        <v>1.9030958035638442E-3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10"/>
      <c r="Y54" s="7"/>
    </row>
    <row r="55" spans="1:25" s="5" customFormat="1" ht="24" x14ac:dyDescent="0.55000000000000004">
      <c r="A55" s="12" t="s">
        <v>131</v>
      </c>
      <c r="C55" s="6">
        <v>322200000000</v>
      </c>
      <c r="D55" s="6"/>
      <c r="E55" s="6">
        <v>0</v>
      </c>
      <c r="F55" s="6"/>
      <c r="G55" s="6">
        <v>0</v>
      </c>
      <c r="H55" s="6"/>
      <c r="I55" s="6">
        <v>322200000000</v>
      </c>
      <c r="J55" s="6"/>
      <c r="K55" s="15">
        <v>4.9251202241628158E-3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10"/>
      <c r="Y55" s="7"/>
    </row>
    <row r="56" spans="1:25" s="5" customFormat="1" ht="24" x14ac:dyDescent="0.55000000000000004">
      <c r="A56" s="12" t="s">
        <v>131</v>
      </c>
      <c r="C56" s="6">
        <v>11800000000</v>
      </c>
      <c r="D56" s="6"/>
      <c r="E56" s="6">
        <v>0</v>
      </c>
      <c r="F56" s="6"/>
      <c r="G56" s="6">
        <v>0</v>
      </c>
      <c r="H56" s="6"/>
      <c r="I56" s="6">
        <v>11800000000</v>
      </c>
      <c r="J56" s="6"/>
      <c r="K56" s="15">
        <v>1.803737388116736E-4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10"/>
      <c r="Y56" s="7"/>
    </row>
    <row r="57" spans="1:25" s="5" customFormat="1" ht="24" x14ac:dyDescent="0.55000000000000004">
      <c r="A57" s="12" t="s">
        <v>131</v>
      </c>
      <c r="C57" s="6">
        <v>8000000000</v>
      </c>
      <c r="D57" s="6"/>
      <c r="E57" s="6">
        <v>0</v>
      </c>
      <c r="F57" s="6"/>
      <c r="G57" s="6">
        <v>0</v>
      </c>
      <c r="H57" s="6"/>
      <c r="I57" s="6">
        <v>8000000000</v>
      </c>
      <c r="J57" s="6"/>
      <c r="K57" s="15">
        <v>1.2228728055028719E-4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10"/>
      <c r="Y57" s="7"/>
    </row>
    <row r="58" spans="1:25" s="5" customFormat="1" ht="24" x14ac:dyDescent="0.55000000000000004">
      <c r="A58" s="12" t="s">
        <v>131</v>
      </c>
      <c r="C58" s="6">
        <v>69200000000</v>
      </c>
      <c r="D58" s="6"/>
      <c r="E58" s="6">
        <v>0</v>
      </c>
      <c r="F58" s="6"/>
      <c r="G58" s="6">
        <v>0</v>
      </c>
      <c r="H58" s="6"/>
      <c r="I58" s="6">
        <v>69200000000</v>
      </c>
      <c r="J58" s="6"/>
      <c r="K58" s="15">
        <v>1.0577849767599841E-3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10"/>
      <c r="Y58" s="7"/>
    </row>
    <row r="59" spans="1:25" s="5" customFormat="1" ht="24" x14ac:dyDescent="0.55000000000000004">
      <c r="A59" s="12" t="s">
        <v>115</v>
      </c>
      <c r="C59" s="6">
        <v>11987957172</v>
      </c>
      <c r="D59" s="6"/>
      <c r="E59" s="6">
        <v>12696478225</v>
      </c>
      <c r="F59" s="6"/>
      <c r="G59" s="6">
        <v>121010912</v>
      </c>
      <c r="H59" s="6"/>
      <c r="I59" s="6">
        <v>24563424485</v>
      </c>
      <c r="J59" s="6"/>
      <c r="K59" s="15">
        <v>3.7547429765912352E-4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10"/>
      <c r="Y59" s="7"/>
    </row>
    <row r="60" spans="1:25" s="5" customFormat="1" ht="24" x14ac:dyDescent="0.55000000000000004">
      <c r="A60" s="12" t="s">
        <v>115</v>
      </c>
      <c r="C60" s="6">
        <v>6326152505</v>
      </c>
      <c r="D60" s="6"/>
      <c r="E60" s="6">
        <v>12476010698</v>
      </c>
      <c r="F60" s="6"/>
      <c r="G60" s="6">
        <v>117121430</v>
      </c>
      <c r="H60" s="6"/>
      <c r="I60" s="6">
        <v>18685041773</v>
      </c>
      <c r="J60" s="6"/>
      <c r="K60" s="15">
        <v>2.8561786817358581E-4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10"/>
      <c r="Y60" s="7"/>
    </row>
    <row r="61" spans="1:25" s="5" customFormat="1" ht="24" x14ac:dyDescent="0.55000000000000004">
      <c r="A61" s="12" t="s">
        <v>131</v>
      </c>
      <c r="C61" s="6">
        <v>220000000000</v>
      </c>
      <c r="D61" s="6"/>
      <c r="E61" s="6">
        <v>0</v>
      </c>
      <c r="F61" s="6"/>
      <c r="G61" s="6">
        <v>0</v>
      </c>
      <c r="H61" s="6"/>
      <c r="I61" s="6">
        <v>220000000000</v>
      </c>
      <c r="J61" s="6"/>
      <c r="K61" s="15">
        <v>3.3629002151328974E-3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10"/>
      <c r="Y61" s="7"/>
    </row>
    <row r="62" spans="1:25" s="5" customFormat="1" ht="24" x14ac:dyDescent="0.55000000000000004">
      <c r="A62" s="12" t="s">
        <v>131</v>
      </c>
      <c r="C62" s="6">
        <v>96000000000</v>
      </c>
      <c r="D62" s="6"/>
      <c r="E62" s="6">
        <v>0</v>
      </c>
      <c r="F62" s="6"/>
      <c r="G62" s="6">
        <v>0</v>
      </c>
      <c r="H62" s="6"/>
      <c r="I62" s="6">
        <v>96000000000</v>
      </c>
      <c r="J62" s="6"/>
      <c r="K62" s="15">
        <v>1.4674473666034461E-3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10"/>
      <c r="Y62" s="7"/>
    </row>
    <row r="63" spans="1:25" s="5" customFormat="1" ht="24" x14ac:dyDescent="0.55000000000000004">
      <c r="A63" s="12" t="s">
        <v>131</v>
      </c>
      <c r="C63" s="6">
        <v>441000000000</v>
      </c>
      <c r="D63" s="6"/>
      <c r="E63" s="6">
        <v>0</v>
      </c>
      <c r="F63" s="6"/>
      <c r="G63" s="6">
        <v>0</v>
      </c>
      <c r="H63" s="6"/>
      <c r="I63" s="6">
        <v>441000000000</v>
      </c>
      <c r="J63" s="6"/>
      <c r="K63" s="15">
        <v>6.7410863403345803E-3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10"/>
      <c r="Y63" s="7"/>
    </row>
    <row r="64" spans="1:25" s="5" customFormat="1" ht="24" x14ac:dyDescent="0.55000000000000004">
      <c r="A64" s="12" t="s">
        <v>131</v>
      </c>
      <c r="C64" s="6">
        <v>15000000000</v>
      </c>
      <c r="D64" s="6"/>
      <c r="E64" s="6">
        <v>0</v>
      </c>
      <c r="F64" s="6"/>
      <c r="G64" s="6">
        <v>0</v>
      </c>
      <c r="H64" s="6"/>
      <c r="I64" s="6">
        <v>15000000000</v>
      </c>
      <c r="J64" s="6"/>
      <c r="K64" s="15">
        <v>2.2928865103178845E-4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10"/>
      <c r="Y64" s="7"/>
    </row>
    <row r="65" spans="1:25" s="5" customFormat="1" ht="24" x14ac:dyDescent="0.55000000000000004">
      <c r="A65" s="12" t="s">
        <v>115</v>
      </c>
      <c r="C65" s="6">
        <v>6402353083</v>
      </c>
      <c r="D65" s="6"/>
      <c r="E65" s="6">
        <v>4005600123</v>
      </c>
      <c r="F65" s="6"/>
      <c r="G65" s="6">
        <v>29617072</v>
      </c>
      <c r="H65" s="6"/>
      <c r="I65" s="6">
        <v>10378336134</v>
      </c>
      <c r="J65" s="6"/>
      <c r="K65" s="15">
        <v>1.5864231280795509E-4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10"/>
      <c r="Y65" s="7"/>
    </row>
    <row r="66" spans="1:25" s="5" customFormat="1" ht="24" x14ac:dyDescent="0.55000000000000004">
      <c r="A66" s="12" t="s">
        <v>115</v>
      </c>
      <c r="C66" s="6">
        <v>5551665046</v>
      </c>
      <c r="D66" s="6"/>
      <c r="E66" s="6">
        <v>5699128844</v>
      </c>
      <c r="F66" s="6"/>
      <c r="G66" s="6">
        <v>29617072</v>
      </c>
      <c r="H66" s="6"/>
      <c r="I66" s="6">
        <v>11221176818</v>
      </c>
      <c r="J66" s="6"/>
      <c r="K66" s="15">
        <v>1.715258997058931E-4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10"/>
      <c r="Y66" s="7"/>
    </row>
    <row r="67" spans="1:25" s="5" customFormat="1" ht="24" x14ac:dyDescent="0.55000000000000004">
      <c r="A67" s="12" t="s">
        <v>172</v>
      </c>
      <c r="C67" s="6">
        <v>670055</v>
      </c>
      <c r="D67" s="6"/>
      <c r="E67" s="6">
        <v>304760200055</v>
      </c>
      <c r="F67" s="6"/>
      <c r="G67" s="6">
        <v>304750700000</v>
      </c>
      <c r="H67" s="6"/>
      <c r="I67" s="6">
        <v>10170110</v>
      </c>
      <c r="J67" s="6"/>
      <c r="K67" s="15">
        <v>1.5545938684966014E-7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10"/>
      <c r="Y67" s="7"/>
    </row>
    <row r="68" spans="1:25" s="5" customFormat="1" ht="24" x14ac:dyDescent="0.55000000000000004">
      <c r="A68" s="12" t="s">
        <v>115</v>
      </c>
      <c r="C68" s="6">
        <v>7402018803</v>
      </c>
      <c r="D68" s="6"/>
      <c r="E68" s="6">
        <v>259779542226</v>
      </c>
      <c r="F68" s="6"/>
      <c r="G68" s="6">
        <v>6024774</v>
      </c>
      <c r="H68" s="6"/>
      <c r="I68" s="6">
        <v>267175536255</v>
      </c>
      <c r="J68" s="6"/>
      <c r="K68" s="15">
        <v>4.0840212197735763E-3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10"/>
      <c r="Y68" s="7"/>
    </row>
    <row r="69" spans="1:25" s="5" customFormat="1" ht="24" x14ac:dyDescent="0.55000000000000004">
      <c r="A69" s="12" t="s">
        <v>115</v>
      </c>
      <c r="C69" s="6">
        <v>1995780238</v>
      </c>
      <c r="D69" s="6"/>
      <c r="E69" s="6">
        <v>55733049601</v>
      </c>
      <c r="F69" s="6"/>
      <c r="G69" s="6">
        <v>6024774</v>
      </c>
      <c r="H69" s="6"/>
      <c r="I69" s="6">
        <v>57722805065</v>
      </c>
      <c r="J69" s="6"/>
      <c r="K69" s="15">
        <v>8.8234560714164911E-4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10"/>
      <c r="Y69" s="7"/>
    </row>
    <row r="70" spans="1:25" s="5" customFormat="1" ht="24" x14ac:dyDescent="0.55000000000000004">
      <c r="A70" s="12" t="s">
        <v>131</v>
      </c>
      <c r="C70" s="6">
        <v>214000000000</v>
      </c>
      <c r="D70" s="6"/>
      <c r="E70" s="6">
        <v>0</v>
      </c>
      <c r="F70" s="6"/>
      <c r="G70" s="6">
        <v>0</v>
      </c>
      <c r="H70" s="6"/>
      <c r="I70" s="6">
        <v>214000000000</v>
      </c>
      <c r="J70" s="6"/>
      <c r="K70" s="15">
        <v>3.2711847547201821E-3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10"/>
      <c r="Y70" s="7"/>
    </row>
    <row r="71" spans="1:25" s="5" customFormat="1" ht="24" x14ac:dyDescent="0.55000000000000004">
      <c r="A71" s="12" t="s">
        <v>131</v>
      </c>
      <c r="C71" s="6">
        <v>149000000000</v>
      </c>
      <c r="D71" s="6"/>
      <c r="E71" s="6">
        <v>0</v>
      </c>
      <c r="F71" s="6"/>
      <c r="G71" s="6">
        <v>0</v>
      </c>
      <c r="H71" s="6"/>
      <c r="I71" s="6">
        <v>149000000000</v>
      </c>
      <c r="J71" s="6"/>
      <c r="K71" s="15">
        <v>2.2776006002490985E-3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10"/>
      <c r="Y71" s="7"/>
    </row>
    <row r="72" spans="1:25" s="5" customFormat="1" ht="24" x14ac:dyDescent="0.55000000000000004">
      <c r="A72" s="12" t="s">
        <v>131</v>
      </c>
      <c r="C72" s="6">
        <v>52000000000</v>
      </c>
      <c r="D72" s="6"/>
      <c r="E72" s="6">
        <v>0</v>
      </c>
      <c r="F72" s="6"/>
      <c r="G72" s="6">
        <v>0</v>
      </c>
      <c r="H72" s="6"/>
      <c r="I72" s="6">
        <v>52000000000</v>
      </c>
      <c r="J72" s="6"/>
      <c r="K72" s="15">
        <v>7.9486732357686668E-4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10"/>
      <c r="Y72" s="7"/>
    </row>
    <row r="73" spans="1:25" s="5" customFormat="1" ht="24" x14ac:dyDescent="0.55000000000000004">
      <c r="A73" s="12" t="s">
        <v>131</v>
      </c>
      <c r="C73" s="6">
        <v>251000000000</v>
      </c>
      <c r="D73" s="6"/>
      <c r="E73" s="6">
        <v>0</v>
      </c>
      <c r="F73" s="6"/>
      <c r="G73" s="6">
        <v>0</v>
      </c>
      <c r="H73" s="6"/>
      <c r="I73" s="6">
        <v>251000000000</v>
      </c>
      <c r="J73" s="6"/>
      <c r="K73" s="15">
        <v>3.83676342726526E-3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10"/>
      <c r="Y73" s="7"/>
    </row>
    <row r="74" spans="1:25" s="5" customFormat="1" ht="24" x14ac:dyDescent="0.55000000000000004">
      <c r="A74" s="12" t="s">
        <v>131</v>
      </c>
      <c r="C74" s="6">
        <v>51000000000</v>
      </c>
      <c r="D74" s="6"/>
      <c r="E74" s="6">
        <v>0</v>
      </c>
      <c r="F74" s="6"/>
      <c r="G74" s="6">
        <v>0</v>
      </c>
      <c r="H74" s="6"/>
      <c r="I74" s="6">
        <v>51000000000</v>
      </c>
      <c r="J74" s="6"/>
      <c r="K74" s="15">
        <v>7.7958141350808075E-4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10"/>
      <c r="Y74" s="7"/>
    </row>
    <row r="75" spans="1:25" s="5" customFormat="1" ht="24" x14ac:dyDescent="0.55000000000000004">
      <c r="A75" s="12" t="s">
        <v>131</v>
      </c>
      <c r="C75" s="6">
        <v>50740000000</v>
      </c>
      <c r="D75" s="6"/>
      <c r="E75" s="6">
        <v>0</v>
      </c>
      <c r="F75" s="6"/>
      <c r="G75" s="6">
        <v>0</v>
      </c>
      <c r="H75" s="6"/>
      <c r="I75" s="6">
        <v>50740000000</v>
      </c>
      <c r="J75" s="6"/>
      <c r="K75" s="15">
        <v>7.7560707689019646E-4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10"/>
      <c r="Y75" s="7"/>
    </row>
    <row r="76" spans="1:25" s="5" customFormat="1" ht="24" x14ac:dyDescent="0.55000000000000004">
      <c r="A76" s="12" t="s">
        <v>131</v>
      </c>
      <c r="C76" s="6">
        <v>31360000000</v>
      </c>
      <c r="D76" s="6"/>
      <c r="E76" s="6">
        <v>0</v>
      </c>
      <c r="F76" s="6"/>
      <c r="G76" s="6">
        <v>0</v>
      </c>
      <c r="H76" s="6"/>
      <c r="I76" s="6">
        <v>31360000000</v>
      </c>
      <c r="J76" s="6"/>
      <c r="K76" s="15">
        <v>4.7936613975712574E-4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10"/>
      <c r="Y76" s="7"/>
    </row>
    <row r="77" spans="1:25" s="5" customFormat="1" ht="24" x14ac:dyDescent="0.55000000000000004">
      <c r="A77" s="12" t="s">
        <v>131</v>
      </c>
      <c r="C77" s="6">
        <v>13890000000</v>
      </c>
      <c r="D77" s="6"/>
      <c r="E77" s="6">
        <v>0</v>
      </c>
      <c r="F77" s="6"/>
      <c r="G77" s="6">
        <v>0</v>
      </c>
      <c r="H77" s="6"/>
      <c r="I77" s="6">
        <v>13890000000</v>
      </c>
      <c r="J77" s="6"/>
      <c r="K77" s="15">
        <v>2.1232129085543611E-4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10"/>
      <c r="Y77" s="7"/>
    </row>
    <row r="78" spans="1:25" s="5" customFormat="1" ht="24" x14ac:dyDescent="0.55000000000000004">
      <c r="A78" s="12" t="s">
        <v>131</v>
      </c>
      <c r="C78" s="6">
        <v>47120000000</v>
      </c>
      <c r="D78" s="6"/>
      <c r="E78" s="6">
        <v>0</v>
      </c>
      <c r="F78" s="6"/>
      <c r="G78" s="6">
        <v>0</v>
      </c>
      <c r="H78" s="6"/>
      <c r="I78" s="6">
        <v>47120000000</v>
      </c>
      <c r="J78" s="6"/>
      <c r="K78" s="15">
        <v>7.2027208244119145E-4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10"/>
      <c r="Y78" s="7"/>
    </row>
    <row r="79" spans="1:25" s="5" customFormat="1" ht="24" x14ac:dyDescent="0.55000000000000004">
      <c r="A79" s="12" t="s">
        <v>131</v>
      </c>
      <c r="C79" s="6">
        <v>76220000000</v>
      </c>
      <c r="D79" s="6"/>
      <c r="E79" s="6">
        <v>0</v>
      </c>
      <c r="F79" s="6"/>
      <c r="G79" s="6">
        <v>0</v>
      </c>
      <c r="H79" s="6"/>
      <c r="I79" s="6">
        <v>76220000000</v>
      </c>
      <c r="J79" s="6"/>
      <c r="K79" s="15">
        <v>1.1650920654428612E-3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10"/>
      <c r="Y79" s="7"/>
    </row>
    <row r="80" spans="1:25" s="5" customFormat="1" ht="24" x14ac:dyDescent="0.55000000000000004">
      <c r="A80" s="12" t="s">
        <v>131</v>
      </c>
      <c r="C80" s="6">
        <v>15780000000</v>
      </c>
      <c r="D80" s="6"/>
      <c r="E80" s="6">
        <v>0</v>
      </c>
      <c r="F80" s="6"/>
      <c r="G80" s="6">
        <v>0</v>
      </c>
      <c r="H80" s="6"/>
      <c r="I80" s="6">
        <v>15780000000</v>
      </c>
      <c r="J80" s="6"/>
      <c r="K80" s="15">
        <v>2.4121166088544147E-4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10"/>
      <c r="Y80" s="7"/>
    </row>
    <row r="81" spans="1:25" s="5" customFormat="1" ht="24" x14ac:dyDescent="0.55000000000000004">
      <c r="A81" s="12" t="s">
        <v>131</v>
      </c>
      <c r="C81" s="6">
        <v>93390000000</v>
      </c>
      <c r="D81" s="6"/>
      <c r="E81" s="6">
        <v>0</v>
      </c>
      <c r="F81" s="6"/>
      <c r="G81" s="6">
        <v>0</v>
      </c>
      <c r="H81" s="6"/>
      <c r="I81" s="6">
        <v>93390000000</v>
      </c>
      <c r="J81" s="6"/>
      <c r="K81" s="15">
        <v>1.427551141323915E-3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10"/>
      <c r="Y81" s="7"/>
    </row>
    <row r="82" spans="1:25" s="5" customFormat="1" ht="24" x14ac:dyDescent="0.55000000000000004">
      <c r="A82" s="12" t="s">
        <v>131</v>
      </c>
      <c r="C82" s="6">
        <v>9100000000</v>
      </c>
      <c r="D82" s="6"/>
      <c r="E82" s="6">
        <v>0</v>
      </c>
      <c r="F82" s="6"/>
      <c r="G82" s="6">
        <v>0</v>
      </c>
      <c r="H82" s="6"/>
      <c r="I82" s="6">
        <v>9100000000</v>
      </c>
      <c r="J82" s="6"/>
      <c r="K82" s="15">
        <v>1.3910178162595166E-4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10"/>
      <c r="Y82" s="7"/>
    </row>
    <row r="83" spans="1:25" s="5" customFormat="1" ht="24" x14ac:dyDescent="0.55000000000000004">
      <c r="A83" s="12" t="s">
        <v>115</v>
      </c>
      <c r="C83" s="6">
        <v>2375955000</v>
      </c>
      <c r="D83" s="6"/>
      <c r="E83" s="6">
        <v>110293560841</v>
      </c>
      <c r="F83" s="6"/>
      <c r="G83" s="6">
        <v>112000091865</v>
      </c>
      <c r="H83" s="6"/>
      <c r="I83" s="6">
        <v>669423976</v>
      </c>
      <c r="J83" s="6"/>
      <c r="K83" s="15">
        <v>1.0232754695025089E-5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10"/>
      <c r="Y83" s="7"/>
    </row>
    <row r="84" spans="1:25" s="5" customFormat="1" ht="24" x14ac:dyDescent="0.55000000000000004">
      <c r="A84" s="12" t="s">
        <v>192</v>
      </c>
      <c r="C84" s="6">
        <v>0</v>
      </c>
      <c r="D84" s="6"/>
      <c r="E84" s="6">
        <v>325252625000</v>
      </c>
      <c r="F84" s="6"/>
      <c r="G84" s="6">
        <v>325250036000</v>
      </c>
      <c r="H84" s="6"/>
      <c r="I84" s="6">
        <v>2589000</v>
      </c>
      <c r="J84" s="6"/>
      <c r="K84" s="15">
        <v>3.957522116808669E-8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10"/>
      <c r="Y84" s="7"/>
    </row>
    <row r="85" spans="1:25" s="5" customFormat="1" ht="24.75" thickBot="1" x14ac:dyDescent="0.6">
      <c r="A85" s="12" t="s">
        <v>115</v>
      </c>
      <c r="C85" s="6">
        <v>0</v>
      </c>
      <c r="D85" s="6"/>
      <c r="E85" s="6">
        <v>220000916934</v>
      </c>
      <c r="F85" s="6"/>
      <c r="G85" s="6">
        <v>0</v>
      </c>
      <c r="H85" s="6"/>
      <c r="I85" s="6">
        <v>220000916934</v>
      </c>
      <c r="J85" s="6"/>
      <c r="K85" s="15">
        <v>3.3629142313035603E-3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10"/>
      <c r="Y85" s="7"/>
    </row>
    <row r="86" spans="1:25" ht="24.75" thickBot="1" x14ac:dyDescent="0.6">
      <c r="A86" s="3" t="s">
        <v>41</v>
      </c>
      <c r="C86" s="8">
        <f>SUM(C8:C85)</f>
        <v>5223861985133</v>
      </c>
      <c r="E86" s="8">
        <f>SUM(E8:E85)</f>
        <v>155417679609626</v>
      </c>
      <c r="G86" s="8">
        <f>SUM(G8:G85)</f>
        <v>154487299167151</v>
      </c>
      <c r="I86" s="8">
        <f>SUM(I8:I85)</f>
        <v>6154242427608</v>
      </c>
      <c r="K86" s="11">
        <f>SUM(K8:K85)</f>
        <v>9.40731962899225E-2</v>
      </c>
    </row>
    <row r="87" spans="1:25" ht="19.5" thickTop="1" x14ac:dyDescent="0.45">
      <c r="I87" s="4"/>
    </row>
    <row r="88" spans="1:25" x14ac:dyDescent="0.45">
      <c r="I88" s="4"/>
    </row>
    <row r="89" spans="1:25" x14ac:dyDescent="0.45">
      <c r="I89" s="4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N19" sqref="N1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</row>
    <row r="3" spans="1:7" ht="26.25" x14ac:dyDescent="0.45">
      <c r="A3" s="18" t="s">
        <v>194</v>
      </c>
      <c r="B3" s="18" t="s">
        <v>194</v>
      </c>
      <c r="C3" s="18" t="s">
        <v>194</v>
      </c>
      <c r="D3" s="18" t="s">
        <v>194</v>
      </c>
      <c r="E3" s="18" t="s">
        <v>194</v>
      </c>
      <c r="F3" s="18" t="s">
        <v>194</v>
      </c>
      <c r="G3" s="18" t="s">
        <v>194</v>
      </c>
    </row>
    <row r="4" spans="1:7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</row>
    <row r="6" spans="1:7" ht="27" thickBot="1" x14ac:dyDescent="0.5">
      <c r="A6" s="17" t="s">
        <v>198</v>
      </c>
      <c r="C6" s="17" t="s">
        <v>105</v>
      </c>
      <c r="E6" s="17" t="s">
        <v>221</v>
      </c>
      <c r="G6" s="17" t="s">
        <v>13</v>
      </c>
    </row>
    <row r="7" spans="1:7" ht="24" x14ac:dyDescent="0.55000000000000004">
      <c r="A7" s="3" t="s">
        <v>252</v>
      </c>
      <c r="C7" s="6">
        <f>'سرمایه‌گذاری در سهام'!I35</f>
        <v>7075359526279</v>
      </c>
      <c r="E7" s="35">
        <f>C7/$C$11</f>
        <v>0.98384864756170465</v>
      </c>
      <c r="G7" s="35">
        <v>0.10815330942302838</v>
      </c>
    </row>
    <row r="8" spans="1:7" ht="24" x14ac:dyDescent="0.55000000000000004">
      <c r="A8" s="3" t="s">
        <v>253</v>
      </c>
      <c r="C8" s="6">
        <f>'سرمایه‌گذاری در اوراق بهادار'!I24</f>
        <v>-10238316060</v>
      </c>
      <c r="E8" s="35">
        <f t="shared" ref="E8:E9" si="0">C8/$C$11</f>
        <v>-1.423666652065912E-3</v>
      </c>
      <c r="G8" s="35">
        <v>-1.5650197854896636E-4</v>
      </c>
    </row>
    <row r="9" spans="1:7" ht="24" x14ac:dyDescent="0.55000000000000004">
      <c r="A9" s="3" t="s">
        <v>254</v>
      </c>
      <c r="C9" s="6">
        <f>'درآمد سپرده بانکی'!E84</f>
        <v>127058559588</v>
      </c>
      <c r="E9" s="35">
        <f t="shared" si="0"/>
        <v>1.7667850170369242E-2</v>
      </c>
      <c r="G9" s="35">
        <v>1.942205715331642E-3</v>
      </c>
    </row>
    <row r="10" spans="1:7" ht="24.75" thickBot="1" x14ac:dyDescent="0.6">
      <c r="A10" s="3" t="s">
        <v>249</v>
      </c>
      <c r="C10" s="6">
        <v>-667595842</v>
      </c>
      <c r="E10" s="35">
        <f>C10/$C$11</f>
        <v>-9.2831080008020723E-5</v>
      </c>
      <c r="G10" s="35">
        <v>-1.02048100031074E-5</v>
      </c>
    </row>
    <row r="11" spans="1:7" ht="21.75" thickBot="1" x14ac:dyDescent="0.6">
      <c r="A11" s="3" t="s">
        <v>41</v>
      </c>
      <c r="C11" s="28">
        <f>SUM(C7:C10)</f>
        <v>7191512173965</v>
      </c>
      <c r="E11" s="38">
        <f>SUM(E7:E10)</f>
        <v>0.99999999999999989</v>
      </c>
      <c r="G11" s="39">
        <f>SUM(G7:G10)</f>
        <v>0.10992880834980795</v>
      </c>
    </row>
    <row r="12" spans="1:7" ht="19.5" thickTop="1" x14ac:dyDescent="0.45"/>
    <row r="13" spans="1:7" x14ac:dyDescent="0.45">
      <c r="G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2E02-5A60-40E8-AB34-CBD9A79714DC}">
  <dimension ref="A2:Y89"/>
  <sheetViews>
    <sheetView rightToLeft="1" topLeftCell="A13" workbookViewId="0">
      <selection activeCell="G8" sqref="G8"/>
    </sheetView>
  </sheetViews>
  <sheetFormatPr defaultRowHeight="18.75" x14ac:dyDescent="0.45"/>
  <cols>
    <col min="1" max="1" width="62.140625" style="1" bestFit="1" customWidth="1"/>
    <col min="2" max="2" width="1" style="1" customWidth="1"/>
    <col min="3" max="3" width="28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31" style="1" customWidth="1"/>
    <col min="8" max="8" width="1" style="1" customWidth="1"/>
    <col min="9" max="9" width="20.42578125" style="1" bestFit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25" ht="26.25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7"/>
      <c r="K2" s="57"/>
    </row>
    <row r="3" spans="1:25" ht="26.25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57"/>
      <c r="K3" s="57"/>
    </row>
    <row r="4" spans="1:25" ht="26.25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57"/>
      <c r="K4" s="57"/>
    </row>
    <row r="6" spans="1:25" ht="24" x14ac:dyDescent="0.55000000000000004">
      <c r="A6" s="5" t="s">
        <v>257</v>
      </c>
      <c r="B6" s="5"/>
      <c r="C6" s="5"/>
      <c r="D6" s="5"/>
      <c r="E6" s="5"/>
      <c r="F6" s="5"/>
      <c r="G6" s="5"/>
      <c r="H6" s="5"/>
      <c r="I6" s="5"/>
    </row>
    <row r="7" spans="1:25" ht="99" x14ac:dyDescent="0.6">
      <c r="A7" s="51" t="s">
        <v>258</v>
      </c>
      <c r="B7" s="22"/>
      <c r="C7" s="51" t="s">
        <v>259</v>
      </c>
      <c r="D7" s="22"/>
      <c r="E7" s="52" t="s">
        <v>260</v>
      </c>
      <c r="F7" s="22"/>
      <c r="G7" s="52" t="s">
        <v>261</v>
      </c>
      <c r="H7" s="22"/>
      <c r="I7" s="52" t="s">
        <v>262</v>
      </c>
      <c r="J7" s="50"/>
      <c r="K7" s="50"/>
    </row>
    <row r="8" spans="1:25" s="5" customFormat="1" ht="26.25" x14ac:dyDescent="0.55000000000000004">
      <c r="A8" s="53" t="s">
        <v>263</v>
      </c>
      <c r="B8" s="53"/>
      <c r="C8" s="54" t="s">
        <v>264</v>
      </c>
      <c r="D8" s="55"/>
      <c r="E8" s="54">
        <v>1490608114101</v>
      </c>
      <c r="F8" s="55"/>
      <c r="G8" s="54">
        <v>35502645442</v>
      </c>
      <c r="H8" s="53"/>
      <c r="I8" s="56">
        <v>34</v>
      </c>
      <c r="J8" s="40"/>
      <c r="K8" s="4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0"/>
      <c r="Y8" s="7"/>
    </row>
    <row r="9" spans="1:25" s="5" customFormat="1" ht="24" x14ac:dyDescent="0.55000000000000004">
      <c r="A9" s="53" t="s">
        <v>265</v>
      </c>
      <c r="B9" s="53"/>
      <c r="C9" s="54" t="s">
        <v>264</v>
      </c>
      <c r="D9" s="55"/>
      <c r="E9" s="54">
        <v>1995000000000</v>
      </c>
      <c r="F9" s="55"/>
      <c r="G9" s="54">
        <v>48665934079</v>
      </c>
      <c r="H9" s="53"/>
      <c r="I9" s="56">
        <v>33.5</v>
      </c>
      <c r="J9" s="44"/>
      <c r="K9" s="4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0"/>
      <c r="Y9" s="7"/>
    </row>
    <row r="10" spans="1:25" s="5" customFormat="1" ht="24" x14ac:dyDescent="0.55000000000000004">
      <c r="A10" s="53" t="s">
        <v>266</v>
      </c>
      <c r="B10" s="53"/>
      <c r="C10" s="54" t="s">
        <v>264</v>
      </c>
      <c r="D10" s="55"/>
      <c r="E10" s="54">
        <v>1000000000000</v>
      </c>
      <c r="F10" s="55"/>
      <c r="G10" s="54">
        <v>24332967040</v>
      </c>
      <c r="H10" s="53"/>
      <c r="I10" s="56" t="s">
        <v>267</v>
      </c>
      <c r="J10" s="44"/>
      <c r="K10" s="4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0"/>
      <c r="Y10" s="7"/>
    </row>
    <row r="11" spans="1:25" s="5" customFormat="1" ht="24" x14ac:dyDescent="0.55000000000000004">
      <c r="A11" s="53" t="s">
        <v>268</v>
      </c>
      <c r="B11" s="53"/>
      <c r="C11" s="54" t="s">
        <v>264</v>
      </c>
      <c r="D11" s="55"/>
      <c r="E11" s="54">
        <v>1349985121650</v>
      </c>
      <c r="F11" s="55"/>
      <c r="G11" s="54">
        <v>97359755161</v>
      </c>
      <c r="H11" s="53"/>
      <c r="I11" s="56">
        <v>35</v>
      </c>
      <c r="J11" s="44"/>
      <c r="K11" s="4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0"/>
      <c r="Y11" s="7"/>
    </row>
    <row r="12" spans="1:25" s="5" customFormat="1" ht="24" x14ac:dyDescent="0.55000000000000004">
      <c r="A12" s="53" t="s">
        <v>269</v>
      </c>
      <c r="B12" s="53"/>
      <c r="C12" s="54" t="s">
        <v>264</v>
      </c>
      <c r="D12" s="55"/>
      <c r="E12" s="54">
        <v>3336000000000</v>
      </c>
      <c r="F12" s="55"/>
      <c r="G12" s="54">
        <v>159733590268</v>
      </c>
      <c r="H12" s="53"/>
      <c r="I12" s="56">
        <v>39</v>
      </c>
      <c r="J12" s="44"/>
      <c r="K12" s="4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0"/>
      <c r="Y12" s="7"/>
    </row>
    <row r="13" spans="1:25" s="5" customFormat="1" ht="24" x14ac:dyDescent="0.55000000000000004">
      <c r="A13" s="53" t="s">
        <v>270</v>
      </c>
      <c r="B13" s="53"/>
      <c r="C13" s="54" t="s">
        <v>264</v>
      </c>
      <c r="D13" s="55"/>
      <c r="E13" s="54">
        <v>2400000000000</v>
      </c>
      <c r="F13" s="55"/>
      <c r="G13" s="54">
        <v>31084330547</v>
      </c>
      <c r="H13" s="53"/>
      <c r="I13" s="56" t="s">
        <v>271</v>
      </c>
      <c r="J13" s="44"/>
      <c r="K13" s="4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0"/>
      <c r="Y13" s="7"/>
    </row>
    <row r="14" spans="1:25" s="5" customFormat="1" ht="24" x14ac:dyDescent="0.55000000000000004">
      <c r="A14" s="53" t="s">
        <v>272</v>
      </c>
      <c r="B14" s="53"/>
      <c r="C14" s="54" t="s">
        <v>264</v>
      </c>
      <c r="D14" s="55"/>
      <c r="E14" s="54">
        <v>2000000000000</v>
      </c>
      <c r="F14" s="55"/>
      <c r="G14" s="54">
        <v>47336860711</v>
      </c>
      <c r="H14" s="53"/>
      <c r="I14" s="56">
        <v>34</v>
      </c>
      <c r="J14" s="44"/>
      <c r="K14" s="4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0"/>
      <c r="Y14" s="7"/>
    </row>
    <row r="15" spans="1:25" s="5" customFormat="1" ht="24" x14ac:dyDescent="0.55000000000000004">
      <c r="A15" s="53" t="s">
        <v>273</v>
      </c>
      <c r="B15" s="53"/>
      <c r="C15" s="54" t="s">
        <v>264</v>
      </c>
      <c r="D15" s="53"/>
      <c r="E15" s="54">
        <v>3149965283850</v>
      </c>
      <c r="F15" s="53"/>
      <c r="G15" s="54">
        <v>227172845428</v>
      </c>
      <c r="H15" s="53"/>
      <c r="I15" s="56">
        <v>35</v>
      </c>
      <c r="J15" s="44"/>
      <c r="K15" s="4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0"/>
      <c r="Y15" s="7"/>
    </row>
    <row r="16" spans="1:25" s="5" customFormat="1" ht="24" x14ac:dyDescent="0.55000000000000004">
      <c r="A16" s="53" t="s">
        <v>274</v>
      </c>
      <c r="B16" s="53"/>
      <c r="C16" s="54" t="s">
        <v>264</v>
      </c>
      <c r="D16" s="53"/>
      <c r="E16" s="54">
        <v>4947864134400</v>
      </c>
      <c r="F16" s="53"/>
      <c r="G16" s="54">
        <v>255809437741</v>
      </c>
      <c r="H16" s="53"/>
      <c r="I16" s="56">
        <v>37</v>
      </c>
      <c r="J16" s="44"/>
      <c r="K16" s="4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10"/>
      <c r="Y16" s="7"/>
    </row>
    <row r="17" spans="1:25" s="5" customFormat="1" ht="24" x14ac:dyDescent="0.55000000000000004">
      <c r="A17" s="53" t="s">
        <v>275</v>
      </c>
      <c r="B17" s="53"/>
      <c r="C17" s="54" t="s">
        <v>264</v>
      </c>
      <c r="D17" s="53"/>
      <c r="E17" s="54">
        <v>4947864134400</v>
      </c>
      <c r="F17" s="53"/>
      <c r="G17" s="54">
        <v>255809437741</v>
      </c>
      <c r="H17" s="53"/>
      <c r="I17" s="56">
        <v>37</v>
      </c>
      <c r="J17" s="44"/>
      <c r="K17" s="4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0"/>
      <c r="Y17" s="7"/>
    </row>
    <row r="18" spans="1:25" s="5" customFormat="1" ht="24" x14ac:dyDescent="0.55000000000000004">
      <c r="A18" s="53" t="s">
        <v>276</v>
      </c>
      <c r="B18" s="53"/>
      <c r="C18" s="54" t="s">
        <v>264</v>
      </c>
      <c r="D18" s="53"/>
      <c r="E18" s="54">
        <v>84110000000</v>
      </c>
      <c r="F18" s="53"/>
      <c r="G18" s="54">
        <v>-4430163889</v>
      </c>
      <c r="H18" s="53"/>
      <c r="I18" s="56">
        <v>38</v>
      </c>
      <c r="J18" s="44"/>
      <c r="K18" s="4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0"/>
      <c r="Y18" s="7"/>
    </row>
    <row r="19" spans="1:25" s="5" customFormat="1" ht="24" x14ac:dyDescent="0.55000000000000004">
      <c r="A19" s="53" t="s">
        <v>277</v>
      </c>
      <c r="B19" s="53"/>
      <c r="C19" s="54" t="s">
        <v>264</v>
      </c>
      <c r="D19" s="53"/>
      <c r="E19" s="54">
        <v>1939466031800</v>
      </c>
      <c r="F19" s="53"/>
      <c r="G19" s="54">
        <v>107968381549</v>
      </c>
      <c r="H19" s="53"/>
      <c r="I19" s="56">
        <v>37.5</v>
      </c>
      <c r="J19" s="44"/>
      <c r="K19" s="4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0"/>
      <c r="Y19" s="7"/>
    </row>
    <row r="20" spans="1:25" s="5" customFormat="1" ht="24" x14ac:dyDescent="0.55000000000000004">
      <c r="A20" s="53" t="s">
        <v>278</v>
      </c>
      <c r="B20" s="53"/>
      <c r="C20" s="54" t="s">
        <v>264</v>
      </c>
      <c r="D20" s="53"/>
      <c r="E20" s="54">
        <v>2500000000000</v>
      </c>
      <c r="F20" s="53"/>
      <c r="G20" s="54">
        <v>134161040155</v>
      </c>
      <c r="H20" s="53"/>
      <c r="I20" s="56">
        <v>38.1</v>
      </c>
      <c r="J20" s="44"/>
      <c r="K20" s="4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0"/>
      <c r="Y20" s="7"/>
    </row>
    <row r="21" spans="1:25" s="5" customFormat="1" ht="24" x14ac:dyDescent="0.55000000000000004">
      <c r="A21" s="53" t="s">
        <v>279</v>
      </c>
      <c r="B21" s="53"/>
      <c r="C21" s="54" t="s">
        <v>264</v>
      </c>
      <c r="D21" s="53"/>
      <c r="E21" s="54">
        <v>1440000000000</v>
      </c>
      <c r="F21" s="53"/>
      <c r="G21" s="54">
        <v>68454266674</v>
      </c>
      <c r="H21" s="53"/>
      <c r="I21" s="56">
        <v>39</v>
      </c>
      <c r="J21" s="44"/>
      <c r="K21" s="4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10"/>
      <c r="Y21" s="7"/>
    </row>
    <row r="22" spans="1:25" s="5" customFormat="1" ht="24" x14ac:dyDescent="0.55000000000000004">
      <c r="A22" s="53" t="s">
        <v>280</v>
      </c>
      <c r="B22" s="53"/>
      <c r="C22" s="54" t="s">
        <v>264</v>
      </c>
      <c r="D22" s="53"/>
      <c r="E22" s="54">
        <v>15000000000000</v>
      </c>
      <c r="F22" s="53"/>
      <c r="G22" s="54">
        <v>63534507118</v>
      </c>
      <c r="H22" s="53"/>
      <c r="I22" s="56">
        <v>41</v>
      </c>
      <c r="J22" s="44"/>
      <c r="K22" s="4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10"/>
      <c r="Y22" s="7"/>
    </row>
    <row r="23" spans="1:25" s="5" customFormat="1" ht="24" x14ac:dyDescent="0.55000000000000004">
      <c r="A23" s="53" t="s">
        <v>281</v>
      </c>
      <c r="B23" s="53"/>
      <c r="C23" s="54" t="s">
        <v>264</v>
      </c>
      <c r="D23" s="53"/>
      <c r="E23" s="54">
        <v>4000000000000</v>
      </c>
      <c r="F23" s="53"/>
      <c r="G23" s="54">
        <v>63534507118</v>
      </c>
      <c r="H23" s="53"/>
      <c r="I23" s="56">
        <v>41</v>
      </c>
      <c r="J23" s="44"/>
      <c r="K23" s="4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0"/>
      <c r="Y23" s="7"/>
    </row>
    <row r="24" spans="1:25" s="5" customFormat="1" ht="24" x14ac:dyDescent="0.55000000000000004">
      <c r="A24" s="42"/>
      <c r="B24" s="43"/>
      <c r="C24" s="44"/>
      <c r="D24" s="44"/>
      <c r="E24" s="44"/>
      <c r="F24" s="44"/>
      <c r="G24" s="44"/>
      <c r="H24" s="44"/>
      <c r="I24" s="44"/>
      <c r="J24" s="44"/>
      <c r="K24" s="4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0"/>
      <c r="Y24" s="7"/>
    </row>
    <row r="25" spans="1:25" s="5" customFormat="1" ht="24" x14ac:dyDescent="0.55000000000000004">
      <c r="A25" s="42"/>
      <c r="B25" s="43"/>
      <c r="C25" s="44"/>
      <c r="D25" s="44"/>
      <c r="E25" s="44"/>
      <c r="F25" s="44"/>
      <c r="G25" s="44"/>
      <c r="H25" s="44"/>
      <c r="I25" s="44"/>
      <c r="J25" s="44"/>
      <c r="K25" s="4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0"/>
      <c r="Y25" s="7"/>
    </row>
    <row r="26" spans="1:25" s="5" customFormat="1" ht="24" x14ac:dyDescent="0.55000000000000004">
      <c r="A26" s="42"/>
      <c r="B26" s="43"/>
      <c r="C26" s="44"/>
      <c r="D26" s="44"/>
      <c r="E26" s="44"/>
      <c r="F26" s="44"/>
      <c r="G26" s="44"/>
      <c r="H26" s="44"/>
      <c r="I26" s="44"/>
      <c r="J26" s="44"/>
      <c r="K26" s="4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0"/>
      <c r="Y26" s="7"/>
    </row>
    <row r="27" spans="1:25" s="5" customFormat="1" ht="24" x14ac:dyDescent="0.55000000000000004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10"/>
      <c r="Y27" s="7"/>
    </row>
    <row r="28" spans="1:25" s="5" customFormat="1" ht="24" x14ac:dyDescent="0.55000000000000004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10"/>
      <c r="Y28" s="7"/>
    </row>
    <row r="29" spans="1:25" s="5" customFormat="1" ht="24" x14ac:dyDescent="0.55000000000000004">
      <c r="A29" s="42"/>
      <c r="B29" s="43"/>
      <c r="C29" s="44"/>
      <c r="D29" s="44"/>
      <c r="E29" s="44"/>
      <c r="F29" s="44"/>
      <c r="G29" s="44"/>
      <c r="H29" s="44"/>
      <c r="I29" s="44"/>
      <c r="J29" s="44"/>
      <c r="K29" s="4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0"/>
      <c r="Y29" s="7"/>
    </row>
    <row r="30" spans="1:25" s="5" customFormat="1" ht="24" x14ac:dyDescent="0.55000000000000004">
      <c r="A30" s="42"/>
      <c r="B30" s="43"/>
      <c r="C30" s="44"/>
      <c r="D30" s="44"/>
      <c r="E30" s="44"/>
      <c r="F30" s="44"/>
      <c r="G30" s="44"/>
      <c r="H30" s="44"/>
      <c r="I30" s="44"/>
      <c r="J30" s="44"/>
      <c r="K30" s="4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0"/>
      <c r="Y30" s="7"/>
    </row>
    <row r="31" spans="1:25" s="5" customFormat="1" ht="24" x14ac:dyDescent="0.55000000000000004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0"/>
      <c r="Y31" s="7"/>
    </row>
    <row r="32" spans="1:25" s="5" customFormat="1" ht="24" x14ac:dyDescent="0.55000000000000004">
      <c r="A32" s="42"/>
      <c r="B32" s="43"/>
      <c r="C32" s="44"/>
      <c r="D32" s="44"/>
      <c r="E32" s="44"/>
      <c r="F32" s="44"/>
      <c r="G32" s="44"/>
      <c r="H32" s="44"/>
      <c r="I32" s="44"/>
      <c r="J32" s="44"/>
      <c r="K32" s="4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10"/>
      <c r="Y32" s="7"/>
    </row>
    <row r="33" spans="1:25" s="5" customFormat="1" ht="24" x14ac:dyDescent="0.55000000000000004">
      <c r="A33" s="42"/>
      <c r="B33" s="43"/>
      <c r="C33" s="44"/>
      <c r="D33" s="44"/>
      <c r="E33" s="44"/>
      <c r="F33" s="44"/>
      <c r="G33" s="44"/>
      <c r="H33" s="44"/>
      <c r="I33" s="44"/>
      <c r="J33" s="44"/>
      <c r="K33" s="4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0"/>
      <c r="Y33" s="7"/>
    </row>
    <row r="34" spans="1:25" s="5" customFormat="1" ht="24" x14ac:dyDescent="0.55000000000000004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0"/>
      <c r="Y34" s="7"/>
    </row>
    <row r="35" spans="1:25" s="5" customFormat="1" ht="24" x14ac:dyDescent="0.55000000000000004">
      <c r="A35" s="42"/>
      <c r="B35" s="43"/>
      <c r="C35" s="44"/>
      <c r="D35" s="44"/>
      <c r="E35" s="44"/>
      <c r="F35" s="44"/>
      <c r="G35" s="44"/>
      <c r="H35" s="44"/>
      <c r="I35" s="44"/>
      <c r="J35" s="44"/>
      <c r="K35" s="4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0"/>
      <c r="Y35" s="7"/>
    </row>
    <row r="36" spans="1:25" s="5" customFormat="1" ht="24" x14ac:dyDescent="0.55000000000000004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0"/>
      <c r="Y36" s="7"/>
    </row>
    <row r="37" spans="1:25" s="5" customFormat="1" ht="24" x14ac:dyDescent="0.55000000000000004">
      <c r="A37" s="42"/>
      <c r="B37" s="43"/>
      <c r="C37" s="44"/>
      <c r="D37" s="44"/>
      <c r="E37" s="44"/>
      <c r="F37" s="44"/>
      <c r="G37" s="44"/>
      <c r="H37" s="44"/>
      <c r="I37" s="44"/>
      <c r="J37" s="44"/>
      <c r="K37" s="4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0"/>
      <c r="Y37" s="7"/>
    </row>
    <row r="38" spans="1:25" s="5" customFormat="1" ht="24" x14ac:dyDescent="0.55000000000000004">
      <c r="A38" s="42"/>
      <c r="B38" s="43"/>
      <c r="C38" s="44"/>
      <c r="D38" s="44"/>
      <c r="E38" s="44"/>
      <c r="F38" s="44"/>
      <c r="G38" s="44"/>
      <c r="H38" s="44"/>
      <c r="I38" s="44"/>
      <c r="J38" s="44"/>
      <c r="K38" s="4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10"/>
      <c r="Y38" s="7"/>
    </row>
    <row r="39" spans="1:25" s="5" customFormat="1" ht="24" x14ac:dyDescent="0.55000000000000004">
      <c r="A39" s="42"/>
      <c r="B39" s="43"/>
      <c r="C39" s="44"/>
      <c r="D39" s="44"/>
      <c r="E39" s="44"/>
      <c r="F39" s="44"/>
      <c r="G39" s="44"/>
      <c r="H39" s="44"/>
      <c r="I39" s="44"/>
      <c r="J39" s="44"/>
      <c r="K39" s="4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10"/>
      <c r="Y39" s="7"/>
    </row>
    <row r="40" spans="1:25" s="5" customFormat="1" ht="24" x14ac:dyDescent="0.55000000000000004">
      <c r="A40" s="42"/>
      <c r="B40" s="43"/>
      <c r="C40" s="44"/>
      <c r="D40" s="44"/>
      <c r="E40" s="44"/>
      <c r="F40" s="44"/>
      <c r="G40" s="44"/>
      <c r="H40" s="44"/>
      <c r="I40" s="44"/>
      <c r="J40" s="44"/>
      <c r="K40" s="4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0"/>
      <c r="Y40" s="7"/>
    </row>
    <row r="41" spans="1:25" s="5" customFormat="1" ht="24" x14ac:dyDescent="0.55000000000000004">
      <c r="A41" s="42"/>
      <c r="B41" s="43"/>
      <c r="C41" s="44"/>
      <c r="D41" s="44"/>
      <c r="E41" s="44"/>
      <c r="F41" s="44"/>
      <c r="G41" s="44"/>
      <c r="H41" s="44"/>
      <c r="I41" s="44"/>
      <c r="J41" s="44"/>
      <c r="K41" s="4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0"/>
      <c r="Y41" s="7"/>
    </row>
    <row r="42" spans="1:25" s="5" customFormat="1" ht="24" x14ac:dyDescent="0.55000000000000004">
      <c r="A42" s="42"/>
      <c r="B42" s="43"/>
      <c r="C42" s="44"/>
      <c r="D42" s="44"/>
      <c r="E42" s="44"/>
      <c r="F42" s="44"/>
      <c r="G42" s="44"/>
      <c r="H42" s="44"/>
      <c r="I42" s="44"/>
      <c r="J42" s="44"/>
      <c r="K42" s="4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0"/>
      <c r="Y42" s="7"/>
    </row>
    <row r="43" spans="1:25" s="5" customFormat="1" ht="24" x14ac:dyDescent="0.55000000000000004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5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0"/>
      <c r="Y43" s="7"/>
    </row>
    <row r="44" spans="1:25" s="5" customFormat="1" ht="24" x14ac:dyDescent="0.55000000000000004">
      <c r="A44" s="42"/>
      <c r="B44" s="43"/>
      <c r="C44" s="44"/>
      <c r="D44" s="44"/>
      <c r="E44" s="44"/>
      <c r="F44" s="44"/>
      <c r="G44" s="44"/>
      <c r="H44" s="44"/>
      <c r="I44" s="44"/>
      <c r="J44" s="44"/>
      <c r="K44" s="4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10"/>
      <c r="Y44" s="7"/>
    </row>
    <row r="45" spans="1:25" s="5" customFormat="1" ht="24" x14ac:dyDescent="0.55000000000000004">
      <c r="A45" s="42"/>
      <c r="B45" s="43"/>
      <c r="C45" s="44"/>
      <c r="D45" s="44"/>
      <c r="E45" s="44"/>
      <c r="F45" s="44"/>
      <c r="G45" s="44"/>
      <c r="H45" s="44"/>
      <c r="I45" s="44"/>
      <c r="J45" s="44"/>
      <c r="K45" s="4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0"/>
      <c r="Y45" s="7"/>
    </row>
    <row r="46" spans="1:25" s="5" customFormat="1" ht="24" x14ac:dyDescent="0.55000000000000004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10"/>
      <c r="Y46" s="7"/>
    </row>
    <row r="47" spans="1:25" s="5" customFormat="1" ht="24" x14ac:dyDescent="0.55000000000000004">
      <c r="A47" s="42"/>
      <c r="B47" s="43"/>
      <c r="C47" s="44"/>
      <c r="D47" s="44"/>
      <c r="E47" s="44"/>
      <c r="F47" s="44"/>
      <c r="G47" s="44"/>
      <c r="H47" s="44"/>
      <c r="I47" s="44"/>
      <c r="J47" s="44"/>
      <c r="K47" s="4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10"/>
      <c r="Y47" s="7"/>
    </row>
    <row r="48" spans="1:25" s="5" customFormat="1" ht="24" x14ac:dyDescent="0.55000000000000004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0"/>
      <c r="Y48" s="7"/>
    </row>
    <row r="49" spans="1:25" s="5" customFormat="1" ht="24" x14ac:dyDescent="0.55000000000000004">
      <c r="A49" s="42"/>
      <c r="B49" s="43"/>
      <c r="C49" s="44"/>
      <c r="D49" s="44"/>
      <c r="E49" s="44"/>
      <c r="F49" s="44"/>
      <c r="G49" s="44"/>
      <c r="H49" s="44"/>
      <c r="I49" s="44"/>
      <c r="J49" s="44"/>
      <c r="K49" s="4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10"/>
      <c r="Y49" s="7"/>
    </row>
    <row r="50" spans="1:25" s="5" customFormat="1" ht="24" x14ac:dyDescent="0.55000000000000004">
      <c r="A50" s="42"/>
      <c r="B50" s="43"/>
      <c r="C50" s="44"/>
      <c r="D50" s="44"/>
      <c r="E50" s="44"/>
      <c r="F50" s="44"/>
      <c r="G50" s="44"/>
      <c r="H50" s="44"/>
      <c r="I50" s="44"/>
      <c r="J50" s="44"/>
      <c r="K50" s="4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10"/>
      <c r="Y50" s="7"/>
    </row>
    <row r="51" spans="1:25" s="5" customFormat="1" ht="24" x14ac:dyDescent="0.55000000000000004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10"/>
      <c r="Y51" s="7"/>
    </row>
    <row r="52" spans="1:25" s="5" customFormat="1" ht="24" x14ac:dyDescent="0.55000000000000004">
      <c r="A52" s="42"/>
      <c r="B52" s="43"/>
      <c r="C52" s="44"/>
      <c r="D52" s="44"/>
      <c r="E52" s="44"/>
      <c r="F52" s="44"/>
      <c r="G52" s="44"/>
      <c r="H52" s="44"/>
      <c r="I52" s="44"/>
      <c r="J52" s="44"/>
      <c r="K52" s="4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10"/>
      <c r="Y52" s="7"/>
    </row>
    <row r="53" spans="1:25" s="5" customFormat="1" ht="24" x14ac:dyDescent="0.55000000000000004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10"/>
      <c r="Y53" s="7"/>
    </row>
    <row r="54" spans="1:25" s="5" customFormat="1" ht="24" x14ac:dyDescent="0.55000000000000004">
      <c r="A54" s="42"/>
      <c r="B54" s="43"/>
      <c r="C54" s="44"/>
      <c r="D54" s="44"/>
      <c r="E54" s="44"/>
      <c r="F54" s="44"/>
      <c r="G54" s="44"/>
      <c r="H54" s="44"/>
      <c r="I54" s="44"/>
      <c r="J54" s="44"/>
      <c r="K54" s="4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10"/>
      <c r="Y54" s="7"/>
    </row>
    <row r="55" spans="1:25" s="5" customFormat="1" ht="24" x14ac:dyDescent="0.55000000000000004">
      <c r="A55" s="42"/>
      <c r="B55" s="43"/>
      <c r="C55" s="44"/>
      <c r="D55" s="44"/>
      <c r="E55" s="44"/>
      <c r="F55" s="44"/>
      <c r="G55" s="44"/>
      <c r="H55" s="44"/>
      <c r="I55" s="44"/>
      <c r="J55" s="44"/>
      <c r="K55" s="45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10"/>
      <c r="Y55" s="7"/>
    </row>
    <row r="56" spans="1:25" s="5" customFormat="1" ht="24" x14ac:dyDescent="0.55000000000000004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5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10"/>
      <c r="Y56" s="7"/>
    </row>
    <row r="57" spans="1:25" s="5" customFormat="1" ht="24" x14ac:dyDescent="0.55000000000000004">
      <c r="A57" s="42"/>
      <c r="B57" s="43"/>
      <c r="C57" s="44"/>
      <c r="D57" s="44"/>
      <c r="E57" s="44"/>
      <c r="F57" s="44"/>
      <c r="G57" s="44"/>
      <c r="H57" s="44"/>
      <c r="I57" s="44"/>
      <c r="J57" s="44"/>
      <c r="K57" s="4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10"/>
      <c r="Y57" s="7"/>
    </row>
    <row r="58" spans="1:25" s="5" customFormat="1" ht="24" x14ac:dyDescent="0.55000000000000004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10"/>
      <c r="Y58" s="7"/>
    </row>
    <row r="59" spans="1:25" s="5" customFormat="1" ht="24" x14ac:dyDescent="0.55000000000000004">
      <c r="A59" s="42"/>
      <c r="B59" s="43"/>
      <c r="C59" s="44"/>
      <c r="D59" s="44"/>
      <c r="E59" s="44"/>
      <c r="F59" s="44"/>
      <c r="G59" s="44"/>
      <c r="H59" s="44"/>
      <c r="I59" s="44"/>
      <c r="J59" s="44"/>
      <c r="K59" s="45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10"/>
      <c r="Y59" s="7"/>
    </row>
    <row r="60" spans="1:25" s="5" customFormat="1" ht="24" x14ac:dyDescent="0.55000000000000004">
      <c r="A60" s="42"/>
      <c r="B60" s="43"/>
      <c r="C60" s="44"/>
      <c r="D60" s="44"/>
      <c r="E60" s="44"/>
      <c r="F60" s="44"/>
      <c r="G60" s="44"/>
      <c r="H60" s="44"/>
      <c r="I60" s="44"/>
      <c r="J60" s="44"/>
      <c r="K60" s="4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10"/>
      <c r="Y60" s="7"/>
    </row>
    <row r="61" spans="1:25" s="5" customFormat="1" ht="24" x14ac:dyDescent="0.55000000000000004">
      <c r="A61" s="42"/>
      <c r="B61" s="43"/>
      <c r="C61" s="44"/>
      <c r="D61" s="44"/>
      <c r="E61" s="44"/>
      <c r="F61" s="44"/>
      <c r="G61" s="44"/>
      <c r="H61" s="44"/>
      <c r="I61" s="44"/>
      <c r="J61" s="44"/>
      <c r="K61" s="4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10"/>
      <c r="Y61" s="7"/>
    </row>
    <row r="62" spans="1:25" s="5" customFormat="1" ht="24" x14ac:dyDescent="0.55000000000000004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10"/>
      <c r="Y62" s="7"/>
    </row>
    <row r="63" spans="1:25" s="5" customFormat="1" ht="24" x14ac:dyDescent="0.55000000000000004">
      <c r="A63" s="42"/>
      <c r="B63" s="43"/>
      <c r="C63" s="44"/>
      <c r="D63" s="44"/>
      <c r="E63" s="44"/>
      <c r="F63" s="44"/>
      <c r="G63" s="44"/>
      <c r="H63" s="44"/>
      <c r="I63" s="44"/>
      <c r="J63" s="44"/>
      <c r="K63" s="4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10"/>
      <c r="Y63" s="7"/>
    </row>
    <row r="64" spans="1:25" s="5" customFormat="1" ht="24" x14ac:dyDescent="0.55000000000000004">
      <c r="A64" s="42"/>
      <c r="B64" s="43"/>
      <c r="C64" s="44"/>
      <c r="D64" s="44"/>
      <c r="E64" s="44"/>
      <c r="F64" s="44"/>
      <c r="G64" s="44"/>
      <c r="H64" s="44"/>
      <c r="I64" s="44"/>
      <c r="J64" s="44"/>
      <c r="K64" s="45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10"/>
      <c r="Y64" s="7"/>
    </row>
    <row r="65" spans="1:25" s="5" customFormat="1" ht="24" x14ac:dyDescent="0.55000000000000004">
      <c r="A65" s="42"/>
      <c r="B65" s="43"/>
      <c r="C65" s="44"/>
      <c r="D65" s="44"/>
      <c r="E65" s="44"/>
      <c r="F65" s="44"/>
      <c r="G65" s="44"/>
      <c r="H65" s="44"/>
      <c r="I65" s="44"/>
      <c r="J65" s="44"/>
      <c r="K65" s="4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10"/>
      <c r="Y65" s="7"/>
    </row>
    <row r="66" spans="1:25" s="5" customFormat="1" ht="24" x14ac:dyDescent="0.55000000000000004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5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10"/>
      <c r="Y66" s="7"/>
    </row>
    <row r="67" spans="1:25" s="5" customFormat="1" ht="24" x14ac:dyDescent="0.55000000000000004">
      <c r="A67" s="42"/>
      <c r="B67" s="43"/>
      <c r="C67" s="44"/>
      <c r="D67" s="44"/>
      <c r="E67" s="44"/>
      <c r="F67" s="44"/>
      <c r="G67" s="44"/>
      <c r="H67" s="44"/>
      <c r="I67" s="44"/>
      <c r="J67" s="44"/>
      <c r="K67" s="4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10"/>
      <c r="Y67" s="7"/>
    </row>
    <row r="68" spans="1:25" s="5" customFormat="1" ht="24" x14ac:dyDescent="0.55000000000000004">
      <c r="A68" s="42"/>
      <c r="B68" s="43"/>
      <c r="C68" s="44"/>
      <c r="D68" s="44"/>
      <c r="E68" s="44"/>
      <c r="F68" s="44"/>
      <c r="G68" s="44"/>
      <c r="H68" s="44"/>
      <c r="I68" s="44"/>
      <c r="J68" s="44"/>
      <c r="K68" s="4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10"/>
      <c r="Y68" s="7"/>
    </row>
    <row r="69" spans="1:25" s="5" customFormat="1" ht="24" x14ac:dyDescent="0.55000000000000004">
      <c r="A69" s="42"/>
      <c r="B69" s="43"/>
      <c r="C69" s="44"/>
      <c r="D69" s="44"/>
      <c r="E69" s="44"/>
      <c r="F69" s="44"/>
      <c r="G69" s="44"/>
      <c r="H69" s="44"/>
      <c r="I69" s="44"/>
      <c r="J69" s="44"/>
      <c r="K69" s="45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10"/>
      <c r="Y69" s="7"/>
    </row>
    <row r="70" spans="1:25" s="5" customFormat="1" ht="24" x14ac:dyDescent="0.55000000000000004">
      <c r="A70" s="42"/>
      <c r="B70" s="43"/>
      <c r="C70" s="44"/>
      <c r="D70" s="44"/>
      <c r="E70" s="44"/>
      <c r="F70" s="44"/>
      <c r="G70" s="44"/>
      <c r="H70" s="44"/>
      <c r="I70" s="44"/>
      <c r="J70" s="44"/>
      <c r="K70" s="4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10"/>
      <c r="Y70" s="7"/>
    </row>
    <row r="71" spans="1:25" s="5" customFormat="1" ht="24" x14ac:dyDescent="0.55000000000000004">
      <c r="A71" s="42"/>
      <c r="B71" s="43"/>
      <c r="C71" s="44"/>
      <c r="D71" s="44"/>
      <c r="E71" s="44"/>
      <c r="F71" s="44"/>
      <c r="G71" s="44"/>
      <c r="H71" s="44"/>
      <c r="I71" s="44"/>
      <c r="J71" s="44"/>
      <c r="K71" s="4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10"/>
      <c r="Y71" s="7"/>
    </row>
    <row r="72" spans="1:25" s="5" customFormat="1" ht="24" x14ac:dyDescent="0.55000000000000004">
      <c r="A72" s="42"/>
      <c r="B72" s="43"/>
      <c r="C72" s="44"/>
      <c r="D72" s="44"/>
      <c r="E72" s="44"/>
      <c r="F72" s="44"/>
      <c r="G72" s="44"/>
      <c r="H72" s="44"/>
      <c r="I72" s="44"/>
      <c r="J72" s="44"/>
      <c r="K72" s="45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10"/>
      <c r="Y72" s="7"/>
    </row>
    <row r="73" spans="1:25" s="5" customFormat="1" ht="24" x14ac:dyDescent="0.55000000000000004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10"/>
      <c r="Y73" s="7"/>
    </row>
    <row r="74" spans="1:25" s="5" customFormat="1" ht="24" x14ac:dyDescent="0.55000000000000004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5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10"/>
      <c r="Y74" s="7"/>
    </row>
    <row r="75" spans="1:25" s="5" customFormat="1" ht="24" x14ac:dyDescent="0.55000000000000004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5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10"/>
      <c r="Y75" s="7"/>
    </row>
    <row r="76" spans="1:25" s="5" customFormat="1" ht="24" x14ac:dyDescent="0.55000000000000004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5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10"/>
      <c r="Y76" s="7"/>
    </row>
    <row r="77" spans="1:25" s="5" customFormat="1" ht="24" x14ac:dyDescent="0.55000000000000004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5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10"/>
      <c r="Y77" s="7"/>
    </row>
    <row r="78" spans="1:25" s="5" customFormat="1" ht="24" x14ac:dyDescent="0.55000000000000004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5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10"/>
      <c r="Y78" s="7"/>
    </row>
    <row r="79" spans="1:25" s="5" customFormat="1" ht="24" x14ac:dyDescent="0.55000000000000004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5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10"/>
      <c r="Y79" s="7"/>
    </row>
    <row r="80" spans="1:25" s="5" customFormat="1" ht="24" x14ac:dyDescent="0.55000000000000004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5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10"/>
      <c r="Y80" s="7"/>
    </row>
    <row r="81" spans="1:25" s="5" customFormat="1" ht="24" x14ac:dyDescent="0.55000000000000004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5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10"/>
      <c r="Y81" s="7"/>
    </row>
    <row r="82" spans="1:25" s="5" customFormat="1" ht="24" x14ac:dyDescent="0.55000000000000004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10"/>
      <c r="Y82" s="7"/>
    </row>
    <row r="83" spans="1:25" s="5" customFormat="1" ht="24" x14ac:dyDescent="0.55000000000000004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5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10"/>
      <c r="Y83" s="7"/>
    </row>
    <row r="84" spans="1:25" s="5" customFormat="1" ht="24" x14ac:dyDescent="0.55000000000000004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5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10"/>
      <c r="Y84" s="7"/>
    </row>
    <row r="85" spans="1:25" s="5" customFormat="1" ht="24" x14ac:dyDescent="0.55000000000000004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5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10"/>
      <c r="Y85" s="7"/>
    </row>
    <row r="86" spans="1:25" ht="24" x14ac:dyDescent="0.55000000000000004">
      <c r="A86" s="46"/>
      <c r="B86" s="40"/>
      <c r="C86" s="47"/>
      <c r="D86" s="40"/>
      <c r="E86" s="47"/>
      <c r="F86" s="40"/>
      <c r="G86" s="47"/>
      <c r="H86" s="40"/>
      <c r="I86" s="47"/>
      <c r="J86" s="40"/>
      <c r="K86" s="48"/>
    </row>
    <row r="87" spans="1:25" x14ac:dyDescent="0.45">
      <c r="A87" s="40"/>
      <c r="B87" s="40"/>
      <c r="C87" s="40"/>
      <c r="D87" s="40"/>
      <c r="E87" s="40"/>
      <c r="F87" s="40"/>
      <c r="G87" s="40"/>
      <c r="H87" s="40"/>
      <c r="I87" s="49"/>
      <c r="J87" s="40"/>
      <c r="K87" s="40"/>
    </row>
    <row r="88" spans="1:25" x14ac:dyDescent="0.45">
      <c r="I88" s="4"/>
    </row>
    <row r="89" spans="1:25" x14ac:dyDescent="0.45">
      <c r="I89" s="4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E17"/>
  <sheetViews>
    <sheetView rightToLeft="1" topLeftCell="A4" workbookViewId="0">
      <selection activeCell="G16" sqref="G16"/>
    </sheetView>
  </sheetViews>
  <sheetFormatPr defaultRowHeight="18.75" x14ac:dyDescent="0.45"/>
  <cols>
    <col min="1" max="1" width="32.855468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31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31" ht="26.25" x14ac:dyDescent="0.45">
      <c r="A3" s="18" t="s">
        <v>194</v>
      </c>
      <c r="B3" s="18" t="s">
        <v>194</v>
      </c>
      <c r="C3" s="18" t="s">
        <v>194</v>
      </c>
      <c r="D3" s="18" t="s">
        <v>194</v>
      </c>
      <c r="E3" s="18" t="s">
        <v>194</v>
      </c>
      <c r="F3" s="18" t="s">
        <v>194</v>
      </c>
      <c r="G3" s="18" t="s">
        <v>194</v>
      </c>
      <c r="H3" s="18" t="s">
        <v>194</v>
      </c>
      <c r="I3" s="18" t="s">
        <v>194</v>
      </c>
      <c r="J3" s="18" t="s">
        <v>194</v>
      </c>
      <c r="K3" s="18" t="s">
        <v>194</v>
      </c>
      <c r="L3" s="18" t="s">
        <v>194</v>
      </c>
      <c r="M3" s="18" t="s">
        <v>194</v>
      </c>
    </row>
    <row r="4" spans="1:31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6" spans="1:31" ht="27" thickBot="1" x14ac:dyDescent="0.5">
      <c r="A6" s="17" t="s">
        <v>195</v>
      </c>
      <c r="B6" s="17" t="s">
        <v>195</v>
      </c>
      <c r="C6" s="17" t="s">
        <v>196</v>
      </c>
      <c r="D6" s="17" t="s">
        <v>196</v>
      </c>
      <c r="E6" s="17" t="s">
        <v>196</v>
      </c>
      <c r="F6" s="17" t="s">
        <v>196</v>
      </c>
      <c r="G6" s="17" t="s">
        <v>196</v>
      </c>
      <c r="I6" s="17" t="s">
        <v>197</v>
      </c>
      <c r="J6" s="17" t="s">
        <v>197</v>
      </c>
      <c r="K6" s="17" t="s">
        <v>197</v>
      </c>
      <c r="L6" s="17" t="s">
        <v>197</v>
      </c>
      <c r="M6" s="17" t="s">
        <v>197</v>
      </c>
    </row>
    <row r="7" spans="1:31" ht="27" thickBot="1" x14ac:dyDescent="0.5">
      <c r="A7" s="17" t="s">
        <v>198</v>
      </c>
      <c r="C7" s="17" t="s">
        <v>199</v>
      </c>
      <c r="E7" s="17" t="s">
        <v>200</v>
      </c>
      <c r="G7" s="17" t="s">
        <v>201</v>
      </c>
      <c r="I7" s="17" t="s">
        <v>199</v>
      </c>
      <c r="K7" s="17" t="s">
        <v>200</v>
      </c>
      <c r="M7" s="17" t="s">
        <v>201</v>
      </c>
    </row>
    <row r="8" spans="1:31" s="5" customFormat="1" ht="24" x14ac:dyDescent="0.55000000000000004">
      <c r="A8" s="5" t="s">
        <v>99</v>
      </c>
      <c r="C8" s="6">
        <v>1870919383</v>
      </c>
      <c r="D8" s="6"/>
      <c r="E8" s="6">
        <v>0</v>
      </c>
      <c r="F8" s="6"/>
      <c r="G8" s="6">
        <v>1870919383</v>
      </c>
      <c r="H8" s="6"/>
      <c r="I8" s="6">
        <v>11534087577</v>
      </c>
      <c r="J8" s="6"/>
      <c r="K8" s="6">
        <v>0</v>
      </c>
      <c r="L8" s="6"/>
      <c r="M8" s="6">
        <v>11534087577</v>
      </c>
      <c r="N8" s="6"/>
      <c r="O8" s="6"/>
      <c r="P8" s="6"/>
      <c r="Q8" s="6"/>
      <c r="S8" s="7"/>
      <c r="U8" s="13"/>
      <c r="W8" s="13"/>
      <c r="Y8" s="13"/>
      <c r="AA8" s="14"/>
      <c r="AB8" s="14"/>
      <c r="AC8" s="14"/>
      <c r="AE8" s="7"/>
    </row>
    <row r="9" spans="1:31" s="5" customFormat="1" ht="24" x14ac:dyDescent="0.55000000000000004">
      <c r="A9" s="5" t="s">
        <v>96</v>
      </c>
      <c r="C9" s="6">
        <v>185134727</v>
      </c>
      <c r="D9" s="6"/>
      <c r="E9" s="6">
        <v>0</v>
      </c>
      <c r="F9" s="6"/>
      <c r="G9" s="6">
        <v>185134727</v>
      </c>
      <c r="H9" s="6"/>
      <c r="I9" s="6">
        <v>1153386357</v>
      </c>
      <c r="J9" s="6"/>
      <c r="K9" s="6">
        <v>0</v>
      </c>
      <c r="L9" s="6"/>
      <c r="M9" s="6">
        <v>1153386357</v>
      </c>
      <c r="N9" s="6"/>
      <c r="O9" s="6"/>
      <c r="P9" s="6"/>
      <c r="Q9" s="6"/>
      <c r="S9" s="7"/>
      <c r="U9" s="13"/>
      <c r="W9" s="13"/>
      <c r="Y9" s="13"/>
      <c r="AA9" s="14"/>
      <c r="AB9" s="14"/>
      <c r="AC9" s="14"/>
      <c r="AE9" s="7"/>
    </row>
    <row r="10" spans="1:31" s="5" customFormat="1" ht="24" x14ac:dyDescent="0.55000000000000004">
      <c r="A10" s="5" t="s">
        <v>93</v>
      </c>
      <c r="C10" s="6">
        <v>55043063</v>
      </c>
      <c r="D10" s="6"/>
      <c r="E10" s="6">
        <v>0</v>
      </c>
      <c r="F10" s="6"/>
      <c r="G10" s="6">
        <v>55043063</v>
      </c>
      <c r="H10" s="6"/>
      <c r="I10" s="6">
        <v>329915425</v>
      </c>
      <c r="J10" s="6"/>
      <c r="K10" s="6">
        <v>0</v>
      </c>
      <c r="L10" s="6"/>
      <c r="M10" s="6">
        <v>329915425</v>
      </c>
      <c r="N10" s="6"/>
      <c r="O10" s="6"/>
      <c r="P10" s="6"/>
      <c r="Q10" s="6"/>
      <c r="S10" s="7"/>
      <c r="U10" s="13"/>
      <c r="W10" s="13"/>
      <c r="Y10" s="13"/>
      <c r="AA10" s="14"/>
      <c r="AB10" s="14"/>
      <c r="AC10" s="14"/>
      <c r="AE10" s="7"/>
    </row>
    <row r="11" spans="1:31" s="5" customFormat="1" ht="24" x14ac:dyDescent="0.55000000000000004">
      <c r="A11" s="5" t="s">
        <v>90</v>
      </c>
      <c r="C11" s="6">
        <v>95570505</v>
      </c>
      <c r="D11" s="6"/>
      <c r="E11" s="6">
        <v>0</v>
      </c>
      <c r="F11" s="6"/>
      <c r="G11" s="6">
        <v>95570505</v>
      </c>
      <c r="H11" s="6"/>
      <c r="I11" s="6">
        <v>575228983</v>
      </c>
      <c r="J11" s="6"/>
      <c r="K11" s="6">
        <v>0</v>
      </c>
      <c r="L11" s="6"/>
      <c r="M11" s="6">
        <v>575228983</v>
      </c>
      <c r="N11" s="6"/>
      <c r="O11" s="6"/>
      <c r="P11" s="6"/>
      <c r="Q11" s="6"/>
      <c r="S11" s="7"/>
      <c r="U11" s="13"/>
      <c r="W11" s="13"/>
      <c r="Y11" s="13"/>
      <c r="AA11" s="14"/>
      <c r="AB11" s="14"/>
      <c r="AC11" s="14"/>
      <c r="AE11" s="7"/>
    </row>
    <row r="12" spans="1:31" s="5" customFormat="1" ht="24" x14ac:dyDescent="0.55000000000000004">
      <c r="A12" s="5" t="s">
        <v>86</v>
      </c>
      <c r="C12" s="6">
        <v>3634261965</v>
      </c>
      <c r="D12" s="6"/>
      <c r="E12" s="6">
        <v>0</v>
      </c>
      <c r="F12" s="6"/>
      <c r="G12" s="6">
        <v>3634261965</v>
      </c>
      <c r="H12" s="6"/>
      <c r="I12" s="6">
        <v>23046081608</v>
      </c>
      <c r="J12" s="6"/>
      <c r="K12" s="6">
        <v>0</v>
      </c>
      <c r="L12" s="6"/>
      <c r="M12" s="6">
        <v>23046081608</v>
      </c>
      <c r="N12" s="6"/>
      <c r="O12" s="6"/>
      <c r="P12" s="6"/>
      <c r="Q12" s="6"/>
      <c r="S12" s="7"/>
      <c r="U12" s="13"/>
      <c r="W12" s="13"/>
      <c r="Y12" s="13"/>
      <c r="AA12" s="14"/>
      <c r="AB12" s="14"/>
      <c r="AC12" s="14"/>
      <c r="AE12" s="7"/>
    </row>
    <row r="13" spans="1:31" s="5" customFormat="1" ht="24" x14ac:dyDescent="0.55000000000000004">
      <c r="A13" s="5" t="s">
        <v>83</v>
      </c>
      <c r="C13" s="6">
        <v>92069910</v>
      </c>
      <c r="D13" s="6"/>
      <c r="E13" s="6">
        <v>0</v>
      </c>
      <c r="F13" s="6"/>
      <c r="G13" s="6">
        <v>92069910</v>
      </c>
      <c r="H13" s="6"/>
      <c r="I13" s="6">
        <v>575141488</v>
      </c>
      <c r="J13" s="6"/>
      <c r="K13" s="6">
        <v>0</v>
      </c>
      <c r="L13" s="6"/>
      <c r="M13" s="6">
        <v>575141488</v>
      </c>
      <c r="N13" s="6"/>
      <c r="O13" s="6"/>
      <c r="P13" s="6"/>
      <c r="Q13" s="6"/>
      <c r="S13" s="7"/>
      <c r="U13" s="13"/>
      <c r="W13" s="13"/>
      <c r="Y13" s="13"/>
      <c r="AA13" s="14"/>
      <c r="AB13" s="14"/>
      <c r="AC13" s="14"/>
      <c r="AE13" s="7"/>
    </row>
    <row r="14" spans="1:31" s="5" customFormat="1" ht="24" x14ac:dyDescent="0.55000000000000004">
      <c r="A14" s="5" t="s">
        <v>80</v>
      </c>
      <c r="C14" s="6">
        <v>383227141</v>
      </c>
      <c r="D14" s="6"/>
      <c r="E14" s="6">
        <v>0</v>
      </c>
      <c r="F14" s="6"/>
      <c r="G14" s="6">
        <v>383227141</v>
      </c>
      <c r="H14" s="6"/>
      <c r="I14" s="6">
        <v>2300894034</v>
      </c>
      <c r="J14" s="6"/>
      <c r="K14" s="6">
        <v>0</v>
      </c>
      <c r="L14" s="6"/>
      <c r="M14" s="6">
        <v>2300894034</v>
      </c>
      <c r="N14" s="6"/>
      <c r="O14" s="6"/>
      <c r="P14" s="6"/>
      <c r="Q14" s="6"/>
      <c r="S14" s="7"/>
      <c r="U14" s="13"/>
      <c r="W14" s="13"/>
      <c r="Y14" s="13"/>
      <c r="AA14" s="14"/>
      <c r="AB14" s="14"/>
      <c r="AC14" s="14"/>
      <c r="AE14" s="7"/>
    </row>
    <row r="15" spans="1:31" s="5" customFormat="1" ht="24.75" thickBot="1" x14ac:dyDescent="0.6">
      <c r="A15" s="5" t="s">
        <v>77</v>
      </c>
      <c r="C15" s="6">
        <v>172704729</v>
      </c>
      <c r="D15" s="6"/>
      <c r="E15" s="6">
        <v>0</v>
      </c>
      <c r="F15" s="6"/>
      <c r="G15" s="6">
        <v>172704729</v>
      </c>
      <c r="H15" s="6"/>
      <c r="I15" s="6">
        <v>1074109843</v>
      </c>
      <c r="J15" s="6"/>
      <c r="K15" s="6">
        <v>0</v>
      </c>
      <c r="L15" s="6"/>
      <c r="M15" s="6">
        <v>1074109843</v>
      </c>
      <c r="N15" s="6"/>
      <c r="O15" s="6"/>
      <c r="P15" s="6"/>
      <c r="Q15" s="6"/>
      <c r="S15" s="7"/>
      <c r="U15" s="13"/>
      <c r="W15" s="13"/>
      <c r="Y15" s="13"/>
      <c r="AA15" s="14"/>
      <c r="AB15" s="14"/>
      <c r="AC15" s="14"/>
      <c r="AE15" s="7"/>
    </row>
    <row r="16" spans="1:31" ht="24.75" thickBot="1" x14ac:dyDescent="0.6">
      <c r="A16" s="3" t="s">
        <v>41</v>
      </c>
      <c r="C16" s="8">
        <f>SUM(C8:C15)</f>
        <v>6488931423</v>
      </c>
      <c r="E16" s="8">
        <f>SUM(E8:E15)</f>
        <v>0</v>
      </c>
      <c r="G16" s="8">
        <f>SUM(G8:G15)</f>
        <v>6488931423</v>
      </c>
      <c r="I16" s="8">
        <f>SUM(I8:I15)</f>
        <v>40588845315</v>
      </c>
      <c r="K16" s="8">
        <f>SUM(K8:K15)</f>
        <v>0</v>
      </c>
      <c r="M16" s="8">
        <f>SUM(M8:M15)</f>
        <v>40588845315</v>
      </c>
    </row>
    <row r="17" ht="19.5" thickTop="1" x14ac:dyDescent="0.45"/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68D4-5A12-4249-9E8B-F9696F092BF9}">
  <dimension ref="A2:AE84"/>
  <sheetViews>
    <sheetView rightToLeft="1" topLeftCell="A74" workbookViewId="0">
      <selection activeCell="K84" sqref="K84"/>
    </sheetView>
  </sheetViews>
  <sheetFormatPr defaultRowHeight="18.75" x14ac:dyDescent="0.45"/>
  <cols>
    <col min="1" max="1" width="22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31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</row>
    <row r="3" spans="1:31" ht="26.25" x14ac:dyDescent="0.45">
      <c r="A3" s="18" t="s">
        <v>194</v>
      </c>
      <c r="B3" s="18" t="s">
        <v>194</v>
      </c>
      <c r="C3" s="18" t="s">
        <v>194</v>
      </c>
      <c r="D3" s="18" t="s">
        <v>194</v>
      </c>
      <c r="E3" s="18" t="s">
        <v>194</v>
      </c>
      <c r="F3" s="18" t="s">
        <v>194</v>
      </c>
      <c r="G3" s="18" t="s">
        <v>194</v>
      </c>
      <c r="H3" s="18" t="s">
        <v>194</v>
      </c>
      <c r="I3" s="18" t="s">
        <v>194</v>
      </c>
      <c r="J3" s="18" t="s">
        <v>194</v>
      </c>
      <c r="K3" s="18" t="s">
        <v>194</v>
      </c>
      <c r="L3" s="18" t="s">
        <v>194</v>
      </c>
      <c r="M3" s="18" t="s">
        <v>194</v>
      </c>
    </row>
    <row r="4" spans="1:31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</row>
    <row r="6" spans="1:31" ht="27" thickBot="1" x14ac:dyDescent="0.5">
      <c r="A6" s="2" t="s">
        <v>195</v>
      </c>
      <c r="C6" s="17" t="s">
        <v>196</v>
      </c>
      <c r="D6" s="17" t="s">
        <v>196</v>
      </c>
      <c r="E6" s="17" t="s">
        <v>196</v>
      </c>
      <c r="F6" s="17" t="s">
        <v>196</v>
      </c>
      <c r="G6" s="17" t="s">
        <v>196</v>
      </c>
      <c r="I6" s="17" t="s">
        <v>197</v>
      </c>
      <c r="J6" s="17" t="s">
        <v>197</v>
      </c>
      <c r="K6" s="17" t="s">
        <v>197</v>
      </c>
      <c r="L6" s="17" t="s">
        <v>197</v>
      </c>
      <c r="M6" s="17" t="s">
        <v>197</v>
      </c>
    </row>
    <row r="7" spans="1:31" ht="27" thickBot="1" x14ac:dyDescent="0.5">
      <c r="A7" s="2" t="s">
        <v>198</v>
      </c>
      <c r="C7" s="2" t="s">
        <v>199</v>
      </c>
      <c r="E7" s="2" t="s">
        <v>200</v>
      </c>
      <c r="G7" s="2" t="s">
        <v>201</v>
      </c>
      <c r="I7" s="2" t="s">
        <v>199</v>
      </c>
      <c r="K7" s="2" t="s">
        <v>200</v>
      </c>
      <c r="M7" s="2" t="s">
        <v>201</v>
      </c>
    </row>
    <row r="8" spans="1:31" s="5" customFormat="1" ht="24" x14ac:dyDescent="0.55000000000000004">
      <c r="A8" s="5" t="s">
        <v>109</v>
      </c>
      <c r="B8" s="6"/>
      <c r="C8" s="6">
        <v>17603</v>
      </c>
      <c r="D8" s="6"/>
      <c r="E8" s="6">
        <v>0</v>
      </c>
      <c r="F8" s="6"/>
      <c r="G8" s="6">
        <v>17603</v>
      </c>
      <c r="H8" s="6"/>
      <c r="I8" s="6">
        <v>125392</v>
      </c>
      <c r="J8" s="6"/>
      <c r="K8" s="6">
        <v>0</v>
      </c>
      <c r="L8" s="6"/>
      <c r="M8" s="6">
        <v>125392</v>
      </c>
      <c r="N8" s="6"/>
      <c r="O8" s="6"/>
      <c r="P8" s="6"/>
      <c r="Q8" s="6"/>
      <c r="S8" s="7"/>
      <c r="U8" s="13"/>
      <c r="W8" s="13"/>
      <c r="Y8" s="13"/>
      <c r="AA8" s="14"/>
      <c r="AB8" s="14"/>
      <c r="AC8" s="14"/>
      <c r="AE8" s="7"/>
    </row>
    <row r="9" spans="1:31" s="5" customFormat="1" ht="24" x14ac:dyDescent="0.55000000000000004">
      <c r="A9" s="5" t="s">
        <v>109</v>
      </c>
      <c r="B9" s="6"/>
      <c r="C9" s="6">
        <v>45177</v>
      </c>
      <c r="D9" s="6"/>
      <c r="E9" s="6">
        <v>0</v>
      </c>
      <c r="F9" s="6"/>
      <c r="G9" s="6">
        <v>45177</v>
      </c>
      <c r="H9" s="6"/>
      <c r="I9" s="6">
        <v>274161</v>
      </c>
      <c r="J9" s="6"/>
      <c r="K9" s="6">
        <v>0</v>
      </c>
      <c r="L9" s="6"/>
      <c r="M9" s="6">
        <v>274161</v>
      </c>
      <c r="N9" s="6"/>
      <c r="O9" s="6"/>
      <c r="P9" s="6"/>
      <c r="Q9" s="6"/>
      <c r="S9" s="7"/>
      <c r="U9" s="13"/>
      <c r="W9" s="13"/>
      <c r="Y9" s="13"/>
      <c r="AA9" s="14"/>
      <c r="AB9" s="14"/>
      <c r="AC9" s="14"/>
      <c r="AE9" s="7"/>
    </row>
    <row r="10" spans="1:31" s="5" customFormat="1" ht="24" x14ac:dyDescent="0.55000000000000004">
      <c r="A10" s="5" t="s">
        <v>109</v>
      </c>
      <c r="B10" s="6"/>
      <c r="C10" s="6">
        <v>45705</v>
      </c>
      <c r="D10" s="6"/>
      <c r="E10" s="6">
        <v>0</v>
      </c>
      <c r="F10" s="6"/>
      <c r="G10" s="6">
        <v>45705</v>
      </c>
      <c r="H10" s="6"/>
      <c r="I10" s="6">
        <v>299115</v>
      </c>
      <c r="J10" s="6"/>
      <c r="K10" s="6">
        <v>0</v>
      </c>
      <c r="L10" s="6"/>
      <c r="M10" s="6">
        <v>299115</v>
      </c>
      <c r="N10" s="6"/>
      <c r="O10" s="6"/>
      <c r="P10" s="6"/>
      <c r="Q10" s="6"/>
      <c r="S10" s="7"/>
      <c r="U10" s="13"/>
      <c r="W10" s="13"/>
      <c r="Y10" s="13"/>
      <c r="AA10" s="14"/>
      <c r="AB10" s="14"/>
      <c r="AC10" s="14"/>
      <c r="AE10" s="7"/>
    </row>
    <row r="11" spans="1:31" s="5" customFormat="1" ht="24" x14ac:dyDescent="0.55000000000000004">
      <c r="A11" s="5" t="s">
        <v>109</v>
      </c>
      <c r="B11" s="6"/>
      <c r="C11" s="6">
        <v>48694</v>
      </c>
      <c r="D11" s="6"/>
      <c r="E11" s="6">
        <v>0</v>
      </c>
      <c r="F11" s="6"/>
      <c r="G11" s="6">
        <v>48694</v>
      </c>
      <c r="H11" s="6"/>
      <c r="I11" s="6">
        <v>295502</v>
      </c>
      <c r="J11" s="6"/>
      <c r="K11" s="6">
        <v>0</v>
      </c>
      <c r="L11" s="6"/>
      <c r="M11" s="6">
        <v>295502</v>
      </c>
      <c r="N11" s="6"/>
      <c r="O11" s="6"/>
      <c r="P11" s="6"/>
      <c r="Q11" s="6"/>
      <c r="S11" s="7"/>
      <c r="U11" s="13"/>
      <c r="W11" s="13"/>
      <c r="Y11" s="13"/>
      <c r="AA11" s="14"/>
      <c r="AB11" s="14"/>
      <c r="AC11" s="14"/>
      <c r="AE11" s="7"/>
    </row>
    <row r="12" spans="1:31" s="5" customFormat="1" ht="24" x14ac:dyDescent="0.55000000000000004">
      <c r="A12" s="5" t="s">
        <v>115</v>
      </c>
      <c r="B12" s="6"/>
      <c r="C12" s="6">
        <v>915930509</v>
      </c>
      <c r="D12" s="6"/>
      <c r="E12" s="6">
        <v>0</v>
      </c>
      <c r="F12" s="6"/>
      <c r="G12" s="6">
        <v>915930509</v>
      </c>
      <c r="H12" s="6"/>
      <c r="I12" s="6">
        <v>5167237870</v>
      </c>
      <c r="J12" s="6"/>
      <c r="K12" s="6">
        <v>0</v>
      </c>
      <c r="L12" s="6"/>
      <c r="M12" s="6">
        <v>5167237870</v>
      </c>
      <c r="N12" s="6"/>
      <c r="O12" s="6"/>
      <c r="P12" s="6"/>
      <c r="Q12" s="6"/>
      <c r="S12" s="7"/>
      <c r="U12" s="13"/>
      <c r="W12" s="13"/>
      <c r="Y12" s="13"/>
      <c r="AA12" s="14"/>
      <c r="AB12" s="14"/>
      <c r="AC12" s="14"/>
      <c r="AE12" s="7"/>
    </row>
    <row r="13" spans="1:31" s="5" customFormat="1" ht="24" x14ac:dyDescent="0.55000000000000004">
      <c r="A13" s="5" t="s">
        <v>115</v>
      </c>
      <c r="B13" s="6"/>
      <c r="C13" s="6">
        <v>4756236884</v>
      </c>
      <c r="D13" s="6"/>
      <c r="E13" s="6">
        <v>0</v>
      </c>
      <c r="F13" s="6"/>
      <c r="G13" s="6">
        <v>4756236884</v>
      </c>
      <c r="H13" s="6"/>
      <c r="I13" s="6">
        <v>88577345442</v>
      </c>
      <c r="J13" s="6"/>
      <c r="K13" s="6">
        <v>0</v>
      </c>
      <c r="L13" s="6"/>
      <c r="M13" s="6">
        <v>88577345442</v>
      </c>
      <c r="N13" s="6"/>
      <c r="O13" s="6"/>
      <c r="P13" s="6"/>
      <c r="Q13" s="6"/>
      <c r="S13" s="7"/>
      <c r="U13" s="13"/>
      <c r="W13" s="13"/>
      <c r="Y13" s="13"/>
      <c r="AA13" s="14"/>
      <c r="AB13" s="14"/>
      <c r="AC13" s="14"/>
      <c r="AE13" s="7"/>
    </row>
    <row r="14" spans="1:31" s="5" customFormat="1" ht="24" x14ac:dyDescent="0.55000000000000004">
      <c r="A14" s="5" t="s">
        <v>115</v>
      </c>
      <c r="B14" s="6"/>
      <c r="C14" s="6">
        <v>2422476966</v>
      </c>
      <c r="D14" s="6"/>
      <c r="E14" s="6">
        <v>0</v>
      </c>
      <c r="F14" s="6"/>
      <c r="G14" s="6">
        <v>2422476966</v>
      </c>
      <c r="H14" s="6"/>
      <c r="I14" s="6">
        <v>9637611892</v>
      </c>
      <c r="J14" s="6"/>
      <c r="K14" s="6">
        <v>0</v>
      </c>
      <c r="L14" s="6"/>
      <c r="M14" s="6">
        <v>9637611892</v>
      </c>
      <c r="N14" s="6"/>
      <c r="O14" s="6"/>
      <c r="P14" s="6"/>
      <c r="Q14" s="6"/>
      <c r="S14" s="7"/>
      <c r="U14" s="13"/>
      <c r="W14" s="13"/>
      <c r="Y14" s="13"/>
      <c r="AA14" s="14"/>
      <c r="AB14" s="14"/>
      <c r="AC14" s="14"/>
      <c r="AE14" s="7"/>
    </row>
    <row r="15" spans="1:31" s="5" customFormat="1" ht="24" x14ac:dyDescent="0.55000000000000004">
      <c r="A15" s="5" t="s">
        <v>115</v>
      </c>
      <c r="B15" s="6"/>
      <c r="C15" s="6">
        <v>418252230</v>
      </c>
      <c r="D15" s="6"/>
      <c r="E15" s="6">
        <v>0</v>
      </c>
      <c r="F15" s="6"/>
      <c r="G15" s="6">
        <v>418252230</v>
      </c>
      <c r="H15" s="6"/>
      <c r="I15" s="6">
        <v>2451016595</v>
      </c>
      <c r="J15" s="6"/>
      <c r="K15" s="6">
        <v>0</v>
      </c>
      <c r="L15" s="6"/>
      <c r="M15" s="6">
        <v>2451016595</v>
      </c>
      <c r="N15" s="6"/>
      <c r="O15" s="6"/>
      <c r="P15" s="6"/>
      <c r="Q15" s="6"/>
      <c r="S15" s="7"/>
      <c r="U15" s="13"/>
      <c r="W15" s="13"/>
      <c r="Y15" s="13"/>
      <c r="AA15" s="14"/>
      <c r="AB15" s="14"/>
      <c r="AC15" s="14"/>
      <c r="AE15" s="7"/>
    </row>
    <row r="16" spans="1:31" s="5" customFormat="1" ht="24" x14ac:dyDescent="0.55000000000000004">
      <c r="A16" s="5" t="s">
        <v>115</v>
      </c>
      <c r="B16" s="6"/>
      <c r="C16" s="6">
        <v>2264911</v>
      </c>
      <c r="D16" s="6"/>
      <c r="E16" s="6">
        <v>0</v>
      </c>
      <c r="F16" s="6"/>
      <c r="G16" s="6">
        <v>2264911</v>
      </c>
      <c r="H16" s="6"/>
      <c r="I16" s="6">
        <v>258793466</v>
      </c>
      <c r="J16" s="6"/>
      <c r="K16" s="6">
        <v>0</v>
      </c>
      <c r="L16" s="6"/>
      <c r="M16" s="6">
        <v>258793466</v>
      </c>
      <c r="N16" s="6"/>
      <c r="O16" s="6"/>
      <c r="P16" s="6"/>
      <c r="Q16" s="6"/>
      <c r="S16" s="7"/>
      <c r="U16" s="13"/>
      <c r="W16" s="13"/>
      <c r="Y16" s="13"/>
      <c r="AA16" s="14"/>
      <c r="AB16" s="14"/>
      <c r="AC16" s="14"/>
      <c r="AE16" s="7"/>
    </row>
    <row r="17" spans="1:31" s="5" customFormat="1" ht="24" x14ac:dyDescent="0.55000000000000004">
      <c r="A17" s="5" t="s">
        <v>115</v>
      </c>
      <c r="B17" s="6"/>
      <c r="C17" s="6">
        <v>1320538482</v>
      </c>
      <c r="D17" s="6"/>
      <c r="E17" s="6">
        <v>0</v>
      </c>
      <c r="F17" s="6"/>
      <c r="G17" s="6">
        <v>1320538482</v>
      </c>
      <c r="H17" s="6"/>
      <c r="I17" s="6">
        <v>3569272467</v>
      </c>
      <c r="J17" s="6"/>
      <c r="K17" s="6">
        <v>0</v>
      </c>
      <c r="L17" s="6"/>
      <c r="M17" s="6">
        <v>3569272467</v>
      </c>
      <c r="N17" s="6"/>
      <c r="O17" s="6"/>
      <c r="P17" s="6"/>
      <c r="Q17" s="6"/>
      <c r="S17" s="7"/>
      <c r="U17" s="13"/>
      <c r="W17" s="13"/>
      <c r="Y17" s="13"/>
      <c r="AA17" s="14"/>
      <c r="AB17" s="14"/>
      <c r="AC17" s="14"/>
      <c r="AE17" s="7"/>
    </row>
    <row r="18" spans="1:31" s="5" customFormat="1" ht="24" x14ac:dyDescent="0.55000000000000004">
      <c r="A18" s="5" t="s">
        <v>115</v>
      </c>
      <c r="B18" s="6"/>
      <c r="C18" s="6">
        <v>297492283</v>
      </c>
      <c r="D18" s="6"/>
      <c r="E18" s="6">
        <v>0</v>
      </c>
      <c r="F18" s="6"/>
      <c r="G18" s="6">
        <v>297492283</v>
      </c>
      <c r="H18" s="6"/>
      <c r="I18" s="6">
        <v>1000535502</v>
      </c>
      <c r="J18" s="6"/>
      <c r="K18" s="6">
        <v>0</v>
      </c>
      <c r="L18" s="6"/>
      <c r="M18" s="6">
        <v>1000535502</v>
      </c>
      <c r="N18" s="6"/>
      <c r="O18" s="6"/>
      <c r="P18" s="6"/>
      <c r="Q18" s="6"/>
      <c r="S18" s="7"/>
      <c r="U18" s="13"/>
      <c r="W18" s="13"/>
      <c r="Y18" s="13"/>
      <c r="AA18" s="14"/>
      <c r="AB18" s="14"/>
      <c r="AC18" s="14"/>
      <c r="AE18" s="7"/>
    </row>
    <row r="19" spans="1:31" s="5" customFormat="1" ht="24" x14ac:dyDescent="0.55000000000000004">
      <c r="A19" s="5" t="s">
        <v>115</v>
      </c>
      <c r="B19" s="6"/>
      <c r="C19" s="6">
        <v>67116615</v>
      </c>
      <c r="D19" s="6"/>
      <c r="E19" s="6">
        <v>0</v>
      </c>
      <c r="F19" s="6"/>
      <c r="G19" s="6">
        <v>67116615</v>
      </c>
      <c r="H19" s="6"/>
      <c r="I19" s="6">
        <v>404712125</v>
      </c>
      <c r="J19" s="6"/>
      <c r="K19" s="6">
        <v>0</v>
      </c>
      <c r="L19" s="6"/>
      <c r="M19" s="6">
        <v>404712125</v>
      </c>
      <c r="N19" s="6"/>
      <c r="O19" s="6"/>
      <c r="P19" s="6"/>
      <c r="Q19" s="6"/>
      <c r="S19" s="7"/>
      <c r="U19" s="13"/>
      <c r="W19" s="13"/>
      <c r="Y19" s="13"/>
      <c r="AA19" s="14"/>
      <c r="AB19" s="14"/>
      <c r="AC19" s="14"/>
      <c r="AE19" s="7"/>
    </row>
    <row r="20" spans="1:31" s="5" customFormat="1" ht="24" x14ac:dyDescent="0.55000000000000004">
      <c r="A20" s="5" t="s">
        <v>115</v>
      </c>
      <c r="B20" s="6"/>
      <c r="C20" s="6">
        <v>884805881</v>
      </c>
      <c r="D20" s="6"/>
      <c r="E20" s="6">
        <v>0</v>
      </c>
      <c r="F20" s="6"/>
      <c r="G20" s="6">
        <v>884805881</v>
      </c>
      <c r="H20" s="6"/>
      <c r="I20" s="6">
        <v>4784182018</v>
      </c>
      <c r="J20" s="6"/>
      <c r="K20" s="6">
        <v>0</v>
      </c>
      <c r="L20" s="6"/>
      <c r="M20" s="6">
        <v>4784182018</v>
      </c>
      <c r="N20" s="6"/>
      <c r="O20" s="6"/>
      <c r="P20" s="6"/>
      <c r="Q20" s="6"/>
      <c r="S20" s="7"/>
      <c r="U20" s="13"/>
      <c r="W20" s="13"/>
      <c r="Y20" s="13"/>
      <c r="AA20" s="14"/>
      <c r="AB20" s="14"/>
      <c r="AC20" s="14"/>
      <c r="AE20" s="7"/>
    </row>
    <row r="21" spans="1:31" s="5" customFormat="1" ht="24" x14ac:dyDescent="0.55000000000000004">
      <c r="A21" s="5" t="s">
        <v>115</v>
      </c>
      <c r="B21" s="6"/>
      <c r="C21" s="6">
        <v>191517349</v>
      </c>
      <c r="D21" s="6"/>
      <c r="E21" s="6">
        <v>0</v>
      </c>
      <c r="F21" s="6"/>
      <c r="G21" s="6">
        <v>191517349</v>
      </c>
      <c r="H21" s="6"/>
      <c r="I21" s="6">
        <v>1036323031</v>
      </c>
      <c r="J21" s="6"/>
      <c r="K21" s="6">
        <v>0</v>
      </c>
      <c r="L21" s="6"/>
      <c r="M21" s="6">
        <v>1036323031</v>
      </c>
      <c r="N21" s="6"/>
      <c r="O21" s="6"/>
      <c r="P21" s="6"/>
      <c r="Q21" s="6"/>
      <c r="S21" s="7"/>
      <c r="U21" s="13"/>
      <c r="W21" s="13"/>
      <c r="Y21" s="13"/>
      <c r="AA21" s="14"/>
      <c r="AB21" s="14"/>
      <c r="AC21" s="14"/>
      <c r="AE21" s="7"/>
    </row>
    <row r="22" spans="1:31" s="5" customFormat="1" ht="24" x14ac:dyDescent="0.55000000000000004">
      <c r="A22" s="5" t="s">
        <v>115</v>
      </c>
      <c r="B22" s="6"/>
      <c r="C22" s="6">
        <v>490945587</v>
      </c>
      <c r="D22" s="6"/>
      <c r="E22" s="6">
        <v>0</v>
      </c>
      <c r="F22" s="6"/>
      <c r="G22" s="6">
        <v>490945587</v>
      </c>
      <c r="H22" s="6"/>
      <c r="I22" s="6">
        <v>2302826645</v>
      </c>
      <c r="J22" s="6"/>
      <c r="K22" s="6">
        <v>0</v>
      </c>
      <c r="L22" s="6"/>
      <c r="M22" s="6">
        <v>2302826645</v>
      </c>
      <c r="N22" s="6"/>
      <c r="O22" s="6"/>
      <c r="P22" s="6"/>
      <c r="Q22" s="6"/>
      <c r="S22" s="7"/>
      <c r="U22" s="13"/>
      <c r="W22" s="13"/>
      <c r="Y22" s="13"/>
      <c r="AA22" s="14"/>
      <c r="AB22" s="14"/>
      <c r="AC22" s="14"/>
      <c r="AE22" s="7"/>
    </row>
    <row r="23" spans="1:31" s="5" customFormat="1" ht="24" x14ac:dyDescent="0.55000000000000004">
      <c r="A23" s="5" t="s">
        <v>115</v>
      </c>
      <c r="B23" s="6"/>
      <c r="C23" s="6">
        <v>1961821746</v>
      </c>
      <c r="D23" s="6"/>
      <c r="E23" s="6">
        <v>0</v>
      </c>
      <c r="F23" s="6"/>
      <c r="G23" s="6">
        <v>1961821746</v>
      </c>
      <c r="H23" s="6"/>
      <c r="I23" s="6">
        <v>6998198613</v>
      </c>
      <c r="J23" s="6"/>
      <c r="K23" s="6">
        <v>0</v>
      </c>
      <c r="L23" s="6"/>
      <c r="M23" s="6">
        <v>6998198613</v>
      </c>
      <c r="N23" s="6"/>
      <c r="O23" s="6"/>
      <c r="P23" s="6"/>
      <c r="Q23" s="6"/>
      <c r="S23" s="7"/>
      <c r="U23" s="13"/>
      <c r="W23" s="13"/>
      <c r="Y23" s="13"/>
      <c r="AA23" s="14"/>
      <c r="AB23" s="14"/>
      <c r="AC23" s="14"/>
      <c r="AE23" s="7"/>
    </row>
    <row r="24" spans="1:31" s="5" customFormat="1" ht="24" x14ac:dyDescent="0.55000000000000004">
      <c r="A24" s="5" t="s">
        <v>202</v>
      </c>
      <c r="B24" s="6"/>
      <c r="C24" s="6">
        <v>0</v>
      </c>
      <c r="D24" s="6"/>
      <c r="E24" s="6">
        <v>0</v>
      </c>
      <c r="F24" s="6"/>
      <c r="G24" s="6">
        <v>0</v>
      </c>
      <c r="H24" s="6"/>
      <c r="I24" s="6">
        <v>43908</v>
      </c>
      <c r="J24" s="6"/>
      <c r="K24" s="6">
        <v>0</v>
      </c>
      <c r="L24" s="6"/>
      <c r="M24" s="6">
        <v>43908</v>
      </c>
      <c r="N24" s="6"/>
      <c r="O24" s="6"/>
      <c r="P24" s="6"/>
      <c r="Q24" s="6"/>
      <c r="S24" s="7"/>
      <c r="U24" s="13"/>
      <c r="W24" s="13"/>
      <c r="Y24" s="13"/>
      <c r="AA24" s="14"/>
      <c r="AB24" s="14"/>
      <c r="AC24" s="14"/>
      <c r="AE24" s="7"/>
    </row>
    <row r="25" spans="1:31" s="5" customFormat="1" ht="24" x14ac:dyDescent="0.55000000000000004">
      <c r="A25" s="5" t="s">
        <v>115</v>
      </c>
      <c r="B25" s="6"/>
      <c r="C25" s="6">
        <v>329216487</v>
      </c>
      <c r="D25" s="6"/>
      <c r="E25" s="6">
        <v>0</v>
      </c>
      <c r="F25" s="6"/>
      <c r="G25" s="6">
        <v>329216487</v>
      </c>
      <c r="H25" s="6"/>
      <c r="I25" s="6">
        <v>2894968559</v>
      </c>
      <c r="J25" s="6"/>
      <c r="K25" s="6">
        <v>0</v>
      </c>
      <c r="L25" s="6"/>
      <c r="M25" s="6">
        <v>2894968559</v>
      </c>
      <c r="N25" s="6"/>
      <c r="O25" s="6"/>
      <c r="P25" s="6"/>
      <c r="Q25" s="6"/>
      <c r="S25" s="7"/>
      <c r="U25" s="13"/>
      <c r="W25" s="13"/>
      <c r="Y25" s="13"/>
      <c r="AA25" s="14"/>
      <c r="AB25" s="14"/>
      <c r="AC25" s="14"/>
      <c r="AE25" s="7"/>
    </row>
    <row r="26" spans="1:31" s="5" customFormat="1" ht="24" x14ac:dyDescent="0.55000000000000004">
      <c r="A26" s="5" t="s">
        <v>115</v>
      </c>
      <c r="B26" s="6"/>
      <c r="C26" s="6">
        <v>1463713132</v>
      </c>
      <c r="D26" s="6"/>
      <c r="E26" s="6">
        <v>0</v>
      </c>
      <c r="F26" s="6"/>
      <c r="G26" s="6">
        <v>1463713132</v>
      </c>
      <c r="H26" s="6"/>
      <c r="I26" s="6">
        <v>3250615142</v>
      </c>
      <c r="J26" s="6"/>
      <c r="K26" s="6">
        <v>0</v>
      </c>
      <c r="L26" s="6"/>
      <c r="M26" s="6">
        <v>3250615142</v>
      </c>
      <c r="N26" s="6"/>
      <c r="O26" s="6"/>
      <c r="P26" s="6"/>
      <c r="Q26" s="6"/>
      <c r="S26" s="7"/>
      <c r="U26" s="13"/>
      <c r="W26" s="13"/>
      <c r="Y26" s="13"/>
      <c r="AA26" s="14"/>
      <c r="AB26" s="14"/>
      <c r="AC26" s="14"/>
      <c r="AE26" s="7"/>
    </row>
    <row r="27" spans="1:31" s="5" customFormat="1" ht="24" x14ac:dyDescent="0.55000000000000004">
      <c r="A27" s="5" t="s">
        <v>131</v>
      </c>
      <c r="B27" s="6"/>
      <c r="C27" s="6">
        <v>2712</v>
      </c>
      <c r="D27" s="6"/>
      <c r="E27" s="6">
        <v>0</v>
      </c>
      <c r="F27" s="6"/>
      <c r="G27" s="6">
        <v>2712</v>
      </c>
      <c r="H27" s="6"/>
      <c r="I27" s="6">
        <v>3860385</v>
      </c>
      <c r="J27" s="6"/>
      <c r="K27" s="6">
        <v>0</v>
      </c>
      <c r="L27" s="6"/>
      <c r="M27" s="6">
        <v>3860385</v>
      </c>
      <c r="N27" s="6"/>
      <c r="O27" s="6"/>
      <c r="P27" s="6"/>
      <c r="Q27" s="6"/>
      <c r="S27" s="7"/>
      <c r="U27" s="13"/>
      <c r="W27" s="13"/>
      <c r="Y27" s="13"/>
      <c r="AA27" s="14"/>
      <c r="AB27" s="14"/>
      <c r="AC27" s="14"/>
      <c r="AE27" s="7"/>
    </row>
    <row r="28" spans="1:31" s="5" customFormat="1" ht="24" x14ac:dyDescent="0.55000000000000004">
      <c r="A28" s="5" t="s">
        <v>115</v>
      </c>
      <c r="B28" s="6"/>
      <c r="C28" s="6">
        <v>918456563</v>
      </c>
      <c r="D28" s="6"/>
      <c r="E28" s="6">
        <v>0</v>
      </c>
      <c r="F28" s="6"/>
      <c r="G28" s="6">
        <v>918456563</v>
      </c>
      <c r="H28" s="6"/>
      <c r="I28" s="6">
        <v>6170463246</v>
      </c>
      <c r="J28" s="6"/>
      <c r="K28" s="6">
        <v>0</v>
      </c>
      <c r="L28" s="6"/>
      <c r="M28" s="6">
        <v>6170463246</v>
      </c>
      <c r="N28" s="6"/>
      <c r="O28" s="6"/>
      <c r="P28" s="6"/>
      <c r="Q28" s="6"/>
      <c r="S28" s="7"/>
      <c r="U28" s="13"/>
      <c r="W28" s="13"/>
      <c r="Y28" s="13"/>
      <c r="AA28" s="14"/>
      <c r="AB28" s="14"/>
      <c r="AC28" s="14"/>
      <c r="AE28" s="7"/>
    </row>
    <row r="29" spans="1:31" s="5" customFormat="1" ht="24" x14ac:dyDescent="0.55000000000000004">
      <c r="A29" s="5" t="s">
        <v>115</v>
      </c>
      <c r="B29" s="6"/>
      <c r="C29" s="6">
        <v>1021553093</v>
      </c>
      <c r="D29" s="6"/>
      <c r="E29" s="6">
        <v>0</v>
      </c>
      <c r="F29" s="6"/>
      <c r="G29" s="6">
        <v>1021553093</v>
      </c>
      <c r="H29" s="6"/>
      <c r="I29" s="6">
        <v>1906129522</v>
      </c>
      <c r="J29" s="6"/>
      <c r="K29" s="6">
        <v>0</v>
      </c>
      <c r="L29" s="6"/>
      <c r="M29" s="6">
        <v>1906129522</v>
      </c>
      <c r="N29" s="6"/>
      <c r="O29" s="6"/>
      <c r="P29" s="6"/>
      <c r="Q29" s="6"/>
      <c r="S29" s="7"/>
      <c r="U29" s="13"/>
      <c r="W29" s="13"/>
      <c r="Y29" s="13"/>
      <c r="AA29" s="14"/>
      <c r="AB29" s="14"/>
      <c r="AC29" s="14"/>
      <c r="AE29" s="7"/>
    </row>
    <row r="30" spans="1:31" s="5" customFormat="1" ht="24" x14ac:dyDescent="0.55000000000000004">
      <c r="A30" s="5" t="s">
        <v>115</v>
      </c>
      <c r="B30" s="6"/>
      <c r="C30" s="6">
        <v>1905276107</v>
      </c>
      <c r="D30" s="6"/>
      <c r="E30" s="6">
        <v>0</v>
      </c>
      <c r="F30" s="6"/>
      <c r="G30" s="6">
        <v>1905276107</v>
      </c>
      <c r="H30" s="6"/>
      <c r="I30" s="6">
        <v>6291673044</v>
      </c>
      <c r="J30" s="6"/>
      <c r="K30" s="6">
        <v>0</v>
      </c>
      <c r="L30" s="6"/>
      <c r="M30" s="6">
        <v>6291673044</v>
      </c>
      <c r="N30" s="6"/>
      <c r="O30" s="6"/>
      <c r="P30" s="6"/>
      <c r="Q30" s="6"/>
      <c r="S30" s="7"/>
      <c r="U30" s="13"/>
      <c r="W30" s="13"/>
      <c r="Y30" s="13"/>
      <c r="AA30" s="14"/>
      <c r="AB30" s="14"/>
      <c r="AC30" s="14"/>
      <c r="AE30" s="7"/>
    </row>
    <row r="31" spans="1:31" s="5" customFormat="1" ht="24" x14ac:dyDescent="0.55000000000000004">
      <c r="A31" s="5" t="s">
        <v>115</v>
      </c>
      <c r="B31" s="6"/>
      <c r="C31" s="6">
        <v>232787800</v>
      </c>
      <c r="D31" s="6"/>
      <c r="E31" s="6">
        <v>0</v>
      </c>
      <c r="F31" s="6"/>
      <c r="G31" s="6">
        <v>232787800</v>
      </c>
      <c r="H31" s="6"/>
      <c r="I31" s="6">
        <v>3592608384</v>
      </c>
      <c r="J31" s="6"/>
      <c r="K31" s="6">
        <v>0</v>
      </c>
      <c r="L31" s="6"/>
      <c r="M31" s="6">
        <v>3592608384</v>
      </c>
      <c r="N31" s="6"/>
      <c r="O31" s="6"/>
      <c r="P31" s="6"/>
      <c r="Q31" s="6"/>
      <c r="S31" s="7"/>
      <c r="U31" s="13"/>
      <c r="W31" s="13"/>
      <c r="Y31" s="13"/>
      <c r="AA31" s="14"/>
      <c r="AB31" s="14"/>
      <c r="AC31" s="14"/>
      <c r="AE31" s="7"/>
    </row>
    <row r="32" spans="1:31" s="5" customFormat="1" ht="24" x14ac:dyDescent="0.55000000000000004">
      <c r="A32" s="5" t="s">
        <v>131</v>
      </c>
      <c r="B32" s="6"/>
      <c r="C32" s="6">
        <v>39555</v>
      </c>
      <c r="D32" s="6"/>
      <c r="E32" s="6">
        <v>0</v>
      </c>
      <c r="F32" s="6"/>
      <c r="G32" s="6">
        <v>39555</v>
      </c>
      <c r="H32" s="6"/>
      <c r="I32" s="6">
        <v>215862747</v>
      </c>
      <c r="J32" s="6"/>
      <c r="K32" s="6">
        <v>0</v>
      </c>
      <c r="L32" s="6"/>
      <c r="M32" s="6">
        <v>215862747</v>
      </c>
      <c r="N32" s="6"/>
      <c r="O32" s="6"/>
      <c r="P32" s="6"/>
      <c r="Q32" s="6"/>
      <c r="S32" s="7"/>
      <c r="U32" s="13"/>
      <c r="W32" s="13"/>
      <c r="Y32" s="13"/>
      <c r="AA32" s="14"/>
      <c r="AB32" s="14"/>
      <c r="AC32" s="14"/>
      <c r="AE32" s="7"/>
    </row>
    <row r="33" spans="1:31" s="5" customFormat="1" ht="24" x14ac:dyDescent="0.55000000000000004">
      <c r="A33" s="5" t="s">
        <v>115</v>
      </c>
      <c r="B33" s="6"/>
      <c r="C33" s="6">
        <v>254430088</v>
      </c>
      <c r="D33" s="6"/>
      <c r="E33" s="6">
        <v>0</v>
      </c>
      <c r="F33" s="6"/>
      <c r="G33" s="6">
        <v>254430088</v>
      </c>
      <c r="H33" s="6"/>
      <c r="I33" s="6">
        <v>1074384126</v>
      </c>
      <c r="J33" s="6"/>
      <c r="K33" s="6">
        <v>0</v>
      </c>
      <c r="L33" s="6"/>
      <c r="M33" s="6">
        <v>1074384126</v>
      </c>
      <c r="N33" s="6"/>
      <c r="O33" s="6"/>
      <c r="P33" s="6"/>
      <c r="Q33" s="6"/>
      <c r="S33" s="7"/>
      <c r="U33" s="13"/>
      <c r="W33" s="13"/>
      <c r="Y33" s="13"/>
      <c r="AA33" s="14"/>
      <c r="AB33" s="14"/>
      <c r="AC33" s="14"/>
      <c r="AE33" s="7"/>
    </row>
    <row r="34" spans="1:31" s="5" customFormat="1" ht="24" x14ac:dyDescent="0.55000000000000004">
      <c r="A34" s="5" t="s">
        <v>115</v>
      </c>
      <c r="B34" s="6"/>
      <c r="C34" s="6">
        <v>159152222</v>
      </c>
      <c r="D34" s="6"/>
      <c r="E34" s="6">
        <v>0</v>
      </c>
      <c r="F34" s="6"/>
      <c r="G34" s="6">
        <v>159152222</v>
      </c>
      <c r="H34" s="6"/>
      <c r="I34" s="6">
        <v>692382421</v>
      </c>
      <c r="J34" s="6"/>
      <c r="K34" s="6">
        <v>0</v>
      </c>
      <c r="L34" s="6"/>
      <c r="M34" s="6">
        <v>692382421</v>
      </c>
      <c r="N34" s="6"/>
      <c r="O34" s="6"/>
      <c r="P34" s="6"/>
      <c r="Q34" s="6"/>
      <c r="S34" s="7"/>
      <c r="U34" s="13"/>
      <c r="W34" s="13"/>
      <c r="Y34" s="13"/>
      <c r="AA34" s="14"/>
      <c r="AB34" s="14"/>
      <c r="AC34" s="14"/>
      <c r="AE34" s="7"/>
    </row>
    <row r="35" spans="1:31" s="5" customFormat="1" ht="24" x14ac:dyDescent="0.55000000000000004">
      <c r="A35" s="5" t="s">
        <v>115</v>
      </c>
      <c r="B35" s="6"/>
      <c r="C35" s="6">
        <v>217528017</v>
      </c>
      <c r="D35" s="6"/>
      <c r="E35" s="6">
        <v>0</v>
      </c>
      <c r="F35" s="6"/>
      <c r="G35" s="6">
        <v>217528017</v>
      </c>
      <c r="H35" s="6"/>
      <c r="I35" s="6">
        <v>978731632</v>
      </c>
      <c r="J35" s="6"/>
      <c r="K35" s="6">
        <v>0</v>
      </c>
      <c r="L35" s="6"/>
      <c r="M35" s="6">
        <v>978731632</v>
      </c>
      <c r="N35" s="6"/>
      <c r="O35" s="6"/>
      <c r="P35" s="6"/>
      <c r="Q35" s="6"/>
      <c r="S35" s="7"/>
      <c r="U35" s="13"/>
      <c r="W35" s="13"/>
      <c r="Y35" s="13"/>
      <c r="AA35" s="14"/>
      <c r="AB35" s="14"/>
      <c r="AC35" s="14"/>
      <c r="AE35" s="7"/>
    </row>
    <row r="36" spans="1:31" s="5" customFormat="1" ht="24" x14ac:dyDescent="0.55000000000000004">
      <c r="A36" s="5" t="s">
        <v>115</v>
      </c>
      <c r="B36" s="6"/>
      <c r="C36" s="6">
        <v>15108119</v>
      </c>
      <c r="D36" s="6"/>
      <c r="E36" s="6">
        <v>0</v>
      </c>
      <c r="F36" s="6"/>
      <c r="G36" s="6">
        <v>15108119</v>
      </c>
      <c r="H36" s="6"/>
      <c r="I36" s="6">
        <v>107024499</v>
      </c>
      <c r="J36" s="6"/>
      <c r="K36" s="6">
        <v>0</v>
      </c>
      <c r="L36" s="6"/>
      <c r="M36" s="6">
        <v>107024499</v>
      </c>
      <c r="N36" s="6"/>
      <c r="O36" s="6"/>
      <c r="P36" s="6"/>
      <c r="Q36" s="6"/>
      <c r="S36" s="7"/>
      <c r="U36" s="13"/>
      <c r="W36" s="13"/>
      <c r="Y36" s="13"/>
      <c r="AA36" s="14"/>
      <c r="AB36" s="14"/>
      <c r="AC36" s="14"/>
      <c r="AE36" s="7"/>
    </row>
    <row r="37" spans="1:31" s="5" customFormat="1" ht="24" x14ac:dyDescent="0.55000000000000004">
      <c r="A37" s="5" t="s">
        <v>115</v>
      </c>
      <c r="B37" s="6"/>
      <c r="C37" s="6">
        <v>1094860763</v>
      </c>
      <c r="D37" s="6"/>
      <c r="E37" s="6">
        <v>0</v>
      </c>
      <c r="F37" s="6"/>
      <c r="G37" s="6">
        <v>1094860763</v>
      </c>
      <c r="H37" s="6"/>
      <c r="I37" s="6">
        <v>3264545852</v>
      </c>
      <c r="J37" s="6"/>
      <c r="K37" s="6">
        <v>0</v>
      </c>
      <c r="L37" s="6"/>
      <c r="M37" s="6">
        <v>3264545852</v>
      </c>
      <c r="N37" s="6"/>
      <c r="O37" s="6"/>
      <c r="P37" s="6"/>
      <c r="Q37" s="6"/>
      <c r="S37" s="7"/>
      <c r="U37" s="13"/>
      <c r="W37" s="13"/>
      <c r="Y37" s="13"/>
      <c r="AA37" s="14"/>
      <c r="AB37" s="14"/>
      <c r="AC37" s="14"/>
      <c r="AE37" s="7"/>
    </row>
    <row r="38" spans="1:31" s="5" customFormat="1" ht="24" x14ac:dyDescent="0.55000000000000004">
      <c r="A38" s="5" t="s">
        <v>115</v>
      </c>
      <c r="B38" s="6"/>
      <c r="C38" s="6">
        <v>2621336138</v>
      </c>
      <c r="D38" s="6"/>
      <c r="E38" s="6">
        <v>0</v>
      </c>
      <c r="F38" s="6"/>
      <c r="G38" s="6">
        <v>2621336138</v>
      </c>
      <c r="H38" s="6"/>
      <c r="I38" s="6">
        <v>5212233378</v>
      </c>
      <c r="J38" s="6"/>
      <c r="K38" s="6">
        <v>0</v>
      </c>
      <c r="L38" s="6"/>
      <c r="M38" s="6">
        <v>5212233378</v>
      </c>
      <c r="N38" s="6"/>
      <c r="O38" s="6"/>
      <c r="P38" s="6"/>
      <c r="Q38" s="6"/>
      <c r="S38" s="7"/>
      <c r="U38" s="13"/>
      <c r="W38" s="13"/>
      <c r="Y38" s="13"/>
      <c r="AA38" s="14"/>
      <c r="AB38" s="14"/>
      <c r="AC38" s="14"/>
      <c r="AE38" s="7"/>
    </row>
    <row r="39" spans="1:31" s="5" customFormat="1" ht="24" x14ac:dyDescent="0.55000000000000004">
      <c r="A39" s="5" t="s">
        <v>115</v>
      </c>
      <c r="B39" s="6"/>
      <c r="C39" s="6">
        <v>82556584</v>
      </c>
      <c r="D39" s="6"/>
      <c r="E39" s="6">
        <v>0</v>
      </c>
      <c r="F39" s="6"/>
      <c r="G39" s="6">
        <v>82556584</v>
      </c>
      <c r="H39" s="6"/>
      <c r="I39" s="6">
        <v>341594808</v>
      </c>
      <c r="J39" s="6"/>
      <c r="K39" s="6">
        <v>0</v>
      </c>
      <c r="L39" s="6"/>
      <c r="M39" s="6">
        <v>341594808</v>
      </c>
      <c r="N39" s="6"/>
      <c r="O39" s="6"/>
      <c r="P39" s="6"/>
      <c r="Q39" s="6"/>
      <c r="S39" s="7"/>
      <c r="U39" s="13"/>
      <c r="W39" s="13"/>
      <c r="Y39" s="13"/>
      <c r="AA39" s="14"/>
      <c r="AB39" s="14"/>
      <c r="AC39" s="14"/>
      <c r="AE39" s="7"/>
    </row>
    <row r="40" spans="1:31" s="5" customFormat="1" ht="24" x14ac:dyDescent="0.55000000000000004">
      <c r="A40" s="5" t="s">
        <v>115</v>
      </c>
      <c r="B40" s="6"/>
      <c r="C40" s="6">
        <v>100233787</v>
      </c>
      <c r="D40" s="6"/>
      <c r="E40" s="6">
        <v>0</v>
      </c>
      <c r="F40" s="6"/>
      <c r="G40" s="6">
        <v>100233787</v>
      </c>
      <c r="H40" s="6"/>
      <c r="I40" s="6">
        <v>489391864</v>
      </c>
      <c r="J40" s="6"/>
      <c r="K40" s="6">
        <v>0</v>
      </c>
      <c r="L40" s="6"/>
      <c r="M40" s="6">
        <v>489391864</v>
      </c>
      <c r="N40" s="6"/>
      <c r="O40" s="6"/>
      <c r="P40" s="6"/>
      <c r="Q40" s="6"/>
      <c r="S40" s="7"/>
      <c r="U40" s="13"/>
      <c r="W40" s="13"/>
      <c r="Y40" s="13"/>
      <c r="AA40" s="14"/>
      <c r="AB40" s="14"/>
      <c r="AC40" s="14"/>
      <c r="AE40" s="7"/>
    </row>
    <row r="41" spans="1:31" s="5" customFormat="1" ht="24" x14ac:dyDescent="0.55000000000000004">
      <c r="A41" s="5" t="s">
        <v>115</v>
      </c>
      <c r="B41" s="6"/>
      <c r="C41" s="6">
        <v>45676871</v>
      </c>
      <c r="D41" s="6"/>
      <c r="E41" s="6">
        <v>0</v>
      </c>
      <c r="F41" s="6"/>
      <c r="G41" s="6">
        <v>45676871</v>
      </c>
      <c r="H41" s="6"/>
      <c r="I41" s="6">
        <v>87976081</v>
      </c>
      <c r="J41" s="6"/>
      <c r="K41" s="6">
        <v>0</v>
      </c>
      <c r="L41" s="6"/>
      <c r="M41" s="6">
        <v>87976081</v>
      </c>
      <c r="N41" s="6"/>
      <c r="O41" s="6"/>
      <c r="P41" s="6"/>
      <c r="Q41" s="6"/>
      <c r="S41" s="7"/>
      <c r="U41" s="13"/>
      <c r="W41" s="13"/>
      <c r="Y41" s="13"/>
      <c r="AA41" s="14"/>
      <c r="AB41" s="14"/>
      <c r="AC41" s="14"/>
      <c r="AE41" s="7"/>
    </row>
    <row r="42" spans="1:31" s="5" customFormat="1" ht="24" x14ac:dyDescent="0.55000000000000004">
      <c r="A42" s="5" t="s">
        <v>131</v>
      </c>
      <c r="B42" s="6"/>
      <c r="C42" s="6">
        <v>2525777832</v>
      </c>
      <c r="D42" s="6"/>
      <c r="E42" s="6">
        <v>0</v>
      </c>
      <c r="F42" s="6"/>
      <c r="G42" s="6">
        <v>2525777832</v>
      </c>
      <c r="H42" s="6"/>
      <c r="I42" s="6">
        <v>20332375128</v>
      </c>
      <c r="J42" s="6"/>
      <c r="K42" s="6">
        <v>6886222</v>
      </c>
      <c r="L42" s="6"/>
      <c r="M42" s="6">
        <v>20325488906</v>
      </c>
      <c r="N42" s="6"/>
      <c r="O42" s="6"/>
      <c r="P42" s="6"/>
      <c r="Q42" s="6"/>
      <c r="S42" s="7"/>
      <c r="U42" s="13"/>
      <c r="W42" s="13"/>
      <c r="Y42" s="13"/>
      <c r="AA42" s="14"/>
      <c r="AB42" s="14"/>
      <c r="AC42" s="14"/>
      <c r="AE42" s="7"/>
    </row>
    <row r="43" spans="1:31" s="5" customFormat="1" ht="24" x14ac:dyDescent="0.55000000000000004">
      <c r="A43" s="5" t="s">
        <v>131</v>
      </c>
      <c r="B43" s="6"/>
      <c r="C43" s="6">
        <v>4453150684</v>
      </c>
      <c r="D43" s="6"/>
      <c r="E43" s="6">
        <v>0</v>
      </c>
      <c r="F43" s="6"/>
      <c r="G43" s="6">
        <v>4453150684</v>
      </c>
      <c r="H43" s="6"/>
      <c r="I43" s="6">
        <v>27622250855</v>
      </c>
      <c r="J43" s="6"/>
      <c r="K43" s="6">
        <v>7222136</v>
      </c>
      <c r="L43" s="6"/>
      <c r="M43" s="6">
        <v>27615028719</v>
      </c>
      <c r="N43" s="6"/>
      <c r="O43" s="6"/>
      <c r="P43" s="6"/>
      <c r="Q43" s="6"/>
      <c r="S43" s="7"/>
      <c r="U43" s="13"/>
      <c r="W43" s="13"/>
      <c r="Y43" s="13"/>
      <c r="AA43" s="14"/>
      <c r="AB43" s="14"/>
      <c r="AC43" s="14"/>
      <c r="AE43" s="7"/>
    </row>
    <row r="44" spans="1:31" s="5" customFormat="1" ht="24" x14ac:dyDescent="0.55000000000000004">
      <c r="A44" s="5" t="s">
        <v>131</v>
      </c>
      <c r="B44" s="6"/>
      <c r="C44" s="6">
        <v>1799383561</v>
      </c>
      <c r="D44" s="6"/>
      <c r="E44" s="6">
        <v>0</v>
      </c>
      <c r="F44" s="6"/>
      <c r="G44" s="6">
        <v>1799383561</v>
      </c>
      <c r="H44" s="6"/>
      <c r="I44" s="6">
        <v>15561986206</v>
      </c>
      <c r="J44" s="6"/>
      <c r="K44" s="6">
        <v>5563568</v>
      </c>
      <c r="L44" s="6"/>
      <c r="M44" s="6">
        <v>15556422638</v>
      </c>
      <c r="N44" s="6"/>
      <c r="O44" s="6"/>
      <c r="P44" s="6"/>
      <c r="Q44" s="6"/>
      <c r="S44" s="7"/>
      <c r="U44" s="13"/>
      <c r="W44" s="13"/>
      <c r="Y44" s="13"/>
      <c r="AA44" s="14"/>
      <c r="AB44" s="14"/>
      <c r="AC44" s="14"/>
      <c r="AE44" s="7"/>
    </row>
    <row r="45" spans="1:31" s="5" customFormat="1" ht="24" x14ac:dyDescent="0.55000000000000004">
      <c r="A45" s="5" t="s">
        <v>131</v>
      </c>
      <c r="B45" s="6"/>
      <c r="C45" s="6">
        <v>5124693374</v>
      </c>
      <c r="D45" s="6"/>
      <c r="E45" s="6">
        <v>0</v>
      </c>
      <c r="F45" s="6"/>
      <c r="G45" s="6">
        <v>5124693374</v>
      </c>
      <c r="H45" s="6"/>
      <c r="I45" s="6">
        <v>30906024050</v>
      </c>
      <c r="J45" s="6"/>
      <c r="K45" s="6">
        <v>8368432</v>
      </c>
      <c r="L45" s="6"/>
      <c r="M45" s="6">
        <v>30897655618</v>
      </c>
      <c r="N45" s="6"/>
      <c r="O45" s="6"/>
      <c r="P45" s="6"/>
      <c r="Q45" s="6"/>
      <c r="S45" s="7"/>
      <c r="U45" s="13"/>
      <c r="W45" s="13"/>
      <c r="Y45" s="13"/>
      <c r="AA45" s="14"/>
      <c r="AB45" s="14"/>
      <c r="AC45" s="14"/>
      <c r="AE45" s="7"/>
    </row>
    <row r="46" spans="1:31" s="5" customFormat="1" ht="24" x14ac:dyDescent="0.55000000000000004">
      <c r="A46" s="5" t="s">
        <v>131</v>
      </c>
      <c r="B46" s="6"/>
      <c r="C46" s="6">
        <v>990702140</v>
      </c>
      <c r="D46" s="6"/>
      <c r="E46" s="6">
        <v>0</v>
      </c>
      <c r="F46" s="6"/>
      <c r="G46" s="6">
        <v>990702140</v>
      </c>
      <c r="H46" s="6"/>
      <c r="I46" s="6">
        <v>5811905423</v>
      </c>
      <c r="J46" s="6"/>
      <c r="K46" s="6">
        <v>1545206</v>
      </c>
      <c r="L46" s="6"/>
      <c r="M46" s="6">
        <v>5810360217</v>
      </c>
      <c r="N46" s="6"/>
      <c r="O46" s="6"/>
      <c r="P46" s="6"/>
      <c r="Q46" s="6"/>
      <c r="S46" s="7"/>
      <c r="U46" s="13"/>
      <c r="W46" s="13"/>
      <c r="Y46" s="13"/>
      <c r="AA46" s="14"/>
      <c r="AB46" s="14"/>
      <c r="AC46" s="14"/>
      <c r="AE46" s="7"/>
    </row>
    <row r="47" spans="1:31" s="5" customFormat="1" ht="24" x14ac:dyDescent="0.55000000000000004">
      <c r="A47" s="5" t="s">
        <v>131</v>
      </c>
      <c r="B47" s="6"/>
      <c r="C47" s="6">
        <v>621369862</v>
      </c>
      <c r="D47" s="6"/>
      <c r="E47" s="6">
        <v>0</v>
      </c>
      <c r="F47" s="6"/>
      <c r="G47" s="6">
        <v>621369862</v>
      </c>
      <c r="H47" s="6"/>
      <c r="I47" s="6">
        <v>3639451993</v>
      </c>
      <c r="J47" s="6"/>
      <c r="K47" s="6">
        <v>1007737</v>
      </c>
      <c r="L47" s="6"/>
      <c r="M47" s="6">
        <v>3638444256</v>
      </c>
      <c r="N47" s="6"/>
      <c r="O47" s="6"/>
      <c r="P47" s="6"/>
      <c r="Q47" s="6"/>
      <c r="S47" s="7"/>
      <c r="U47" s="13"/>
      <c r="W47" s="13"/>
      <c r="Y47" s="13"/>
      <c r="AA47" s="14"/>
      <c r="AB47" s="14"/>
      <c r="AC47" s="14"/>
      <c r="AE47" s="7"/>
    </row>
    <row r="48" spans="1:31" s="5" customFormat="1" ht="24" x14ac:dyDescent="0.55000000000000004">
      <c r="A48" s="5" t="s">
        <v>131</v>
      </c>
      <c r="B48" s="6"/>
      <c r="C48" s="6">
        <v>634315067</v>
      </c>
      <c r="D48" s="6"/>
      <c r="E48" s="6">
        <v>0</v>
      </c>
      <c r="F48" s="6"/>
      <c r="G48" s="6">
        <v>634315067</v>
      </c>
      <c r="H48" s="6"/>
      <c r="I48" s="6">
        <v>3888087695</v>
      </c>
      <c r="J48" s="6"/>
      <c r="K48" s="6">
        <v>1112713</v>
      </c>
      <c r="L48" s="6"/>
      <c r="M48" s="6">
        <v>3886974982</v>
      </c>
      <c r="N48" s="6"/>
      <c r="O48" s="6"/>
      <c r="P48" s="6"/>
      <c r="Q48" s="6"/>
      <c r="S48" s="7"/>
      <c r="U48" s="13"/>
      <c r="W48" s="13"/>
      <c r="Y48" s="13"/>
      <c r="AA48" s="14"/>
      <c r="AB48" s="14"/>
      <c r="AC48" s="14"/>
      <c r="AE48" s="7"/>
    </row>
    <row r="49" spans="1:31" s="5" customFormat="1" ht="24" x14ac:dyDescent="0.55000000000000004">
      <c r="A49" s="5" t="s">
        <v>131</v>
      </c>
      <c r="B49" s="6"/>
      <c r="C49" s="6">
        <v>4349589041</v>
      </c>
      <c r="D49" s="6"/>
      <c r="E49" s="6">
        <v>0</v>
      </c>
      <c r="F49" s="6"/>
      <c r="G49" s="6">
        <v>4349589041</v>
      </c>
      <c r="H49" s="6"/>
      <c r="I49" s="6">
        <v>27095049600</v>
      </c>
      <c r="J49" s="6"/>
      <c r="K49" s="6">
        <v>9027677</v>
      </c>
      <c r="L49" s="6"/>
      <c r="M49" s="6">
        <v>27086021923</v>
      </c>
      <c r="N49" s="6"/>
      <c r="O49" s="6"/>
      <c r="P49" s="6"/>
      <c r="Q49" s="6"/>
      <c r="S49" s="7"/>
      <c r="U49" s="13"/>
      <c r="W49" s="13"/>
      <c r="Y49" s="13"/>
      <c r="AA49" s="14"/>
      <c r="AB49" s="14"/>
      <c r="AC49" s="14"/>
      <c r="AE49" s="7"/>
    </row>
    <row r="50" spans="1:31" s="5" customFormat="1" ht="24" x14ac:dyDescent="0.55000000000000004">
      <c r="A50" s="5" t="s">
        <v>131</v>
      </c>
      <c r="B50" s="6"/>
      <c r="C50" s="6">
        <v>8903835617</v>
      </c>
      <c r="D50" s="6"/>
      <c r="E50" s="6">
        <v>0</v>
      </c>
      <c r="F50" s="6"/>
      <c r="G50" s="6">
        <v>8903835617</v>
      </c>
      <c r="H50" s="6"/>
      <c r="I50" s="6">
        <v>54113057538</v>
      </c>
      <c r="J50" s="6"/>
      <c r="K50" s="6">
        <v>14486261</v>
      </c>
      <c r="L50" s="6"/>
      <c r="M50" s="6">
        <v>54098571277</v>
      </c>
      <c r="N50" s="6"/>
      <c r="O50" s="6"/>
      <c r="P50" s="6"/>
      <c r="Q50" s="6"/>
      <c r="S50" s="7"/>
      <c r="U50" s="13"/>
      <c r="W50" s="13"/>
      <c r="Y50" s="13"/>
      <c r="AA50" s="14"/>
      <c r="AB50" s="14"/>
      <c r="AC50" s="14"/>
      <c r="AE50" s="7"/>
    </row>
    <row r="51" spans="1:31" s="5" customFormat="1" ht="24" x14ac:dyDescent="0.55000000000000004">
      <c r="A51" s="5" t="s">
        <v>131</v>
      </c>
      <c r="B51" s="6"/>
      <c r="C51" s="6">
        <v>2767684931</v>
      </c>
      <c r="D51" s="6"/>
      <c r="E51" s="6">
        <v>0</v>
      </c>
      <c r="F51" s="6"/>
      <c r="G51" s="6">
        <v>2767684931</v>
      </c>
      <c r="H51" s="6"/>
      <c r="I51" s="6">
        <v>18084783992</v>
      </c>
      <c r="J51" s="6"/>
      <c r="K51" s="6">
        <v>5748322</v>
      </c>
      <c r="L51" s="6"/>
      <c r="M51" s="6">
        <v>18079035670</v>
      </c>
      <c r="N51" s="6"/>
      <c r="O51" s="6"/>
      <c r="P51" s="6"/>
      <c r="Q51" s="6"/>
      <c r="S51" s="7"/>
      <c r="U51" s="13"/>
      <c r="W51" s="13"/>
      <c r="Y51" s="13"/>
      <c r="AA51" s="14"/>
      <c r="AB51" s="14"/>
      <c r="AC51" s="14"/>
      <c r="AE51" s="7"/>
    </row>
    <row r="52" spans="1:31" s="5" customFormat="1" ht="24" x14ac:dyDescent="0.55000000000000004">
      <c r="A52" s="5" t="s">
        <v>131</v>
      </c>
      <c r="B52" s="6"/>
      <c r="C52" s="6">
        <v>5693301369</v>
      </c>
      <c r="D52" s="6"/>
      <c r="E52" s="6">
        <v>0</v>
      </c>
      <c r="F52" s="6"/>
      <c r="G52" s="6">
        <v>5693301369</v>
      </c>
      <c r="H52" s="6"/>
      <c r="I52" s="6">
        <v>34838567405</v>
      </c>
      <c r="J52" s="6"/>
      <c r="K52" s="6">
        <v>9401374</v>
      </c>
      <c r="L52" s="6"/>
      <c r="M52" s="6">
        <v>34829166031</v>
      </c>
      <c r="N52" s="6"/>
      <c r="O52" s="6"/>
      <c r="P52" s="6"/>
      <c r="Q52" s="6"/>
      <c r="S52" s="7"/>
      <c r="U52" s="13"/>
      <c r="W52" s="13"/>
      <c r="Y52" s="13"/>
      <c r="AA52" s="14"/>
      <c r="AB52" s="14"/>
      <c r="AC52" s="14"/>
      <c r="AE52" s="7"/>
    </row>
    <row r="53" spans="1:31" s="5" customFormat="1" ht="24" x14ac:dyDescent="0.55000000000000004">
      <c r="A53" s="5" t="s">
        <v>131</v>
      </c>
      <c r="B53" s="6"/>
      <c r="C53" s="6">
        <v>3223356164</v>
      </c>
      <c r="D53" s="6"/>
      <c r="E53" s="6">
        <v>0</v>
      </c>
      <c r="F53" s="6"/>
      <c r="G53" s="6">
        <v>3223356164</v>
      </c>
      <c r="H53" s="6"/>
      <c r="I53" s="6">
        <v>19954165753</v>
      </c>
      <c r="J53" s="6"/>
      <c r="K53" s="6">
        <v>5437594</v>
      </c>
      <c r="L53" s="6"/>
      <c r="M53" s="6">
        <v>19948728159</v>
      </c>
      <c r="N53" s="6"/>
      <c r="O53" s="6"/>
      <c r="P53" s="6"/>
      <c r="Q53" s="6"/>
      <c r="S53" s="7"/>
      <c r="U53" s="13"/>
      <c r="W53" s="13"/>
      <c r="Y53" s="13"/>
      <c r="AA53" s="14"/>
      <c r="AB53" s="14"/>
      <c r="AC53" s="14"/>
      <c r="AE53" s="7"/>
    </row>
    <row r="54" spans="1:31" s="5" customFormat="1" ht="24" x14ac:dyDescent="0.55000000000000004">
      <c r="A54" s="5" t="s">
        <v>131</v>
      </c>
      <c r="B54" s="6"/>
      <c r="C54" s="6">
        <v>8341890410</v>
      </c>
      <c r="D54" s="6"/>
      <c r="E54" s="6">
        <v>0</v>
      </c>
      <c r="F54" s="6"/>
      <c r="G54" s="6">
        <v>8341890410</v>
      </c>
      <c r="H54" s="6"/>
      <c r="I54" s="6">
        <v>50560076161</v>
      </c>
      <c r="J54" s="6"/>
      <c r="K54" s="6">
        <v>13528909</v>
      </c>
      <c r="L54" s="6"/>
      <c r="M54" s="6">
        <v>50546547252</v>
      </c>
      <c r="N54" s="6"/>
      <c r="O54" s="6"/>
      <c r="P54" s="6"/>
      <c r="Q54" s="6"/>
      <c r="S54" s="7"/>
      <c r="U54" s="13"/>
      <c r="W54" s="13"/>
      <c r="Y54" s="13"/>
      <c r="AA54" s="14"/>
      <c r="AB54" s="14"/>
      <c r="AC54" s="14"/>
      <c r="AE54" s="7"/>
    </row>
    <row r="55" spans="1:31" s="5" customFormat="1" ht="24" x14ac:dyDescent="0.55000000000000004">
      <c r="A55" s="5" t="s">
        <v>131</v>
      </c>
      <c r="B55" s="6"/>
      <c r="C55" s="6">
        <v>305506849</v>
      </c>
      <c r="D55" s="6"/>
      <c r="E55" s="6">
        <v>0</v>
      </c>
      <c r="F55" s="6"/>
      <c r="G55" s="6">
        <v>305506849</v>
      </c>
      <c r="H55" s="6"/>
      <c r="I55" s="6">
        <v>2192214281</v>
      </c>
      <c r="J55" s="6"/>
      <c r="K55" s="6">
        <v>768401</v>
      </c>
      <c r="L55" s="6"/>
      <c r="M55" s="6">
        <v>2191445880</v>
      </c>
      <c r="N55" s="6"/>
      <c r="O55" s="6"/>
      <c r="P55" s="6"/>
      <c r="Q55" s="6"/>
      <c r="S55" s="7"/>
      <c r="U55" s="13"/>
      <c r="W55" s="13"/>
      <c r="Y55" s="13"/>
      <c r="AA55" s="14"/>
      <c r="AB55" s="14"/>
      <c r="AC55" s="14"/>
      <c r="AE55" s="7"/>
    </row>
    <row r="56" spans="1:31" s="5" customFormat="1" ht="24" x14ac:dyDescent="0.55000000000000004">
      <c r="A56" s="5" t="s">
        <v>131</v>
      </c>
      <c r="B56" s="6"/>
      <c r="C56" s="6">
        <v>207123287</v>
      </c>
      <c r="D56" s="6"/>
      <c r="E56" s="6">
        <v>0</v>
      </c>
      <c r="F56" s="6"/>
      <c r="G56" s="6">
        <v>207123287</v>
      </c>
      <c r="H56" s="6"/>
      <c r="I56" s="6">
        <v>1864043934</v>
      </c>
      <c r="J56" s="6"/>
      <c r="K56" s="6">
        <v>329611</v>
      </c>
      <c r="L56" s="6"/>
      <c r="M56" s="6">
        <v>1863714323</v>
      </c>
      <c r="N56" s="6"/>
      <c r="O56" s="6"/>
      <c r="P56" s="6"/>
      <c r="Q56" s="6"/>
      <c r="S56" s="7"/>
      <c r="U56" s="13"/>
      <c r="W56" s="13"/>
      <c r="Y56" s="13"/>
      <c r="AA56" s="14"/>
      <c r="AB56" s="14"/>
      <c r="AC56" s="14"/>
      <c r="AE56" s="7"/>
    </row>
    <row r="57" spans="1:31" s="5" customFormat="1" ht="24" x14ac:dyDescent="0.55000000000000004">
      <c r="A57" s="5" t="s">
        <v>131</v>
      </c>
      <c r="B57" s="6"/>
      <c r="C57" s="6">
        <v>1791616437</v>
      </c>
      <c r="D57" s="6"/>
      <c r="E57" s="6">
        <v>0</v>
      </c>
      <c r="F57" s="6"/>
      <c r="G57" s="6">
        <v>1791616437</v>
      </c>
      <c r="H57" s="6"/>
      <c r="I57" s="6">
        <v>11378755085</v>
      </c>
      <c r="J57" s="6"/>
      <c r="K57" s="6">
        <v>3213660</v>
      </c>
      <c r="L57" s="6"/>
      <c r="M57" s="6">
        <v>11375541425</v>
      </c>
      <c r="N57" s="6"/>
      <c r="O57" s="6"/>
      <c r="P57" s="6"/>
      <c r="Q57" s="6"/>
      <c r="S57" s="7"/>
      <c r="U57" s="13"/>
      <c r="W57" s="13"/>
      <c r="Y57" s="13"/>
      <c r="AA57" s="14"/>
      <c r="AB57" s="14"/>
      <c r="AC57" s="14"/>
      <c r="AE57" s="7"/>
    </row>
    <row r="58" spans="1:31" s="5" customFormat="1" ht="24" x14ac:dyDescent="0.55000000000000004">
      <c r="A58" s="5" t="s">
        <v>115</v>
      </c>
      <c r="B58" s="6"/>
      <c r="C58" s="6">
        <v>345764528</v>
      </c>
      <c r="D58" s="6"/>
      <c r="E58" s="6">
        <v>0</v>
      </c>
      <c r="F58" s="6"/>
      <c r="G58" s="6">
        <v>345764528</v>
      </c>
      <c r="H58" s="6"/>
      <c r="I58" s="6">
        <v>1451994916</v>
      </c>
      <c r="J58" s="6"/>
      <c r="K58" s="6">
        <v>0</v>
      </c>
      <c r="L58" s="6"/>
      <c r="M58" s="6">
        <v>1451994916</v>
      </c>
      <c r="N58" s="6"/>
      <c r="O58" s="6"/>
      <c r="P58" s="6"/>
      <c r="Q58" s="6"/>
      <c r="S58" s="7"/>
      <c r="U58" s="13"/>
      <c r="W58" s="13"/>
      <c r="Y58" s="13"/>
      <c r="AA58" s="14"/>
      <c r="AB58" s="14"/>
      <c r="AC58" s="14"/>
      <c r="AE58" s="7"/>
    </row>
    <row r="59" spans="1:31" s="5" customFormat="1" ht="24" x14ac:dyDescent="0.55000000000000004">
      <c r="A59" s="5" t="s">
        <v>115</v>
      </c>
      <c r="B59" s="6"/>
      <c r="C59" s="6">
        <v>233950426</v>
      </c>
      <c r="D59" s="6"/>
      <c r="E59" s="6">
        <v>0</v>
      </c>
      <c r="F59" s="6"/>
      <c r="G59" s="6">
        <v>233950426</v>
      </c>
      <c r="H59" s="6"/>
      <c r="I59" s="6">
        <v>1221548606</v>
      </c>
      <c r="J59" s="6"/>
      <c r="K59" s="6">
        <v>0</v>
      </c>
      <c r="L59" s="6"/>
      <c r="M59" s="6">
        <v>1221548606</v>
      </c>
      <c r="N59" s="6"/>
      <c r="O59" s="6"/>
      <c r="P59" s="6"/>
      <c r="Q59" s="6"/>
      <c r="S59" s="7"/>
      <c r="U59" s="13"/>
      <c r="W59" s="13"/>
      <c r="Y59" s="13"/>
      <c r="AA59" s="14"/>
      <c r="AB59" s="14"/>
      <c r="AC59" s="14"/>
      <c r="AE59" s="7"/>
    </row>
    <row r="60" spans="1:31" s="5" customFormat="1" ht="24" x14ac:dyDescent="0.55000000000000004">
      <c r="A60" s="5" t="s">
        <v>131</v>
      </c>
      <c r="B60" s="6"/>
      <c r="C60" s="6">
        <v>5695890410</v>
      </c>
      <c r="D60" s="6"/>
      <c r="E60" s="6">
        <v>0</v>
      </c>
      <c r="F60" s="6"/>
      <c r="G60" s="6">
        <v>5695890410</v>
      </c>
      <c r="H60" s="6"/>
      <c r="I60" s="6">
        <v>34394816434</v>
      </c>
      <c r="J60" s="6"/>
      <c r="K60" s="6">
        <v>11361934</v>
      </c>
      <c r="L60" s="6"/>
      <c r="M60" s="6">
        <v>34383454500</v>
      </c>
      <c r="N60" s="6"/>
      <c r="O60" s="6"/>
      <c r="P60" s="6"/>
      <c r="Q60" s="6"/>
      <c r="S60" s="7"/>
      <c r="U60" s="13"/>
      <c r="W60" s="13"/>
      <c r="Y60" s="13"/>
      <c r="AA60" s="14"/>
      <c r="AB60" s="14"/>
      <c r="AC60" s="14"/>
      <c r="AE60" s="7"/>
    </row>
    <row r="61" spans="1:31" s="5" customFormat="1" ht="24" x14ac:dyDescent="0.55000000000000004">
      <c r="A61" s="5" t="s">
        <v>131</v>
      </c>
      <c r="B61" s="6"/>
      <c r="C61" s="6">
        <v>2485479451</v>
      </c>
      <c r="D61" s="6"/>
      <c r="E61" s="6">
        <v>0</v>
      </c>
      <c r="F61" s="6"/>
      <c r="G61" s="6">
        <v>2485479451</v>
      </c>
      <c r="H61" s="6"/>
      <c r="I61" s="6">
        <v>16569074091</v>
      </c>
      <c r="J61" s="6"/>
      <c r="K61" s="6">
        <v>6662218</v>
      </c>
      <c r="L61" s="6"/>
      <c r="M61" s="6">
        <v>16562411873</v>
      </c>
      <c r="N61" s="6"/>
      <c r="O61" s="6"/>
      <c r="P61" s="6"/>
      <c r="Q61" s="6"/>
      <c r="S61" s="7"/>
      <c r="U61" s="13"/>
      <c r="W61" s="13"/>
      <c r="Y61" s="13"/>
      <c r="AA61" s="14"/>
      <c r="AB61" s="14"/>
      <c r="AC61" s="14"/>
      <c r="AE61" s="7"/>
    </row>
    <row r="62" spans="1:31" s="5" customFormat="1" ht="24" x14ac:dyDescent="0.55000000000000004">
      <c r="A62" s="5" t="s">
        <v>131</v>
      </c>
      <c r="B62" s="6"/>
      <c r="C62" s="6">
        <v>11417671232</v>
      </c>
      <c r="D62" s="6"/>
      <c r="E62" s="6">
        <v>0</v>
      </c>
      <c r="F62" s="6"/>
      <c r="G62" s="6">
        <v>11417671232</v>
      </c>
      <c r="H62" s="6"/>
      <c r="I62" s="6">
        <v>71769554822</v>
      </c>
      <c r="J62" s="6"/>
      <c r="K62" s="6">
        <v>24531443</v>
      </c>
      <c r="L62" s="6"/>
      <c r="M62" s="6">
        <v>71745023379</v>
      </c>
      <c r="N62" s="6"/>
      <c r="O62" s="6"/>
      <c r="P62" s="6"/>
      <c r="Q62" s="6"/>
      <c r="S62" s="7"/>
      <c r="U62" s="13"/>
      <c r="W62" s="13"/>
      <c r="Y62" s="13"/>
      <c r="AA62" s="14"/>
      <c r="AB62" s="14"/>
      <c r="AC62" s="14"/>
      <c r="AE62" s="7"/>
    </row>
    <row r="63" spans="1:31" s="5" customFormat="1" ht="24" x14ac:dyDescent="0.55000000000000004">
      <c r="A63" s="5" t="s">
        <v>131</v>
      </c>
      <c r="B63" s="6"/>
      <c r="C63" s="6">
        <v>388356164</v>
      </c>
      <c r="D63" s="6"/>
      <c r="E63" s="6">
        <v>0</v>
      </c>
      <c r="F63" s="6"/>
      <c r="G63" s="6">
        <v>388356164</v>
      </c>
      <c r="H63" s="6"/>
      <c r="I63" s="6">
        <v>2066342418</v>
      </c>
      <c r="J63" s="6"/>
      <c r="K63" s="6">
        <v>0</v>
      </c>
      <c r="L63" s="6"/>
      <c r="M63" s="6">
        <v>2066342418</v>
      </c>
      <c r="N63" s="6"/>
      <c r="O63" s="6"/>
      <c r="P63" s="6"/>
      <c r="Q63" s="6"/>
      <c r="S63" s="7"/>
      <c r="U63" s="13"/>
      <c r="W63" s="13"/>
      <c r="Y63" s="13"/>
      <c r="AA63" s="14"/>
      <c r="AB63" s="14"/>
      <c r="AC63" s="14"/>
      <c r="AE63" s="7"/>
    </row>
    <row r="64" spans="1:31" s="5" customFormat="1" ht="24" x14ac:dyDescent="0.55000000000000004">
      <c r="A64" s="5" t="s">
        <v>115</v>
      </c>
      <c r="B64" s="6"/>
      <c r="C64" s="6">
        <v>1134225601</v>
      </c>
      <c r="D64" s="6"/>
      <c r="E64" s="6">
        <v>0</v>
      </c>
      <c r="F64" s="6"/>
      <c r="G64" s="6">
        <v>1134225601</v>
      </c>
      <c r="H64" s="6"/>
      <c r="I64" s="6">
        <v>2218123825</v>
      </c>
      <c r="J64" s="6"/>
      <c r="K64" s="6">
        <v>0</v>
      </c>
      <c r="L64" s="6"/>
      <c r="M64" s="6">
        <v>2218123825</v>
      </c>
      <c r="N64" s="6"/>
      <c r="O64" s="6"/>
      <c r="P64" s="6"/>
      <c r="Q64" s="6"/>
      <c r="S64" s="7"/>
      <c r="U64" s="13"/>
      <c r="W64" s="13"/>
      <c r="Y64" s="13"/>
      <c r="AA64" s="14"/>
      <c r="AB64" s="14"/>
      <c r="AC64" s="14"/>
      <c r="AE64" s="7"/>
    </row>
    <row r="65" spans="1:31" s="5" customFormat="1" ht="24" x14ac:dyDescent="0.55000000000000004">
      <c r="A65" s="5" t="s">
        <v>115</v>
      </c>
      <c r="B65" s="6"/>
      <c r="C65" s="6">
        <v>799681971</v>
      </c>
      <c r="D65" s="6"/>
      <c r="E65" s="6">
        <v>0</v>
      </c>
      <c r="F65" s="6"/>
      <c r="G65" s="6">
        <v>799681971</v>
      </c>
      <c r="H65" s="6"/>
      <c r="I65" s="6">
        <v>4924411866</v>
      </c>
      <c r="J65" s="6"/>
      <c r="K65" s="6">
        <v>0</v>
      </c>
      <c r="L65" s="6"/>
      <c r="M65" s="6">
        <v>4924411866</v>
      </c>
      <c r="N65" s="6"/>
      <c r="O65" s="6"/>
      <c r="P65" s="6"/>
      <c r="Q65" s="6"/>
      <c r="S65" s="7"/>
      <c r="U65" s="13"/>
      <c r="W65" s="13"/>
      <c r="Y65" s="13"/>
      <c r="AA65" s="14"/>
      <c r="AB65" s="14"/>
      <c r="AC65" s="14"/>
      <c r="AE65" s="7"/>
    </row>
    <row r="66" spans="1:31" s="5" customFormat="1" ht="24" x14ac:dyDescent="0.55000000000000004">
      <c r="A66" s="5" t="s">
        <v>172</v>
      </c>
      <c r="B66" s="6"/>
      <c r="C66" s="6">
        <v>55</v>
      </c>
      <c r="D66" s="6"/>
      <c r="E66" s="6">
        <v>0</v>
      </c>
      <c r="F66" s="6"/>
      <c r="G66" s="6">
        <v>55</v>
      </c>
      <c r="H66" s="6"/>
      <c r="I66" s="6">
        <v>110</v>
      </c>
      <c r="J66" s="6"/>
      <c r="K66" s="6">
        <v>0</v>
      </c>
      <c r="L66" s="6"/>
      <c r="M66" s="6">
        <v>110</v>
      </c>
      <c r="N66" s="6"/>
      <c r="O66" s="6"/>
      <c r="P66" s="6"/>
      <c r="Q66" s="6"/>
      <c r="S66" s="7"/>
      <c r="U66" s="13"/>
      <c r="W66" s="13"/>
      <c r="Y66" s="13"/>
      <c r="AA66" s="14"/>
      <c r="AB66" s="14"/>
      <c r="AC66" s="14"/>
      <c r="AE66" s="7"/>
    </row>
    <row r="67" spans="1:31" s="5" customFormat="1" ht="24" x14ac:dyDescent="0.55000000000000004">
      <c r="A67" s="5" t="s">
        <v>115</v>
      </c>
      <c r="B67" s="6"/>
      <c r="C67" s="6">
        <v>838128858</v>
      </c>
      <c r="D67" s="6"/>
      <c r="E67" s="6">
        <v>0</v>
      </c>
      <c r="F67" s="6"/>
      <c r="G67" s="6">
        <v>838128858</v>
      </c>
      <c r="H67" s="6"/>
      <c r="I67" s="6">
        <v>1556915007</v>
      </c>
      <c r="J67" s="6"/>
      <c r="K67" s="6">
        <v>0</v>
      </c>
      <c r="L67" s="6"/>
      <c r="M67" s="6">
        <v>1556915007</v>
      </c>
      <c r="N67" s="6"/>
      <c r="O67" s="6"/>
      <c r="P67" s="6"/>
      <c r="Q67" s="6"/>
      <c r="S67" s="7"/>
      <c r="U67" s="13"/>
      <c r="W67" s="13"/>
      <c r="Y67" s="13"/>
      <c r="AA67" s="14"/>
      <c r="AB67" s="14"/>
      <c r="AC67" s="14"/>
      <c r="AE67" s="7"/>
    </row>
    <row r="68" spans="1:31" s="5" customFormat="1" ht="24" x14ac:dyDescent="0.55000000000000004">
      <c r="A68" s="5" t="s">
        <v>115</v>
      </c>
      <c r="B68" s="6"/>
      <c r="C68" s="6">
        <v>197028014</v>
      </c>
      <c r="D68" s="6"/>
      <c r="E68" s="6">
        <v>0</v>
      </c>
      <c r="F68" s="6"/>
      <c r="G68" s="6">
        <v>197028014</v>
      </c>
      <c r="H68" s="6"/>
      <c r="I68" s="6">
        <v>457912585</v>
      </c>
      <c r="J68" s="6"/>
      <c r="K68" s="6">
        <v>0</v>
      </c>
      <c r="L68" s="6"/>
      <c r="M68" s="6">
        <v>457912585</v>
      </c>
      <c r="N68" s="6"/>
      <c r="O68" s="6"/>
      <c r="P68" s="6"/>
      <c r="Q68" s="6"/>
      <c r="S68" s="7"/>
      <c r="U68" s="13"/>
      <c r="W68" s="13"/>
      <c r="Y68" s="13"/>
      <c r="AA68" s="14"/>
      <c r="AB68" s="14"/>
      <c r="AC68" s="14"/>
      <c r="AE68" s="7"/>
    </row>
    <row r="69" spans="1:31" s="5" customFormat="1" ht="24" x14ac:dyDescent="0.55000000000000004">
      <c r="A69" s="5" t="s">
        <v>131</v>
      </c>
      <c r="B69" s="6"/>
      <c r="C69" s="6">
        <v>5540547944</v>
      </c>
      <c r="D69" s="6"/>
      <c r="E69" s="6">
        <v>0</v>
      </c>
      <c r="F69" s="6"/>
      <c r="G69" s="6">
        <v>5540547944</v>
      </c>
      <c r="H69" s="6"/>
      <c r="I69" s="6">
        <v>15726361624</v>
      </c>
      <c r="J69" s="6"/>
      <c r="K69" s="6">
        <v>0</v>
      </c>
      <c r="L69" s="6"/>
      <c r="M69" s="6">
        <v>15726361624</v>
      </c>
      <c r="N69" s="6"/>
      <c r="O69" s="6"/>
      <c r="P69" s="6"/>
      <c r="Q69" s="6"/>
      <c r="S69" s="7"/>
      <c r="U69" s="13"/>
      <c r="W69" s="13"/>
      <c r="Y69" s="13"/>
      <c r="AA69" s="14"/>
      <c r="AB69" s="14"/>
      <c r="AC69" s="14"/>
      <c r="AE69" s="7"/>
    </row>
    <row r="70" spans="1:31" s="5" customFormat="1" ht="24" x14ac:dyDescent="0.55000000000000004">
      <c r="A70" s="5" t="s">
        <v>131</v>
      </c>
      <c r="B70" s="6"/>
      <c r="C70" s="6">
        <v>3857671232</v>
      </c>
      <c r="D70" s="6"/>
      <c r="E70" s="6">
        <v>0</v>
      </c>
      <c r="F70" s="6"/>
      <c r="G70" s="6">
        <v>3857671232</v>
      </c>
      <c r="H70" s="6"/>
      <c r="I70" s="6">
        <v>10949662991</v>
      </c>
      <c r="J70" s="6"/>
      <c r="K70" s="6">
        <v>0</v>
      </c>
      <c r="L70" s="6"/>
      <c r="M70" s="6">
        <v>10949662991</v>
      </c>
      <c r="N70" s="6"/>
      <c r="O70" s="6"/>
      <c r="P70" s="6"/>
      <c r="Q70" s="6"/>
      <c r="S70" s="7"/>
      <c r="U70" s="13"/>
      <c r="W70" s="13"/>
      <c r="Y70" s="13"/>
      <c r="AA70" s="14"/>
      <c r="AB70" s="14"/>
      <c r="AC70" s="14"/>
      <c r="AE70" s="7"/>
    </row>
    <row r="71" spans="1:31" s="5" customFormat="1" ht="24" x14ac:dyDescent="0.55000000000000004">
      <c r="A71" s="5" t="s">
        <v>131</v>
      </c>
      <c r="B71" s="6"/>
      <c r="C71" s="6">
        <v>1346301369</v>
      </c>
      <c r="D71" s="6"/>
      <c r="E71" s="6">
        <v>0</v>
      </c>
      <c r="F71" s="6"/>
      <c r="G71" s="6">
        <v>1346301369</v>
      </c>
      <c r="H71" s="6"/>
      <c r="I71" s="6">
        <v>3828345197</v>
      </c>
      <c r="J71" s="6"/>
      <c r="K71" s="6">
        <v>0</v>
      </c>
      <c r="L71" s="6"/>
      <c r="M71" s="6">
        <v>3828345197</v>
      </c>
      <c r="N71" s="6"/>
      <c r="O71" s="6"/>
      <c r="P71" s="6"/>
      <c r="Q71" s="6"/>
      <c r="S71" s="7"/>
      <c r="U71" s="13"/>
      <c r="W71" s="13"/>
      <c r="Y71" s="13"/>
      <c r="AA71" s="14"/>
      <c r="AB71" s="14"/>
      <c r="AC71" s="14"/>
      <c r="AE71" s="7"/>
    </row>
    <row r="72" spans="1:31" s="5" customFormat="1" ht="24" x14ac:dyDescent="0.55000000000000004">
      <c r="A72" s="5" t="s">
        <v>131</v>
      </c>
      <c r="B72" s="6"/>
      <c r="C72" s="6">
        <v>6498493149</v>
      </c>
      <c r="D72" s="6"/>
      <c r="E72" s="6">
        <v>0</v>
      </c>
      <c r="F72" s="6"/>
      <c r="G72" s="6">
        <v>6498493149</v>
      </c>
      <c r="H72" s="6"/>
      <c r="I72" s="6">
        <v>18320936957</v>
      </c>
      <c r="J72" s="6"/>
      <c r="K72" s="6">
        <v>0</v>
      </c>
      <c r="L72" s="6"/>
      <c r="M72" s="6">
        <v>18320936957</v>
      </c>
      <c r="N72" s="6"/>
      <c r="O72" s="6"/>
      <c r="P72" s="6"/>
      <c r="Q72" s="6"/>
      <c r="S72" s="7"/>
      <c r="U72" s="13"/>
      <c r="W72" s="13"/>
      <c r="Y72" s="13"/>
      <c r="AA72" s="14"/>
      <c r="AB72" s="14"/>
      <c r="AC72" s="14"/>
      <c r="AE72" s="7"/>
    </row>
    <row r="73" spans="1:31" s="5" customFormat="1" ht="24" x14ac:dyDescent="0.55000000000000004">
      <c r="A73" s="5" t="s">
        <v>131</v>
      </c>
      <c r="B73" s="6"/>
      <c r="C73" s="6">
        <v>1320410957</v>
      </c>
      <c r="D73" s="6"/>
      <c r="E73" s="6">
        <v>0</v>
      </c>
      <c r="F73" s="6"/>
      <c r="G73" s="6">
        <v>1320410957</v>
      </c>
      <c r="H73" s="6"/>
      <c r="I73" s="6">
        <v>3053013677</v>
      </c>
      <c r="J73" s="6"/>
      <c r="K73" s="6">
        <v>0</v>
      </c>
      <c r="L73" s="6"/>
      <c r="M73" s="6">
        <v>3053013677</v>
      </c>
      <c r="N73" s="6"/>
      <c r="O73" s="6"/>
      <c r="P73" s="6"/>
      <c r="Q73" s="6"/>
      <c r="S73" s="7"/>
      <c r="U73" s="13"/>
      <c r="W73" s="13"/>
      <c r="Y73" s="13"/>
      <c r="AA73" s="14"/>
      <c r="AB73" s="14"/>
      <c r="AC73" s="14"/>
      <c r="AE73" s="7"/>
    </row>
    <row r="74" spans="1:31" s="5" customFormat="1" ht="24" x14ac:dyDescent="0.55000000000000004">
      <c r="A74" s="5" t="s">
        <v>131</v>
      </c>
      <c r="B74" s="6"/>
      <c r="C74" s="6">
        <v>1313679451</v>
      </c>
      <c r="D74" s="6"/>
      <c r="E74" s="6">
        <v>0</v>
      </c>
      <c r="F74" s="6"/>
      <c r="G74" s="6">
        <v>1313679451</v>
      </c>
      <c r="H74" s="6"/>
      <c r="I74" s="6">
        <v>3168868485</v>
      </c>
      <c r="J74" s="6"/>
      <c r="K74" s="6">
        <v>0</v>
      </c>
      <c r="L74" s="6"/>
      <c r="M74" s="6">
        <v>3168868485</v>
      </c>
      <c r="N74" s="6"/>
      <c r="O74" s="6"/>
      <c r="P74" s="6"/>
      <c r="Q74" s="6"/>
      <c r="S74" s="7"/>
      <c r="U74" s="13"/>
      <c r="W74" s="13"/>
      <c r="Y74" s="13"/>
      <c r="AA74" s="14"/>
      <c r="AB74" s="14"/>
      <c r="AC74" s="14"/>
      <c r="AE74" s="7"/>
    </row>
    <row r="75" spans="1:31" s="5" customFormat="1" ht="24" x14ac:dyDescent="0.55000000000000004">
      <c r="A75" s="5" t="s">
        <v>131</v>
      </c>
      <c r="B75" s="6"/>
      <c r="C75" s="6">
        <v>811923287</v>
      </c>
      <c r="D75" s="6"/>
      <c r="E75" s="6">
        <v>0</v>
      </c>
      <c r="F75" s="6"/>
      <c r="G75" s="6">
        <v>811923287</v>
      </c>
      <c r="H75" s="6"/>
      <c r="I75" s="6">
        <v>1877304087</v>
      </c>
      <c r="J75" s="6"/>
      <c r="K75" s="6">
        <v>0</v>
      </c>
      <c r="L75" s="6"/>
      <c r="M75" s="6">
        <v>1877304087</v>
      </c>
      <c r="N75" s="6"/>
      <c r="O75" s="6"/>
      <c r="P75" s="6"/>
      <c r="Q75" s="6"/>
      <c r="S75" s="7"/>
      <c r="U75" s="13"/>
      <c r="W75" s="13"/>
      <c r="Y75" s="13"/>
      <c r="AA75" s="14"/>
      <c r="AB75" s="14"/>
      <c r="AC75" s="14"/>
      <c r="AE75" s="7"/>
    </row>
    <row r="76" spans="1:31" s="5" customFormat="1" ht="24" x14ac:dyDescent="0.55000000000000004">
      <c r="A76" s="5" t="s">
        <v>131</v>
      </c>
      <c r="B76" s="6"/>
      <c r="C76" s="6">
        <v>359617808</v>
      </c>
      <c r="D76" s="6"/>
      <c r="E76" s="6">
        <v>0</v>
      </c>
      <c r="F76" s="6"/>
      <c r="G76" s="6">
        <v>359617808</v>
      </c>
      <c r="H76" s="6"/>
      <c r="I76" s="6">
        <v>831497248</v>
      </c>
      <c r="J76" s="6"/>
      <c r="K76" s="6">
        <v>0</v>
      </c>
      <c r="L76" s="6"/>
      <c r="M76" s="6">
        <v>831497248</v>
      </c>
      <c r="N76" s="6"/>
      <c r="O76" s="6"/>
      <c r="P76" s="6"/>
      <c r="Q76" s="6"/>
      <c r="S76" s="7"/>
      <c r="U76" s="13"/>
      <c r="W76" s="13"/>
      <c r="Y76" s="13"/>
      <c r="AA76" s="14"/>
      <c r="AB76" s="14"/>
      <c r="AC76" s="14"/>
      <c r="AE76" s="7"/>
    </row>
    <row r="77" spans="1:31" s="5" customFormat="1" ht="24" x14ac:dyDescent="0.55000000000000004">
      <c r="A77" s="5" t="s">
        <v>131</v>
      </c>
      <c r="B77" s="6"/>
      <c r="C77" s="6">
        <v>1219956164</v>
      </c>
      <c r="D77" s="6"/>
      <c r="E77" s="6">
        <v>0</v>
      </c>
      <c r="F77" s="6"/>
      <c r="G77" s="6">
        <v>1219956164</v>
      </c>
      <c r="H77" s="6"/>
      <c r="I77" s="6">
        <v>2820745204</v>
      </c>
      <c r="J77" s="6"/>
      <c r="K77" s="6">
        <v>0</v>
      </c>
      <c r="L77" s="6"/>
      <c r="M77" s="6">
        <v>2820745204</v>
      </c>
      <c r="N77" s="6"/>
      <c r="O77" s="6"/>
      <c r="P77" s="6"/>
      <c r="Q77" s="6"/>
      <c r="S77" s="7"/>
      <c r="U77" s="13"/>
      <c r="W77" s="13"/>
      <c r="Y77" s="13"/>
      <c r="AA77" s="14"/>
      <c r="AB77" s="14"/>
      <c r="AC77" s="14"/>
      <c r="AE77" s="7"/>
    </row>
    <row r="78" spans="1:31" s="5" customFormat="1" ht="24" x14ac:dyDescent="0.55000000000000004">
      <c r="A78" s="5" t="s">
        <v>131</v>
      </c>
      <c r="B78" s="6"/>
      <c r="C78" s="6">
        <v>1973367123</v>
      </c>
      <c r="D78" s="6"/>
      <c r="E78" s="6">
        <v>0</v>
      </c>
      <c r="F78" s="6"/>
      <c r="G78" s="6">
        <v>1973367123</v>
      </c>
      <c r="H78" s="6"/>
      <c r="I78" s="6">
        <v>4562758883</v>
      </c>
      <c r="J78" s="6"/>
      <c r="K78" s="6">
        <v>0</v>
      </c>
      <c r="L78" s="6"/>
      <c r="M78" s="6">
        <v>4562758883</v>
      </c>
      <c r="N78" s="6"/>
      <c r="O78" s="6"/>
      <c r="P78" s="6"/>
      <c r="Q78" s="6"/>
      <c r="S78" s="7"/>
      <c r="U78" s="13"/>
      <c r="W78" s="13"/>
      <c r="Y78" s="13"/>
      <c r="AA78" s="14"/>
      <c r="AB78" s="14"/>
      <c r="AC78" s="14"/>
      <c r="AE78" s="7"/>
    </row>
    <row r="79" spans="1:31" s="5" customFormat="1" ht="24" x14ac:dyDescent="0.55000000000000004">
      <c r="A79" s="5" t="s">
        <v>131</v>
      </c>
      <c r="B79" s="6"/>
      <c r="C79" s="6">
        <v>408550684</v>
      </c>
      <c r="D79" s="6"/>
      <c r="E79" s="6">
        <v>0</v>
      </c>
      <c r="F79" s="6"/>
      <c r="G79" s="6">
        <v>408550684</v>
      </c>
      <c r="H79" s="6"/>
      <c r="I79" s="6">
        <v>944638324</v>
      </c>
      <c r="J79" s="6"/>
      <c r="K79" s="6">
        <v>0</v>
      </c>
      <c r="L79" s="6"/>
      <c r="M79" s="6">
        <v>944638324</v>
      </c>
      <c r="N79" s="6"/>
      <c r="O79" s="6"/>
      <c r="P79" s="6"/>
      <c r="Q79" s="6"/>
      <c r="S79" s="7"/>
      <c r="U79" s="13"/>
      <c r="W79" s="13"/>
      <c r="Y79" s="13"/>
      <c r="AA79" s="14"/>
      <c r="AB79" s="14"/>
      <c r="AC79" s="14"/>
      <c r="AE79" s="7"/>
    </row>
    <row r="80" spans="1:31" s="5" customFormat="1" ht="24" x14ac:dyDescent="0.55000000000000004">
      <c r="A80" s="5" t="s">
        <v>131</v>
      </c>
      <c r="B80" s="6"/>
      <c r="C80" s="6">
        <v>2417905478</v>
      </c>
      <c r="D80" s="6"/>
      <c r="E80" s="6">
        <v>0</v>
      </c>
      <c r="F80" s="6"/>
      <c r="G80" s="6">
        <v>2417905478</v>
      </c>
      <c r="H80" s="6"/>
      <c r="I80" s="6">
        <v>5590606838</v>
      </c>
      <c r="J80" s="6"/>
      <c r="K80" s="6">
        <v>0</v>
      </c>
      <c r="L80" s="6"/>
      <c r="M80" s="6">
        <v>5590606838</v>
      </c>
      <c r="N80" s="6"/>
      <c r="O80" s="6"/>
      <c r="P80" s="6"/>
      <c r="Q80" s="6"/>
      <c r="S80" s="7"/>
      <c r="U80" s="13"/>
      <c r="W80" s="13"/>
      <c r="Y80" s="13"/>
      <c r="AA80" s="14"/>
      <c r="AB80" s="14"/>
      <c r="AC80" s="14"/>
      <c r="AE80" s="7"/>
    </row>
    <row r="81" spans="1:31" s="5" customFormat="1" ht="24" x14ac:dyDescent="0.55000000000000004">
      <c r="A81" s="5" t="s">
        <v>131</v>
      </c>
      <c r="B81" s="6"/>
      <c r="C81" s="6">
        <v>235602739</v>
      </c>
      <c r="D81" s="6"/>
      <c r="E81" s="6">
        <v>0</v>
      </c>
      <c r="F81" s="6"/>
      <c r="G81" s="6">
        <v>235602739</v>
      </c>
      <c r="H81" s="6"/>
      <c r="I81" s="6">
        <v>544753419</v>
      </c>
      <c r="J81" s="6"/>
      <c r="K81" s="6">
        <v>0</v>
      </c>
      <c r="L81" s="6"/>
      <c r="M81" s="6">
        <v>544753419</v>
      </c>
      <c r="N81" s="6"/>
      <c r="O81" s="6"/>
      <c r="P81" s="6"/>
      <c r="Q81" s="6"/>
      <c r="S81" s="7"/>
      <c r="U81" s="13"/>
      <c r="W81" s="13"/>
      <c r="Y81" s="13"/>
      <c r="AA81" s="14"/>
      <c r="AB81" s="14"/>
      <c r="AC81" s="14"/>
      <c r="AE81" s="7"/>
    </row>
    <row r="82" spans="1:31" s="5" customFormat="1" ht="24" x14ac:dyDescent="0.55000000000000004">
      <c r="A82" s="5" t="s">
        <v>115</v>
      </c>
      <c r="B82" s="6"/>
      <c r="C82" s="6">
        <v>293560841</v>
      </c>
      <c r="D82" s="6"/>
      <c r="E82" s="6">
        <v>0</v>
      </c>
      <c r="F82" s="6"/>
      <c r="G82" s="6">
        <v>293560841</v>
      </c>
      <c r="H82" s="6"/>
      <c r="I82" s="6">
        <v>293560841</v>
      </c>
      <c r="J82" s="6"/>
      <c r="K82" s="6">
        <v>0</v>
      </c>
      <c r="L82" s="6"/>
      <c r="M82" s="6">
        <v>293560841</v>
      </c>
      <c r="N82" s="6"/>
      <c r="O82" s="6"/>
      <c r="P82" s="6"/>
      <c r="Q82" s="6"/>
      <c r="S82" s="7"/>
      <c r="U82" s="13"/>
      <c r="W82" s="13"/>
      <c r="Y82" s="13"/>
      <c r="AA82" s="14"/>
      <c r="AB82" s="14"/>
      <c r="AC82" s="14"/>
      <c r="AE82" s="7"/>
    </row>
    <row r="83" spans="1:31" s="5" customFormat="1" ht="24.75" thickBot="1" x14ac:dyDescent="0.6">
      <c r="A83" s="5" t="s">
        <v>115</v>
      </c>
      <c r="B83" s="6"/>
      <c r="C83" s="6">
        <v>13367</v>
      </c>
      <c r="D83" s="6"/>
      <c r="E83" s="6">
        <v>0</v>
      </c>
      <c r="F83" s="6"/>
      <c r="G83" s="6">
        <v>13367</v>
      </c>
      <c r="H83" s="6"/>
      <c r="I83" s="6">
        <v>13367</v>
      </c>
      <c r="J83" s="6"/>
      <c r="K83" s="6">
        <v>0</v>
      </c>
      <c r="L83" s="6"/>
      <c r="M83" s="6">
        <v>13367</v>
      </c>
      <c r="N83" s="6"/>
      <c r="O83" s="6"/>
      <c r="P83" s="6"/>
      <c r="Q83" s="6"/>
      <c r="S83" s="7"/>
      <c r="U83" s="13"/>
      <c r="W83" s="13"/>
      <c r="Y83" s="13"/>
      <c r="AA83" s="14"/>
      <c r="AB83" s="14"/>
      <c r="AC83" s="14"/>
      <c r="AE83" s="7"/>
    </row>
    <row r="84" spans="1:31" ht="24.75" thickBot="1" x14ac:dyDescent="0.6">
      <c r="A84" s="3" t="s">
        <v>41</v>
      </c>
      <c r="C84" s="8">
        <f>SUM(C8:C83)</f>
        <v>127058559588</v>
      </c>
      <c r="E84" s="8">
        <f>SUM(E8:E83)</f>
        <v>0</v>
      </c>
      <c r="G84" s="8">
        <f>SUM(G8:G83)</f>
        <v>127058559588</v>
      </c>
      <c r="I84" s="8">
        <f>SUM(I8:I83)</f>
        <v>699750096355</v>
      </c>
      <c r="K84" s="8">
        <f>SUM(K8:K83)</f>
        <v>136203418</v>
      </c>
      <c r="M84" s="8">
        <f>SUM(M8:M83)</f>
        <v>699613892937</v>
      </c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E11"/>
  <sheetViews>
    <sheetView rightToLeft="1" workbookViewId="0">
      <selection activeCell="O11" sqref="O11"/>
    </sheetView>
  </sheetViews>
  <sheetFormatPr defaultRowHeight="18.75" x14ac:dyDescent="0.45"/>
  <cols>
    <col min="1" max="1" width="14.14062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31" ht="26.25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  <c r="J2" s="18" t="s">
        <v>0</v>
      </c>
      <c r="K2" s="18" t="s">
        <v>0</v>
      </c>
      <c r="L2" s="18" t="s">
        <v>0</v>
      </c>
      <c r="M2" s="18" t="s">
        <v>0</v>
      </c>
      <c r="N2" s="18" t="s">
        <v>0</v>
      </c>
      <c r="O2" s="18" t="s">
        <v>0</v>
      </c>
      <c r="P2" s="18" t="s">
        <v>0</v>
      </c>
      <c r="Q2" s="18" t="s">
        <v>0</v>
      </c>
      <c r="R2" s="18" t="s">
        <v>0</v>
      </c>
      <c r="S2" s="18" t="s">
        <v>0</v>
      </c>
    </row>
    <row r="3" spans="1:31" ht="26.25" x14ac:dyDescent="0.45">
      <c r="A3" s="18" t="s">
        <v>194</v>
      </c>
      <c r="B3" s="18" t="s">
        <v>194</v>
      </c>
      <c r="C3" s="18" t="s">
        <v>194</v>
      </c>
      <c r="D3" s="18" t="s">
        <v>194</v>
      </c>
      <c r="E3" s="18" t="s">
        <v>194</v>
      </c>
      <c r="F3" s="18" t="s">
        <v>194</v>
      </c>
      <c r="G3" s="18" t="s">
        <v>194</v>
      </c>
      <c r="H3" s="18" t="s">
        <v>194</v>
      </c>
      <c r="I3" s="18" t="s">
        <v>194</v>
      </c>
      <c r="J3" s="18" t="s">
        <v>194</v>
      </c>
      <c r="K3" s="18" t="s">
        <v>194</v>
      </c>
      <c r="L3" s="18" t="s">
        <v>194</v>
      </c>
      <c r="M3" s="18" t="s">
        <v>194</v>
      </c>
      <c r="N3" s="18" t="s">
        <v>194</v>
      </c>
      <c r="O3" s="18" t="s">
        <v>194</v>
      </c>
      <c r="P3" s="18" t="s">
        <v>194</v>
      </c>
      <c r="Q3" s="18" t="s">
        <v>194</v>
      </c>
      <c r="R3" s="18" t="s">
        <v>194</v>
      </c>
      <c r="S3" s="18" t="s">
        <v>194</v>
      </c>
    </row>
    <row r="4" spans="1:31" ht="26.25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  <c r="F4" s="18" t="s">
        <v>2</v>
      </c>
      <c r="G4" s="18" t="s">
        <v>2</v>
      </c>
      <c r="H4" s="18" t="s">
        <v>2</v>
      </c>
      <c r="I4" s="18" t="s">
        <v>2</v>
      </c>
      <c r="J4" s="18" t="s">
        <v>2</v>
      </c>
      <c r="K4" s="18" t="s">
        <v>2</v>
      </c>
      <c r="L4" s="18" t="s">
        <v>2</v>
      </c>
      <c r="M4" s="18" t="s">
        <v>2</v>
      </c>
      <c r="N4" s="18" t="s">
        <v>2</v>
      </c>
      <c r="O4" s="18" t="s">
        <v>2</v>
      </c>
      <c r="P4" s="18" t="s">
        <v>2</v>
      </c>
      <c r="Q4" s="18" t="s">
        <v>2</v>
      </c>
      <c r="R4" s="18" t="s">
        <v>2</v>
      </c>
      <c r="S4" s="18" t="s">
        <v>2</v>
      </c>
    </row>
    <row r="6" spans="1:31" ht="26.25" x14ac:dyDescent="0.45">
      <c r="A6" s="17" t="s">
        <v>3</v>
      </c>
      <c r="C6" s="17" t="s">
        <v>203</v>
      </c>
      <c r="D6" s="17" t="s">
        <v>203</v>
      </c>
      <c r="E6" s="17" t="s">
        <v>203</v>
      </c>
      <c r="F6" s="17" t="s">
        <v>203</v>
      </c>
      <c r="G6" s="17" t="s">
        <v>203</v>
      </c>
      <c r="I6" s="17" t="s">
        <v>196</v>
      </c>
      <c r="J6" s="17" t="s">
        <v>196</v>
      </c>
      <c r="K6" s="17" t="s">
        <v>196</v>
      </c>
      <c r="L6" s="17" t="s">
        <v>196</v>
      </c>
      <c r="M6" s="17" t="s">
        <v>196</v>
      </c>
      <c r="O6" s="17" t="s">
        <v>197</v>
      </c>
      <c r="P6" s="17" t="s">
        <v>197</v>
      </c>
      <c r="Q6" s="17" t="s">
        <v>197</v>
      </c>
      <c r="R6" s="17" t="s">
        <v>197</v>
      </c>
      <c r="S6" s="17" t="s">
        <v>197</v>
      </c>
    </row>
    <row r="7" spans="1:31" ht="26.25" x14ac:dyDescent="0.45">
      <c r="A7" s="17" t="s">
        <v>3</v>
      </c>
      <c r="C7" s="17" t="s">
        <v>204</v>
      </c>
      <c r="E7" s="17" t="s">
        <v>205</v>
      </c>
      <c r="G7" s="17" t="s">
        <v>206</v>
      </c>
      <c r="I7" s="17" t="s">
        <v>207</v>
      </c>
      <c r="K7" s="17" t="s">
        <v>200</v>
      </c>
      <c r="M7" s="17" t="s">
        <v>208</v>
      </c>
      <c r="O7" s="17" t="s">
        <v>207</v>
      </c>
      <c r="Q7" s="17" t="s">
        <v>200</v>
      </c>
      <c r="S7" s="17" t="s">
        <v>208</v>
      </c>
    </row>
    <row r="8" spans="1:31" s="5" customFormat="1" ht="24" x14ac:dyDescent="0.55000000000000004">
      <c r="A8" s="5" t="s">
        <v>17</v>
      </c>
      <c r="B8" s="6"/>
      <c r="C8" s="6" t="s">
        <v>209</v>
      </c>
      <c r="D8" s="6"/>
      <c r="E8" s="6">
        <v>211197959</v>
      </c>
      <c r="F8" s="6"/>
      <c r="G8" s="6">
        <v>250</v>
      </c>
      <c r="H8" s="6"/>
      <c r="I8" s="6">
        <v>0</v>
      </c>
      <c r="J8" s="6"/>
      <c r="K8" s="6">
        <v>0</v>
      </c>
      <c r="L8" s="6"/>
      <c r="M8" s="6">
        <v>0</v>
      </c>
      <c r="N8" s="6"/>
      <c r="O8" s="6">
        <v>52799489750</v>
      </c>
      <c r="P8" s="6"/>
      <c r="Q8" s="6">
        <v>0</v>
      </c>
      <c r="S8" s="6">
        <v>52799489750</v>
      </c>
      <c r="U8" s="13"/>
      <c r="W8" s="13"/>
      <c r="Y8" s="13"/>
      <c r="AA8" s="14"/>
      <c r="AB8" s="14"/>
      <c r="AC8" s="14"/>
      <c r="AE8" s="7"/>
    </row>
    <row r="9" spans="1:31" s="5" customFormat="1" ht="24" x14ac:dyDescent="0.55000000000000004">
      <c r="A9" s="5" t="s">
        <v>21</v>
      </c>
      <c r="B9" s="6"/>
      <c r="C9" s="6" t="s">
        <v>210</v>
      </c>
      <c r="D9" s="6"/>
      <c r="E9" s="6">
        <v>138883168</v>
      </c>
      <c r="F9" s="6"/>
      <c r="G9" s="6">
        <v>375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52081188000</v>
      </c>
      <c r="P9" s="6"/>
      <c r="Q9" s="6">
        <v>0</v>
      </c>
      <c r="S9" s="6">
        <v>52081188000</v>
      </c>
      <c r="U9" s="13"/>
      <c r="W9" s="13"/>
      <c r="Y9" s="13"/>
      <c r="AA9" s="14"/>
      <c r="AB9" s="14"/>
      <c r="AC9" s="14"/>
      <c r="AE9" s="7"/>
    </row>
    <row r="10" spans="1:31" s="5" customFormat="1" ht="24" x14ac:dyDescent="0.55000000000000004">
      <c r="A10" s="5" t="s">
        <v>33</v>
      </c>
      <c r="B10" s="6"/>
      <c r="C10" s="6" t="s">
        <v>211</v>
      </c>
      <c r="D10" s="6"/>
      <c r="E10" s="6">
        <v>215212106</v>
      </c>
      <c r="F10" s="6"/>
      <c r="G10" s="6">
        <v>1500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322818159000</v>
      </c>
      <c r="P10" s="6"/>
      <c r="Q10" s="6">
        <v>0</v>
      </c>
      <c r="S10" s="6">
        <v>322818159000</v>
      </c>
      <c r="U10" s="13"/>
      <c r="W10" s="13"/>
      <c r="Y10" s="13"/>
      <c r="AA10" s="14"/>
      <c r="AB10" s="14"/>
      <c r="AC10" s="14"/>
      <c r="AE10" s="7"/>
    </row>
    <row r="11" spans="1:31" ht="24" x14ac:dyDescent="0.55000000000000004">
      <c r="A11" s="3" t="s">
        <v>41</v>
      </c>
      <c r="C11" s="1" t="s">
        <v>41</v>
      </c>
      <c r="E11" s="1" t="s">
        <v>41</v>
      </c>
      <c r="G11" s="1" t="s">
        <v>41</v>
      </c>
      <c r="I11" s="8">
        <f>SUM(I8:I10)</f>
        <v>0</v>
      </c>
      <c r="K11" s="8">
        <f>SUM(K8:K10)</f>
        <v>0</v>
      </c>
      <c r="M11" s="8">
        <f>SUM(M8:M10)</f>
        <v>0</v>
      </c>
      <c r="O11" s="8">
        <f>SUM(O8:O10)</f>
        <v>427698836750</v>
      </c>
      <c r="Q11" s="8">
        <f>SUM(Q8:Q10)</f>
        <v>0</v>
      </c>
      <c r="S11" s="8">
        <f>SUM(S8:S10)</f>
        <v>427698836750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صندوق</vt:lpstr>
      <vt:lpstr>اوراق مشارکت</vt:lpstr>
      <vt:lpstr>سپرده</vt:lpstr>
      <vt:lpstr>جمع درآمدها</vt:lpstr>
      <vt:lpstr>مبالغ تخصیص یافته</vt:lpstr>
      <vt:lpstr>سود اوراق بهادار </vt:lpstr>
      <vt:lpstr>سود  سپرده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2025-12-28T14:25:15Z</dcterms:modified>
</cp:coreProperties>
</file>