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k.pirzadeh\Desktop\"/>
    </mc:Choice>
  </mc:AlternateContent>
  <xr:revisionPtr revIDLastSave="0" documentId="13_ncr:1_{6207583C-DCC7-4F99-92C3-9C0207C9FEEA}" xr6:coauthVersionLast="47" xr6:coauthVersionMax="47" xr10:uidLastSave="{00000000-0000-0000-0000-000000000000}"/>
  <bookViews>
    <workbookView xWindow="4230" yWindow="2445" windowWidth="21600" windowHeight="11295" tabRatio="816" firstSheet="6" activeTab="12" xr2:uid="{00000000-000D-0000-FFFF-FFFF00000000}"/>
  </bookViews>
  <sheets>
    <sheet name="سهام" sheetId="1" r:id="rId1"/>
    <sheet name="واحد های صندوق" sheetId="16" r:id="rId2"/>
    <sheet name="اوراق مشارکت" sheetId="3" r:id="rId3"/>
    <sheet name="سپرده" sheetId="6" r:id="rId4"/>
    <sheet name="درآمدها" sheetId="15" r:id="rId5"/>
    <sheet name="سرمایه‌گذاری در سهام" sheetId="11" r:id="rId6"/>
    <sheet name="سرمایه گذاری در صندوق" sheetId="18" r:id="rId7"/>
    <sheet name="سرمایه‌گذاری در اوراق بهادار" sheetId="12" r:id="rId8"/>
    <sheet name="درآمد سپرده بانکی" sheetId="13" r:id="rId9"/>
    <sheet name="سایر درآمدها" sheetId="14" r:id="rId10"/>
    <sheet name="مبالغ تخصیص یافته" sheetId="20" r:id="rId11"/>
    <sheet name="درآمد سود سهام" sheetId="8" r:id="rId12"/>
    <sheet name="سود اوراق بهادار" sheetId="7" r:id="rId13"/>
    <sheet name="سود سپرده بانکی" sheetId="17" r:id="rId14"/>
    <sheet name="درآمد ناشی از فروش" sheetId="10" r:id="rId15"/>
    <sheet name="درآمد ناشی از تغییر قیمت اوراق" sheetId="9" r:id="rId1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10" i="3" l="1"/>
  <c r="Q11" i="3"/>
  <c r="Q12" i="3"/>
  <c r="Q13" i="3"/>
  <c r="Q14" i="3"/>
  <c r="Q15" i="3"/>
  <c r="Q16" i="3"/>
  <c r="Q17" i="3"/>
  <c r="Q18" i="3"/>
  <c r="Q19" i="3"/>
  <c r="Q20" i="3"/>
  <c r="Q21" i="3"/>
  <c r="Q22" i="3"/>
  <c r="Q23" i="3"/>
  <c r="Q24" i="3"/>
  <c r="Q25" i="3"/>
  <c r="Q9" i="3"/>
  <c r="Q10" i="16"/>
  <c r="Q11" i="16"/>
  <c r="Q12" i="16"/>
  <c r="Q13" i="16"/>
  <c r="Q14" i="16"/>
  <c r="Q15" i="16"/>
  <c r="Q16" i="16"/>
  <c r="Q17" i="16"/>
  <c r="Q18" i="16"/>
  <c r="Q19" i="16"/>
  <c r="Q20" i="16"/>
  <c r="Q21" i="16"/>
  <c r="Q22" i="16"/>
  <c r="Q23" i="16"/>
  <c r="Q24" i="16"/>
  <c r="Q25" i="16"/>
  <c r="Q26" i="16"/>
  <c r="Q27" i="16"/>
  <c r="Q9" i="16"/>
  <c r="Q11" i="1"/>
  <c r="Q12" i="1"/>
  <c r="Q13" i="1"/>
  <c r="Q14" i="1"/>
  <c r="Q10" i="1"/>
  <c r="I12" i="15"/>
  <c r="G8" i="15"/>
  <c r="G9" i="15"/>
  <c r="G10" i="15"/>
  <c r="G11" i="15"/>
  <c r="E11" i="15"/>
  <c r="E11" i="14"/>
  <c r="C11" i="14"/>
  <c r="E8" i="15"/>
  <c r="E7" i="15"/>
  <c r="G29" i="18"/>
  <c r="E29" i="18"/>
  <c r="O11" i="8"/>
  <c r="S11" i="8"/>
  <c r="E10" i="15"/>
  <c r="E9" i="15"/>
  <c r="I102" i="13"/>
  <c r="I9" i="13"/>
  <c r="I10" i="13"/>
  <c r="I11" i="13"/>
  <c r="I12" i="13"/>
  <c r="I13" i="13"/>
  <c r="I14" i="13"/>
  <c r="I15" i="13"/>
  <c r="I16" i="13"/>
  <c r="I17" i="13"/>
  <c r="I18" i="13"/>
  <c r="I19" i="13"/>
  <c r="I20" i="13"/>
  <c r="I21" i="13"/>
  <c r="I22" i="13"/>
  <c r="I23" i="13"/>
  <c r="I24" i="13"/>
  <c r="I25" i="13"/>
  <c r="I26" i="13"/>
  <c r="I27" i="13"/>
  <c r="I28" i="13"/>
  <c r="I29" i="13"/>
  <c r="I30" i="13"/>
  <c r="I31" i="13"/>
  <c r="I32" i="13"/>
  <c r="I33" i="13"/>
  <c r="I34" i="13"/>
  <c r="I35" i="13"/>
  <c r="I36" i="13"/>
  <c r="I37" i="13"/>
  <c r="I38" i="13"/>
  <c r="I39" i="13"/>
  <c r="I40" i="13"/>
  <c r="I41" i="13"/>
  <c r="I42" i="13"/>
  <c r="I43" i="13"/>
  <c r="I44" i="13"/>
  <c r="I45" i="13"/>
  <c r="I46" i="13"/>
  <c r="I47" i="13"/>
  <c r="I48" i="13"/>
  <c r="I49" i="13"/>
  <c r="I50" i="13"/>
  <c r="I51" i="13"/>
  <c r="I52" i="13"/>
  <c r="I53" i="13"/>
  <c r="I54" i="13"/>
  <c r="I55" i="13"/>
  <c r="I56" i="13"/>
  <c r="I57" i="13"/>
  <c r="I58" i="13"/>
  <c r="I59" i="13"/>
  <c r="I60" i="13"/>
  <c r="I61" i="13"/>
  <c r="I62" i="13"/>
  <c r="I63" i="13"/>
  <c r="I64" i="13"/>
  <c r="I65" i="13"/>
  <c r="I66" i="13"/>
  <c r="I67" i="13"/>
  <c r="I68" i="13"/>
  <c r="I69" i="13"/>
  <c r="I70" i="13"/>
  <c r="I71" i="13"/>
  <c r="I72" i="13"/>
  <c r="I73" i="13"/>
  <c r="I74" i="13"/>
  <c r="I75" i="13"/>
  <c r="I76" i="13"/>
  <c r="I77" i="13"/>
  <c r="I78" i="13"/>
  <c r="I79" i="13"/>
  <c r="I80" i="13"/>
  <c r="I81" i="13"/>
  <c r="I82" i="13"/>
  <c r="I83" i="13"/>
  <c r="I84" i="13"/>
  <c r="I85" i="13"/>
  <c r="I86" i="13"/>
  <c r="I87" i="13"/>
  <c r="I88" i="13"/>
  <c r="I89" i="13"/>
  <c r="I90" i="13"/>
  <c r="I91" i="13"/>
  <c r="I92" i="13"/>
  <c r="I93" i="13"/>
  <c r="I94" i="13"/>
  <c r="I95" i="13"/>
  <c r="I96" i="13"/>
  <c r="I97" i="13"/>
  <c r="I98" i="13"/>
  <c r="I99" i="13"/>
  <c r="I100" i="13"/>
  <c r="I101" i="13"/>
  <c r="I8" i="13"/>
  <c r="G102" i="13"/>
  <c r="E102" i="13"/>
  <c r="E9" i="13"/>
  <c r="E10" i="13"/>
  <c r="E11" i="13"/>
  <c r="E12" i="13"/>
  <c r="E13" i="13"/>
  <c r="E14" i="13"/>
  <c r="E15" i="13"/>
  <c r="E16" i="13"/>
  <c r="E17" i="13"/>
  <c r="E18" i="13"/>
  <c r="E19" i="13"/>
  <c r="E20" i="13"/>
  <c r="E21" i="13"/>
  <c r="E22" i="13"/>
  <c r="E23" i="13"/>
  <c r="E24" i="13"/>
  <c r="E25" i="13"/>
  <c r="E26" i="13"/>
  <c r="E27" i="13"/>
  <c r="E28" i="13"/>
  <c r="E29" i="13"/>
  <c r="E30" i="13"/>
  <c r="E31" i="13"/>
  <c r="E32" i="13"/>
  <c r="E33" i="13"/>
  <c r="E34" i="13"/>
  <c r="E35" i="13"/>
  <c r="E36" i="13"/>
  <c r="E37" i="13"/>
  <c r="E38" i="13"/>
  <c r="E39" i="13"/>
  <c r="E40" i="13"/>
  <c r="E41" i="13"/>
  <c r="E42" i="13"/>
  <c r="E43" i="13"/>
  <c r="E44" i="13"/>
  <c r="E45" i="13"/>
  <c r="E46" i="13"/>
  <c r="E47" i="13"/>
  <c r="E48" i="13"/>
  <c r="E49" i="13"/>
  <c r="E50" i="13"/>
  <c r="E51" i="13"/>
  <c r="E52" i="13"/>
  <c r="E53" i="13"/>
  <c r="E54" i="13"/>
  <c r="E55" i="13"/>
  <c r="E56" i="13"/>
  <c r="E57" i="13"/>
  <c r="E58" i="13"/>
  <c r="E59" i="13"/>
  <c r="E60" i="13"/>
  <c r="E61" i="13"/>
  <c r="E62" i="13"/>
  <c r="E63" i="13"/>
  <c r="E64" i="13"/>
  <c r="E65" i="13"/>
  <c r="E66" i="13"/>
  <c r="E67" i="13"/>
  <c r="E68" i="13"/>
  <c r="E69" i="13"/>
  <c r="E70" i="13"/>
  <c r="E71" i="13"/>
  <c r="E72" i="13"/>
  <c r="E73" i="13"/>
  <c r="E74" i="13"/>
  <c r="E75" i="13"/>
  <c r="E76" i="13"/>
  <c r="E77" i="13"/>
  <c r="E78" i="13"/>
  <c r="E79" i="13"/>
  <c r="E80" i="13"/>
  <c r="E81" i="13"/>
  <c r="E82" i="13"/>
  <c r="E83" i="13"/>
  <c r="E84" i="13"/>
  <c r="E85" i="13"/>
  <c r="E86" i="13"/>
  <c r="E87" i="13"/>
  <c r="E88" i="13"/>
  <c r="E89" i="13"/>
  <c r="E90" i="13"/>
  <c r="E91" i="13"/>
  <c r="E92" i="13"/>
  <c r="E93" i="13"/>
  <c r="E94" i="13"/>
  <c r="E95" i="13"/>
  <c r="E96" i="13"/>
  <c r="E97" i="13"/>
  <c r="E98" i="13"/>
  <c r="E99" i="13"/>
  <c r="E100" i="13"/>
  <c r="E101" i="13"/>
  <c r="E8" i="13"/>
  <c r="C102" i="13"/>
  <c r="Q25" i="12"/>
  <c r="O25" i="12"/>
  <c r="M25" i="12"/>
  <c r="Q9" i="12"/>
  <c r="Q10" i="12"/>
  <c r="Q11" i="12"/>
  <c r="Q12" i="12"/>
  <c r="Q13" i="12"/>
  <c r="Q14" i="12"/>
  <c r="Q15" i="12"/>
  <c r="Q16" i="12"/>
  <c r="Q17" i="12"/>
  <c r="Q18" i="12"/>
  <c r="Q19" i="12"/>
  <c r="Q20" i="12"/>
  <c r="Q21" i="12"/>
  <c r="Q22" i="12"/>
  <c r="Q23" i="12"/>
  <c r="Q24" i="12"/>
  <c r="Q8" i="12"/>
  <c r="G25" i="12"/>
  <c r="E25" i="12"/>
  <c r="C25" i="12"/>
  <c r="I9" i="12"/>
  <c r="I10" i="12"/>
  <c r="I11" i="12"/>
  <c r="I12" i="12"/>
  <c r="I13" i="12"/>
  <c r="I14" i="12"/>
  <c r="I15" i="12"/>
  <c r="I16" i="12"/>
  <c r="I25" i="12" s="1"/>
  <c r="I17" i="12"/>
  <c r="I18" i="12"/>
  <c r="I19" i="12"/>
  <c r="I20" i="12"/>
  <c r="I21" i="12"/>
  <c r="I22" i="12"/>
  <c r="I23" i="12"/>
  <c r="I24" i="12"/>
  <c r="I8" i="12"/>
  <c r="U29" i="18"/>
  <c r="U9" i="18"/>
  <c r="U10" i="18"/>
  <c r="U11" i="18"/>
  <c r="U12" i="18"/>
  <c r="U13" i="18"/>
  <c r="U14" i="18"/>
  <c r="U15" i="18"/>
  <c r="U16" i="18"/>
  <c r="U17" i="18"/>
  <c r="U18" i="18"/>
  <c r="U19" i="18"/>
  <c r="U20" i="18"/>
  <c r="U21" i="18"/>
  <c r="U22" i="18"/>
  <c r="U23" i="18"/>
  <c r="U24" i="18"/>
  <c r="U25" i="18"/>
  <c r="U26" i="18"/>
  <c r="U27" i="18"/>
  <c r="U28" i="18"/>
  <c r="U8" i="18"/>
  <c r="M29" i="18"/>
  <c r="S29" i="18"/>
  <c r="Q29" i="18"/>
  <c r="O29" i="18"/>
  <c r="S9" i="18"/>
  <c r="S10" i="18"/>
  <c r="S11" i="18"/>
  <c r="S12" i="18"/>
  <c r="S13" i="18"/>
  <c r="S14" i="18"/>
  <c r="S15" i="18"/>
  <c r="S16" i="18"/>
  <c r="S17" i="18"/>
  <c r="S18" i="18"/>
  <c r="S19" i="18"/>
  <c r="S20" i="18"/>
  <c r="S21" i="18"/>
  <c r="S22" i="18"/>
  <c r="S23" i="18"/>
  <c r="S24" i="18"/>
  <c r="S25" i="18"/>
  <c r="S26" i="18"/>
  <c r="S27" i="18"/>
  <c r="S28" i="18"/>
  <c r="S8" i="18"/>
  <c r="C29" i="18"/>
  <c r="I9" i="18"/>
  <c r="I10" i="18"/>
  <c r="I11" i="18"/>
  <c r="I12" i="18"/>
  <c r="I13" i="18"/>
  <c r="I14" i="18"/>
  <c r="I15" i="18"/>
  <c r="I16" i="18"/>
  <c r="I17" i="18"/>
  <c r="I18" i="18"/>
  <c r="I19" i="18"/>
  <c r="I20" i="18"/>
  <c r="I21" i="18"/>
  <c r="I22" i="18"/>
  <c r="I23" i="18"/>
  <c r="I24" i="18"/>
  <c r="I25" i="18"/>
  <c r="I26" i="18"/>
  <c r="I27" i="18"/>
  <c r="I28" i="18"/>
  <c r="I8" i="18"/>
  <c r="E12" i="15" l="1"/>
  <c r="I29" i="18"/>
  <c r="K24" i="18" s="1"/>
  <c r="U13" i="11"/>
  <c r="U9" i="11"/>
  <c r="U10" i="11"/>
  <c r="U11" i="11"/>
  <c r="U12" i="11"/>
  <c r="U8" i="11"/>
  <c r="M13" i="11"/>
  <c r="O13" i="11"/>
  <c r="Q13" i="11"/>
  <c r="S13" i="11"/>
  <c r="S9" i="11"/>
  <c r="S10" i="11"/>
  <c r="S11" i="11"/>
  <c r="S12" i="11"/>
  <c r="S8" i="11"/>
  <c r="K9" i="11"/>
  <c r="K13" i="11" s="1"/>
  <c r="K10" i="11"/>
  <c r="K11" i="11"/>
  <c r="K12" i="11"/>
  <c r="K8" i="11"/>
  <c r="I13" i="11"/>
  <c r="G13" i="11"/>
  <c r="E13" i="11"/>
  <c r="I9" i="11"/>
  <c r="I10" i="11"/>
  <c r="I11" i="11"/>
  <c r="I12" i="11"/>
  <c r="I8" i="11"/>
  <c r="K9" i="18" l="1"/>
  <c r="K16" i="18"/>
  <c r="K14" i="18"/>
  <c r="K22" i="18"/>
  <c r="K10" i="18"/>
  <c r="K26" i="18"/>
  <c r="K12" i="18"/>
  <c r="K20" i="18"/>
  <c r="K28" i="18"/>
  <c r="K18" i="18"/>
  <c r="K25" i="18"/>
  <c r="K21" i="18"/>
  <c r="K8" i="18"/>
  <c r="K11" i="18"/>
  <c r="K17" i="18"/>
  <c r="K15" i="18"/>
  <c r="K19" i="18"/>
  <c r="K13" i="18"/>
  <c r="K23" i="18"/>
  <c r="K27" i="18"/>
  <c r="M42" i="10"/>
  <c r="K29" i="18" l="1"/>
  <c r="Q9" i="10"/>
  <c r="Q10" i="10"/>
  <c r="Q11" i="10"/>
  <c r="Q12" i="10"/>
  <c r="Q13" i="10"/>
  <c r="Q14" i="10"/>
  <c r="Q15" i="10"/>
  <c r="Q16" i="10"/>
  <c r="Q17" i="10"/>
  <c r="Q18" i="10"/>
  <c r="Q19" i="10"/>
  <c r="Q20" i="10"/>
  <c r="Q22" i="10"/>
  <c r="Q23" i="10"/>
  <c r="Q24" i="10"/>
  <c r="Q25" i="10"/>
  <c r="Q26" i="10"/>
  <c r="Q27" i="10"/>
  <c r="Q28" i="10"/>
  <c r="Q29" i="10"/>
  <c r="Q30" i="10"/>
  <c r="Q31" i="10"/>
  <c r="Q32" i="10"/>
  <c r="Q33" i="10"/>
  <c r="Q34" i="10"/>
  <c r="Q35" i="10"/>
  <c r="Q36" i="10"/>
  <c r="Q37" i="10"/>
  <c r="Q38" i="10"/>
  <c r="Q39" i="10"/>
  <c r="Q40" i="10"/>
  <c r="Q8" i="10"/>
  <c r="I9" i="10" l="1"/>
  <c r="I10" i="10"/>
  <c r="I11" i="10"/>
  <c r="I12" i="10"/>
  <c r="I13" i="10"/>
  <c r="I14" i="10"/>
  <c r="I15" i="10"/>
  <c r="I16" i="10"/>
  <c r="I17" i="10"/>
  <c r="I18" i="10"/>
  <c r="I19" i="10"/>
  <c r="I20" i="10"/>
  <c r="I21" i="10"/>
  <c r="I22" i="10"/>
  <c r="I23" i="10"/>
  <c r="I24" i="10"/>
  <c r="I25" i="10"/>
  <c r="I26" i="10"/>
  <c r="I27" i="10"/>
  <c r="I28" i="10"/>
  <c r="I29" i="10"/>
  <c r="I30" i="10"/>
  <c r="I31" i="10"/>
  <c r="I32" i="10"/>
  <c r="I33" i="10"/>
  <c r="I34" i="10"/>
  <c r="I35" i="10"/>
  <c r="I36" i="10"/>
  <c r="I37" i="10"/>
  <c r="I38" i="10"/>
  <c r="I39" i="10"/>
  <c r="I40" i="10"/>
  <c r="I41" i="10"/>
  <c r="I8" i="10"/>
  <c r="G42" i="10"/>
  <c r="E42" i="10"/>
  <c r="Q47" i="9"/>
  <c r="O47" i="9"/>
  <c r="M47" i="9"/>
  <c r="I47" i="9"/>
  <c r="G47" i="9"/>
  <c r="E47" i="9"/>
  <c r="Q9" i="9"/>
  <c r="Q10" i="9"/>
  <c r="Q11" i="9"/>
  <c r="Q12" i="9"/>
  <c r="Q13" i="9"/>
  <c r="Q14" i="9"/>
  <c r="Q15" i="9"/>
  <c r="Q16" i="9"/>
  <c r="Q17" i="9"/>
  <c r="Q18" i="9"/>
  <c r="Q19" i="9"/>
  <c r="Q20" i="9"/>
  <c r="Q21" i="9"/>
  <c r="Q22" i="9"/>
  <c r="Q23" i="9"/>
  <c r="Q24" i="9"/>
  <c r="Q25" i="9"/>
  <c r="Q26" i="9"/>
  <c r="Q27" i="9"/>
  <c r="Q28" i="9"/>
  <c r="Q29" i="9"/>
  <c r="Q30" i="9"/>
  <c r="Q31" i="9"/>
  <c r="Q32" i="9"/>
  <c r="Q33" i="9"/>
  <c r="Q34" i="9"/>
  <c r="Q35" i="9"/>
  <c r="Q36" i="9"/>
  <c r="Q37" i="9"/>
  <c r="Q38" i="9"/>
  <c r="Q39" i="9"/>
  <c r="Q40" i="9"/>
  <c r="Q41" i="9"/>
  <c r="Q42" i="9"/>
  <c r="Q43" i="9"/>
  <c r="Q44" i="9"/>
  <c r="Q45" i="9"/>
  <c r="Q46" i="9"/>
  <c r="Q8" i="9"/>
  <c r="I9" i="9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8" i="9"/>
  <c r="S9" i="8"/>
  <c r="S10" i="8"/>
  <c r="S8" i="8"/>
  <c r="M9" i="8"/>
  <c r="M10" i="8"/>
  <c r="M8" i="8"/>
  <c r="K11" i="8"/>
  <c r="I11" i="8"/>
  <c r="M9" i="7"/>
  <c r="M10" i="7"/>
  <c r="M11" i="7"/>
  <c r="M12" i="7"/>
  <c r="M13" i="7"/>
  <c r="M14" i="7"/>
  <c r="M15" i="7"/>
  <c r="M16" i="7"/>
  <c r="M8" i="7"/>
  <c r="M17" i="7"/>
  <c r="K17" i="7"/>
  <c r="I17" i="7"/>
  <c r="G17" i="7"/>
  <c r="G9" i="7"/>
  <c r="G10" i="7"/>
  <c r="G11" i="7"/>
  <c r="G12" i="7"/>
  <c r="G13" i="7"/>
  <c r="G14" i="7"/>
  <c r="G15" i="7"/>
  <c r="G16" i="7"/>
  <c r="G8" i="7"/>
  <c r="E17" i="7"/>
  <c r="C17" i="7"/>
  <c r="M102" i="17"/>
  <c r="K102" i="17"/>
  <c r="I102" i="17"/>
  <c r="M9" i="17"/>
  <c r="M10" i="17"/>
  <c r="M11" i="17"/>
  <c r="M12" i="17"/>
  <c r="M13" i="17"/>
  <c r="M14" i="17"/>
  <c r="M15" i="17"/>
  <c r="M16" i="17"/>
  <c r="M17" i="17"/>
  <c r="M18" i="17"/>
  <c r="M19" i="17"/>
  <c r="M20" i="17"/>
  <c r="M21" i="17"/>
  <c r="M22" i="17"/>
  <c r="M23" i="17"/>
  <c r="M24" i="17"/>
  <c r="M25" i="17"/>
  <c r="M26" i="17"/>
  <c r="M27" i="17"/>
  <c r="M28" i="17"/>
  <c r="M29" i="17"/>
  <c r="M30" i="17"/>
  <c r="M31" i="17"/>
  <c r="M32" i="17"/>
  <c r="M33" i="17"/>
  <c r="M34" i="17"/>
  <c r="M35" i="17"/>
  <c r="M36" i="17"/>
  <c r="M37" i="17"/>
  <c r="M38" i="17"/>
  <c r="M39" i="17"/>
  <c r="M40" i="17"/>
  <c r="M41" i="17"/>
  <c r="M42" i="17"/>
  <c r="M43" i="17"/>
  <c r="M44" i="17"/>
  <c r="M45" i="17"/>
  <c r="M46" i="17"/>
  <c r="M47" i="17"/>
  <c r="M48" i="17"/>
  <c r="M49" i="17"/>
  <c r="M50" i="17"/>
  <c r="M51" i="17"/>
  <c r="M52" i="17"/>
  <c r="M53" i="17"/>
  <c r="M54" i="17"/>
  <c r="M55" i="17"/>
  <c r="M56" i="17"/>
  <c r="M57" i="17"/>
  <c r="M58" i="17"/>
  <c r="M59" i="17"/>
  <c r="M60" i="17"/>
  <c r="M61" i="17"/>
  <c r="M62" i="17"/>
  <c r="M63" i="17"/>
  <c r="M64" i="17"/>
  <c r="M65" i="17"/>
  <c r="M66" i="17"/>
  <c r="M67" i="17"/>
  <c r="M68" i="17"/>
  <c r="M69" i="17"/>
  <c r="M70" i="17"/>
  <c r="M71" i="17"/>
  <c r="M72" i="17"/>
  <c r="M73" i="17"/>
  <c r="M74" i="17"/>
  <c r="M75" i="17"/>
  <c r="M76" i="17"/>
  <c r="M77" i="17"/>
  <c r="M78" i="17"/>
  <c r="M79" i="17"/>
  <c r="M80" i="17"/>
  <c r="M81" i="17"/>
  <c r="M82" i="17"/>
  <c r="M83" i="17"/>
  <c r="M84" i="17"/>
  <c r="M85" i="17"/>
  <c r="M86" i="17"/>
  <c r="M87" i="17"/>
  <c r="M88" i="17"/>
  <c r="M89" i="17"/>
  <c r="M90" i="17"/>
  <c r="M91" i="17"/>
  <c r="M92" i="17"/>
  <c r="M93" i="17"/>
  <c r="M94" i="17"/>
  <c r="M95" i="17"/>
  <c r="M96" i="17"/>
  <c r="M97" i="17"/>
  <c r="M98" i="17"/>
  <c r="M99" i="17"/>
  <c r="M100" i="17"/>
  <c r="M101" i="17"/>
  <c r="M8" i="17"/>
  <c r="G102" i="17"/>
  <c r="E102" i="17"/>
  <c r="C102" i="17"/>
  <c r="G9" i="17"/>
  <c r="G10" i="17"/>
  <c r="G11" i="17"/>
  <c r="G12" i="17"/>
  <c r="G13" i="17"/>
  <c r="G14" i="17"/>
  <c r="G15" i="17"/>
  <c r="G16" i="17"/>
  <c r="G17" i="17"/>
  <c r="G18" i="17"/>
  <c r="G19" i="17"/>
  <c r="G20" i="17"/>
  <c r="G21" i="17"/>
  <c r="G22" i="17"/>
  <c r="G23" i="17"/>
  <c r="G24" i="17"/>
  <c r="G25" i="17"/>
  <c r="G26" i="17"/>
  <c r="G27" i="17"/>
  <c r="G28" i="17"/>
  <c r="G29" i="17"/>
  <c r="G30" i="17"/>
  <c r="G31" i="17"/>
  <c r="G32" i="17"/>
  <c r="G33" i="17"/>
  <c r="G34" i="17"/>
  <c r="G35" i="17"/>
  <c r="G36" i="17"/>
  <c r="G37" i="17"/>
  <c r="G38" i="17"/>
  <c r="G39" i="17"/>
  <c r="G40" i="17"/>
  <c r="G41" i="17"/>
  <c r="G42" i="17"/>
  <c r="G43" i="17"/>
  <c r="G44" i="17"/>
  <c r="G45" i="17"/>
  <c r="G46" i="17"/>
  <c r="G47" i="17"/>
  <c r="G48" i="17"/>
  <c r="G49" i="17"/>
  <c r="G50" i="17"/>
  <c r="G51" i="17"/>
  <c r="G52" i="17"/>
  <c r="G53" i="17"/>
  <c r="G54" i="17"/>
  <c r="G55" i="17"/>
  <c r="G56" i="17"/>
  <c r="G57" i="17"/>
  <c r="G58" i="17"/>
  <c r="G59" i="17"/>
  <c r="G60" i="17"/>
  <c r="G61" i="17"/>
  <c r="G62" i="17"/>
  <c r="G63" i="17"/>
  <c r="G64" i="17"/>
  <c r="G65" i="17"/>
  <c r="G66" i="17"/>
  <c r="G67" i="17"/>
  <c r="G68" i="17"/>
  <c r="G69" i="17"/>
  <c r="G70" i="17"/>
  <c r="G71" i="17"/>
  <c r="G72" i="17"/>
  <c r="G73" i="17"/>
  <c r="G74" i="17"/>
  <c r="G75" i="17"/>
  <c r="G76" i="17"/>
  <c r="G77" i="17"/>
  <c r="G78" i="17"/>
  <c r="G79" i="17"/>
  <c r="G80" i="17"/>
  <c r="G81" i="17"/>
  <c r="G82" i="17"/>
  <c r="G83" i="17"/>
  <c r="G84" i="17"/>
  <c r="G85" i="17"/>
  <c r="G86" i="17"/>
  <c r="G87" i="17"/>
  <c r="G88" i="17"/>
  <c r="G89" i="17"/>
  <c r="G90" i="17"/>
  <c r="G91" i="17"/>
  <c r="G92" i="17"/>
  <c r="G93" i="17"/>
  <c r="G94" i="17"/>
  <c r="G95" i="17"/>
  <c r="G96" i="17"/>
  <c r="G97" i="17"/>
  <c r="G98" i="17"/>
  <c r="G99" i="17"/>
  <c r="G100" i="17"/>
  <c r="G101" i="17"/>
  <c r="G8" i="17"/>
  <c r="K104" i="6"/>
  <c r="I104" i="6"/>
  <c r="G104" i="6"/>
  <c r="E104" i="6"/>
  <c r="C104" i="6"/>
  <c r="I9" i="6"/>
  <c r="I10" i="6"/>
  <c r="I11" i="6"/>
  <c r="I12" i="6"/>
  <c r="I13" i="6"/>
  <c r="I14" i="6"/>
  <c r="I15" i="6"/>
  <c r="I16" i="6"/>
  <c r="I17" i="6"/>
  <c r="I18" i="6"/>
  <c r="I19" i="6"/>
  <c r="I20" i="6"/>
  <c r="I21" i="6"/>
  <c r="I22" i="6"/>
  <c r="I23" i="6"/>
  <c r="I24" i="6"/>
  <c r="I25" i="6"/>
  <c r="I26" i="6"/>
  <c r="I27" i="6"/>
  <c r="I28" i="6"/>
  <c r="I29" i="6"/>
  <c r="I30" i="6"/>
  <c r="I31" i="6"/>
  <c r="I32" i="6"/>
  <c r="I33" i="6"/>
  <c r="I34" i="6"/>
  <c r="I35" i="6"/>
  <c r="I36" i="6"/>
  <c r="I37" i="6"/>
  <c r="I38" i="6"/>
  <c r="I39" i="6"/>
  <c r="I40" i="6"/>
  <c r="I41" i="6"/>
  <c r="I42" i="6"/>
  <c r="I43" i="6"/>
  <c r="I44" i="6"/>
  <c r="I45" i="6"/>
  <c r="I46" i="6"/>
  <c r="I47" i="6"/>
  <c r="I48" i="6"/>
  <c r="I49" i="6"/>
  <c r="I50" i="6"/>
  <c r="I51" i="6"/>
  <c r="I52" i="6"/>
  <c r="I53" i="6"/>
  <c r="I54" i="6"/>
  <c r="I55" i="6"/>
  <c r="I56" i="6"/>
  <c r="I57" i="6"/>
  <c r="I58" i="6"/>
  <c r="I59" i="6"/>
  <c r="I60" i="6"/>
  <c r="I61" i="6"/>
  <c r="I62" i="6"/>
  <c r="I63" i="6"/>
  <c r="I64" i="6"/>
  <c r="I65" i="6"/>
  <c r="I66" i="6"/>
  <c r="I67" i="6"/>
  <c r="I68" i="6"/>
  <c r="I69" i="6"/>
  <c r="I70" i="6"/>
  <c r="I71" i="6"/>
  <c r="I72" i="6"/>
  <c r="I73" i="6"/>
  <c r="I74" i="6"/>
  <c r="I75" i="6"/>
  <c r="I76" i="6"/>
  <c r="I77" i="6"/>
  <c r="I78" i="6"/>
  <c r="I79" i="6"/>
  <c r="I80" i="6"/>
  <c r="I81" i="6"/>
  <c r="I82" i="6"/>
  <c r="I83" i="6"/>
  <c r="I84" i="6"/>
  <c r="I85" i="6"/>
  <c r="I86" i="6"/>
  <c r="I87" i="6"/>
  <c r="I88" i="6"/>
  <c r="I89" i="6"/>
  <c r="I90" i="6"/>
  <c r="I91" i="6"/>
  <c r="I92" i="6"/>
  <c r="I93" i="6"/>
  <c r="I94" i="6"/>
  <c r="I95" i="6"/>
  <c r="I96" i="6"/>
  <c r="I97" i="6"/>
  <c r="I98" i="6"/>
  <c r="I99" i="6"/>
  <c r="I100" i="6"/>
  <c r="I101" i="6"/>
  <c r="I102" i="6"/>
  <c r="I103" i="6"/>
  <c r="I8" i="6"/>
  <c r="M11" i="8" l="1"/>
  <c r="Y26" i="3"/>
  <c r="W26" i="3"/>
  <c r="U26" i="3"/>
  <c r="O26" i="3"/>
  <c r="K26" i="3"/>
  <c r="G26" i="3"/>
  <c r="E26" i="3"/>
  <c r="Y15" i="1"/>
  <c r="W28" i="16"/>
  <c r="U28" i="16"/>
  <c r="O28" i="16"/>
  <c r="K28" i="16"/>
  <c r="G28" i="16"/>
  <c r="E28" i="16"/>
  <c r="W15" i="1"/>
  <c r="U15" i="1"/>
  <c r="O15" i="1"/>
  <c r="K15" i="1"/>
  <c r="G15" i="1"/>
  <c r="E15" i="1"/>
  <c r="Y28" i="16" l="1"/>
  <c r="K25" i="12"/>
  <c r="C13" i="11"/>
  <c r="I42" i="10"/>
  <c r="Q11" i="8"/>
  <c r="Q21" i="10"/>
  <c r="Q42" i="10"/>
  <c r="O42" i="10"/>
  <c r="G7" i="15" l="1"/>
  <c r="G12" i="15" l="1"/>
</calcChain>
</file>

<file path=xl/sharedStrings.xml><?xml version="1.0" encoding="utf-8"?>
<sst xmlns="http://schemas.openxmlformats.org/spreadsheetml/2006/main" count="1678" uniqueCount="164">
  <si>
    <t>صندوق سرمایه‌گذاری اختصاصی بازارگردانی مفید</t>
  </si>
  <si>
    <t>صورت وضعیت پورتفوی</t>
  </si>
  <si>
    <t>برای ماه منتهی به 1404/11/30</t>
  </si>
  <si>
    <t>نام شرکت</t>
  </si>
  <si>
    <t>1404/10/30</t>
  </si>
  <si>
    <t>تغییرات طی دوره</t>
  </si>
  <si>
    <t>1404/11/30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</si>
  <si>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</si>
  <si>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</si>
  <si>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</si>
  <si>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</si>
  <si>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</si>
  <si>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</si>
  <si>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</si>
  <si>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</si>
  <si>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صندوق طلای عیار مفید</t>
  </si>
  <si>
    <t>صندوق س.توسعه اندوخته آینده-س</t>
  </si>
  <si>
    <t>بانک خاورمیانه</t>
  </si>
  <si>
    <t>صندوق س شاخصی آرام مفید</t>
  </si>
  <si>
    <t>صندوق س. آوند مفید-د</t>
  </si>
  <si>
    <t>صندوق س.اعتماد آفرین پارسیان-د</t>
  </si>
  <si>
    <t>صندوق س سپر سرمایه بیدار- ثابت</t>
  </si>
  <si>
    <t>نیان الکترونیک</t>
  </si>
  <si>
    <t>صندوق س صنایع مفید1- بخشی</t>
  </si>
  <si>
    <t>صندوق س صنایع مفید2-بخشی</t>
  </si>
  <si>
    <t>صندوق س صنایع مفید3- بخشی</t>
  </si>
  <si>
    <t>صندوق س. اهرمی توان مفید-س</t>
  </si>
  <si>
    <t>صندوق س صنایع مفید4-بخشی</t>
  </si>
  <si>
    <t>صندوق س صنایع مفید5-بخشی</t>
  </si>
  <si>
    <t>صندوق س صنایع مفید6- بخشی</t>
  </si>
  <si>
    <t>ص.س.درآمد ثابت کیمیا-د</t>
  </si>
  <si>
    <t>صندوق تداوم اطمینان تمدن-ثابت</t>
  </si>
  <si>
    <t>صندوق س یاقوت آگاه-ثابت</t>
  </si>
  <si>
    <t>صندوق س. لبخند فارابی-د</t>
  </si>
  <si>
    <t>معدنکاران نسوز</t>
  </si>
  <si>
    <t>صندوق س. شاخصی هم وزن همسنگ-س</t>
  </si>
  <si>
    <t>بیمه زندگی مفید</t>
  </si>
  <si>
    <t>صندوق س. با درآمد ثابت کیان</t>
  </si>
  <si>
    <t>مجتمع کاشی و سنگ پرسپولیس یزد</t>
  </si>
  <si>
    <t/>
  </si>
  <si>
    <t>اطلاعات اوراق بهادار با درآمد ثابت</t>
  </si>
  <si>
    <t>نام اوراق</t>
  </si>
  <si>
    <t>قیمت بازار هر ورقه</t>
  </si>
  <si>
    <t>سلف موازی پلی اتیلن سبک فیلم</t>
  </si>
  <si>
    <t>سلف موازی گروه صنعتی پاکشو</t>
  </si>
  <si>
    <t>سلف موازی پدیده شیمی قرن</t>
  </si>
  <si>
    <t>سلف موازی آریان کیمیاتک</t>
  </si>
  <si>
    <t>سلف موازی میلگرد تبریز</t>
  </si>
  <si>
    <t>سلف استاندارد خودروی کرمان</t>
  </si>
  <si>
    <t>سلف شیرفرادما سولیکو</t>
  </si>
  <si>
    <t>سلف موازی هیدروکربن آفتاب054</t>
  </si>
  <si>
    <t>صکوک مرابحه دعبید69-3ماهه23%</t>
  </si>
  <si>
    <t>مرابحه شهر فرش-مفید060921</t>
  </si>
  <si>
    <t>مرابحه اورند پیشرو-مفید051118</t>
  </si>
  <si>
    <t>اجاره اهداف مفید 14070531</t>
  </si>
  <si>
    <t>مرابحه طبیعت سبز-مفید060920</t>
  </si>
  <si>
    <t>مشارکت ش قم0612-3 ماهه 20.5%</t>
  </si>
  <si>
    <t>صکوک مرابحه پاکشو603-3ماهه23%</t>
  </si>
  <si>
    <t>مرابحه طبیعت سبز-مفید070311</t>
  </si>
  <si>
    <t>صکوک مرابحه شدوص810-3ماهه23%</t>
  </si>
  <si>
    <t>درصد به کل دارایی‌ها</t>
  </si>
  <si>
    <t>سپرده</t>
  </si>
  <si>
    <t>مبلغ</t>
  </si>
  <si>
    <t>افزایش</t>
  </si>
  <si>
    <t>کاهش</t>
  </si>
  <si>
    <t>بانک پاسارگاد هفت تیر</t>
  </si>
  <si>
    <t>بانک خاورمیانه ظفر</t>
  </si>
  <si>
    <t>بانک خاورمیانه آفریقا</t>
  </si>
  <si>
    <t>بانک تجارت کار</t>
  </si>
  <si>
    <t>بانک شهر مرکزی قم</t>
  </si>
  <si>
    <t>بانک ملی بورس اوراق بهادار</t>
  </si>
  <si>
    <t>بانک تجارت حافظ جنوبی</t>
  </si>
  <si>
    <t>بانک ملت مستقل مرکزی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</si>
  <si>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</si>
  <si>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</si>
  <si>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</si>
  <si>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</si>
  <si>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</si>
  <si>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درآمد سود</t>
  </si>
  <si>
    <t>هزینه تنزیل</t>
  </si>
  <si>
    <t>خالص درآمد</t>
  </si>
  <si>
    <t>بانک اقتصاد نوین اقدسیه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</si>
  <si>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</si>
  <si>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</si>
  <si>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</si>
  <si>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</si>
  <si>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</si>
  <si>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</si>
  <si>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1404/04/31</t>
  </si>
  <si>
    <t>1404/04/12</t>
  </si>
  <si>
    <t>1404/05/09</t>
  </si>
  <si>
    <t>بهای فروش</t>
  </si>
  <si>
    <t>ارزش دفتری</t>
  </si>
  <si>
    <t>سود و زیان ناشی از تغییر قیمت</t>
  </si>
  <si>
    <t>سود و زیان ناشی از فروش</t>
  </si>
  <si>
    <t>صندوق س.درآمد ثابت کارآمد-د</t>
  </si>
  <si>
    <t>صندوق س.درآمد ثابت پاسارگاد-د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</si>
  <si>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</si>
  <si>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</si>
  <si>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</si>
  <si>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</si>
  <si>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</si>
  <si>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 کل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</si>
  <si>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</si>
  <si>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</si>
  <si>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</si>
  <si>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</si>
  <si>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</si>
  <si>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سایر درآمدها برای تنزیل سود سهام</t>
  </si>
  <si>
    <t>1404/11/01</t>
  </si>
  <si>
    <t>1- سرمایه گذاری ها</t>
  </si>
  <si>
    <t>1-1-سرمایه‌گذاری در سهام و حق تقدم سهام</t>
  </si>
  <si>
    <t>2-1-سرمایه‌گذاری در واحدهای صندوق های سرمایه گذاری</t>
  </si>
  <si>
    <t>3-1-سرمایه‌گذاری در اوراق بهادار با درآمد ثابت یا علی‌الحساب</t>
  </si>
  <si>
    <t>4-1- سرمایه‌گذاری در  سپرده‌ بانکی</t>
  </si>
  <si>
    <t>سود سپرده بانکی</t>
  </si>
  <si>
    <t>طی بهمن ماه</t>
  </si>
  <si>
    <t>از ابتدای سال مالی تا پایان بهمن ماه</t>
  </si>
  <si>
    <t>سود اوراق بهادار با درآمد ثابت</t>
  </si>
  <si>
    <t>درآمد ناشی از تغییر قیمت اوراق بهادار</t>
  </si>
  <si>
    <t>سود(زیان) حاصل از فروش اوراق بهادار</t>
  </si>
  <si>
    <t>اختیارخ اطلس-70000-14040804</t>
  </si>
  <si>
    <t>1-2-درآمد حاصل از سرمایه­گذاری در سهام و حق تقدم سهام:</t>
  </si>
  <si>
    <t>2-2-درآمد حاصل از سرمایه­گذاری در واحدهای صندوق:</t>
  </si>
  <si>
    <t>3-2-درآمد حاصل از سرمایه­گذاری در اوراق بهادار با درآمد ثابت:</t>
  </si>
  <si>
    <t>4-2-درآمد حاصل از سرمایه­گذاری در سپرده بانکی و گواهی سپرده:</t>
  </si>
  <si>
    <t>5-2-سایر درآمدها:</t>
  </si>
  <si>
    <t>از ابتدای سال مالی تا پایان  بهمن ماه</t>
  </si>
  <si>
    <t>سایر درآمدهای تنزیل سود بانک</t>
  </si>
  <si>
    <t>یادداشت</t>
  </si>
  <si>
    <t>1-2</t>
  </si>
  <si>
    <t>2-2</t>
  </si>
  <si>
    <t>3-2</t>
  </si>
  <si>
    <t>4-2</t>
  </si>
  <si>
    <t>5-2</t>
  </si>
  <si>
    <t>2- درآمد حاصل از سرمایه گذاری ها</t>
  </si>
  <si>
    <t>درآمد حاصل از سرمایه گذاری در سپرده بانکی و گواهی سپرده</t>
  </si>
  <si>
    <t>درآمد حاصل از سرمایه گذاری در سهام و حق تقدم سهام</t>
  </si>
  <si>
    <t>درآمد حاصل از سرمایه گذاری در واحدهای صندوق های سرمایه گذاری</t>
  </si>
  <si>
    <t>درآمد حاصل از سرمایه گذاری در اوراق بهادار با درآمد ثابت</t>
  </si>
  <si>
    <t>برای ماه منتهی به 1404/10/30</t>
  </si>
  <si>
    <t>جزئیات قراردادهای خرید و نگهداری اوراق با درآمد ثابت</t>
  </si>
  <si>
    <t>شرح</t>
  </si>
  <si>
    <t>نوع ارتباط با طرف قرارداد</t>
  </si>
  <si>
    <t>مبلغ اوراق بهادار واگذار شده</t>
  </si>
  <si>
    <t>بهای تمام شده درآمد عملیاتی/ هزینه بازارگردانی و تعهد پذیره نویسی</t>
  </si>
  <si>
    <t>میانگین نرخ بازده تا سر رسید اوراق بهادار</t>
  </si>
  <si>
    <t>هزینه  کارمزد خرید و نگهداری اوراق صعبید069 - صندوق حامی</t>
  </si>
  <si>
    <t>فروشنده</t>
  </si>
  <si>
    <t>هزینه کارمزد خرید و نگهداری اوراق اورند پیشرو052 -صندوق حامی</t>
  </si>
  <si>
    <t>هزینه کارمزد خرید و نگهداری اوراق اورند پیشرو052 -صندوق آوند</t>
  </si>
  <si>
    <t>هزینه کارمزد خرید و نگهداری اوراق علاله - صندوق آوند</t>
  </si>
  <si>
    <t>هزینه کارمزد خرید و نگهداری اوراق اهداف 073 -  صندوق حامی</t>
  </si>
  <si>
    <t>هزینه کارمزد خرید و نگهداری اوراق صکشو603 - صندوق اندوخته ملت</t>
  </si>
  <si>
    <t>هزینه  کارمزد خرید و نگهداری اوراق صعبید069 - صندوق آوند</t>
  </si>
  <si>
    <t>هزینه کارمزد خرید و نگهداری اوراق علاله - صندوق حامی</t>
  </si>
  <si>
    <t>هزینه کارمزد خرید و نگهداری اوراق عکرمان - صندوق حامی 2</t>
  </si>
  <si>
    <t>هزینه کارمزد خرید و نگهداری اوراق عکرمان - صندوق آوند</t>
  </si>
  <si>
    <t>هزینه کارمزد خرید و نگهداری اوراق سهیدرو - صندوق حامی</t>
  </si>
  <si>
    <t>هزینه کارمزد خرید و نگهداری اوراق طبیعت066 - صندوق آوند</t>
  </si>
  <si>
    <t>هزینه کارمزد خرید و نگهداری اوراق اهداف 073 -  صندوق آوند</t>
  </si>
  <si>
    <t>هزینه کارمزد خرید و نگهداری اوراق شهرداری قم - صندوق آوند</t>
  </si>
  <si>
    <t>هزینه کارمزد خرید و نگهداری اوراق شهرداری قم - صندوق حامی</t>
  </si>
  <si>
    <t>درآمد حاصل از کارمزد بازارگردانی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</si>
</sst>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_-;\(#,##0\)"/>
    <numFmt numFmtId="165" formatCode="#,##0;\(#,##0\)"/>
  </numFmts>
  <fonts count="21" x14ac:knownFonts="1">
    <font>
      <sz val="11"/>
      <name val="Calibri"/>
    </font>
    <font>
      <sz val="11"/>
      <color theme="1"/>
      <name val="Arial"/>
      <family val="2"/>
      <charset val="178"/>
      <scheme val="minor"/>
    </font>
    <font>
      <sz val="11"/>
      <name val="Calibri"/>
      <family val="2"/>
    </font>
    <font>
      <b/>
      <sz val="16"/>
      <color rgb="FF000000"/>
      <name val="B Nazanin"/>
      <charset val="178"/>
    </font>
    <font>
      <sz val="12"/>
      <name val="B Nazanin"/>
      <charset val="178"/>
    </font>
    <font>
      <b/>
      <sz val="12"/>
      <name val="B Nazanin"/>
      <charset val="178"/>
    </font>
    <font>
      <b/>
      <sz val="12"/>
      <color rgb="FF0062AC"/>
      <name val="B Titr"/>
      <charset val="178"/>
    </font>
    <font>
      <sz val="10"/>
      <color theme="1"/>
      <name val="B Nazanin"/>
      <charset val="178"/>
    </font>
    <font>
      <b/>
      <sz val="14"/>
      <color rgb="FF0062AC"/>
      <name val="B Titr"/>
      <charset val="178"/>
    </font>
    <font>
      <sz val="14"/>
      <color theme="1"/>
      <name val="B Nazanin"/>
      <charset val="178"/>
    </font>
    <font>
      <b/>
      <sz val="14"/>
      <name val="B Nazanin"/>
      <charset val="178"/>
    </font>
    <font>
      <b/>
      <sz val="10"/>
      <color theme="1"/>
      <name val="B Nazanin"/>
      <charset val="178"/>
    </font>
    <font>
      <sz val="14"/>
      <color theme="1"/>
      <name val="Arial"/>
      <family val="2"/>
      <charset val="178"/>
      <scheme val="minor"/>
    </font>
    <font>
      <sz val="11"/>
      <color theme="1"/>
      <name val="B Nazanin"/>
      <charset val="178"/>
    </font>
    <font>
      <sz val="14"/>
      <name val="Calibri"/>
      <family val="2"/>
    </font>
    <font>
      <sz val="11"/>
      <name val="Calibri"/>
      <family val="2"/>
    </font>
    <font>
      <sz val="16"/>
      <name val="B Mitra"/>
      <charset val="178"/>
    </font>
    <font>
      <b/>
      <sz val="16"/>
      <color rgb="FF000000"/>
      <name val="B Mitra"/>
      <charset val="178"/>
    </font>
    <font>
      <b/>
      <sz val="16"/>
      <name val="B Mitra"/>
      <charset val="178"/>
    </font>
    <font>
      <sz val="12"/>
      <color theme="1"/>
      <name val="B Mitra"/>
      <charset val="178"/>
    </font>
    <font>
      <sz val="16"/>
      <color theme="1"/>
      <name val="B Mitra"/>
      <charset val="17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9" fontId="2" fillId="0" borderId="0" applyFont="0" applyFill="0" applyBorder="0" applyAlignment="0" applyProtection="0"/>
    <xf numFmtId="0" fontId="15" fillId="0" borderId="0"/>
    <xf numFmtId="0" fontId="1" fillId="0" borderId="0"/>
    <xf numFmtId="9" fontId="15" fillId="0" borderId="0" applyFont="0" applyFill="0" applyBorder="0" applyAlignment="0" applyProtection="0"/>
  </cellStyleXfs>
  <cellXfs count="46">
    <xf numFmtId="0" fontId="0" fillId="0" borderId="0" xfId="0"/>
    <xf numFmtId="164" fontId="4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10" fontId="4" fillId="0" borderId="0" xfId="1" applyNumberFormat="1" applyFont="1" applyAlignment="1">
      <alignment horizontal="center" vertical="center"/>
    </xf>
    <xf numFmtId="0" fontId="7" fillId="0" borderId="0" xfId="0" applyFont="1"/>
    <xf numFmtId="0" fontId="6" fillId="0" borderId="0" xfId="0" applyFont="1" applyAlignment="1">
      <alignment vertical="center" readingOrder="2"/>
    </xf>
    <xf numFmtId="0" fontId="9" fillId="0" borderId="0" xfId="0" applyFont="1"/>
    <xf numFmtId="164" fontId="10" fillId="0" borderId="0" xfId="0" applyNumberFormat="1" applyFont="1" applyAlignment="1">
      <alignment horizontal="center" vertical="center"/>
    </xf>
    <xf numFmtId="164" fontId="10" fillId="0" borderId="2" xfId="0" applyNumberFormat="1" applyFont="1" applyBorder="1" applyAlignment="1">
      <alignment horizontal="center" vertical="center"/>
    </xf>
    <xf numFmtId="10" fontId="10" fillId="0" borderId="2" xfId="1" applyNumberFormat="1" applyFont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8" fillId="0" borderId="0" xfId="0" applyFont="1" applyAlignment="1">
      <alignment vertical="center" readingOrder="2"/>
    </xf>
    <xf numFmtId="0" fontId="12" fillId="0" borderId="0" xfId="0" applyFont="1"/>
    <xf numFmtId="164" fontId="5" fillId="0" borderId="0" xfId="0" applyNumberFormat="1" applyFont="1" applyFill="1" applyAlignment="1">
      <alignment horizontal="center" vertical="center"/>
    </xf>
    <xf numFmtId="164" fontId="4" fillId="0" borderId="0" xfId="0" applyNumberFormat="1" applyFont="1" applyFill="1" applyAlignment="1">
      <alignment horizontal="center" vertical="center"/>
    </xf>
    <xf numFmtId="9" fontId="4" fillId="0" borderId="0" xfId="1" applyFont="1" applyAlignment="1">
      <alignment horizontal="center" vertical="center"/>
    </xf>
    <xf numFmtId="0" fontId="13" fillId="0" borderId="0" xfId="0" applyFont="1"/>
    <xf numFmtId="0" fontId="14" fillId="0" borderId="0" xfId="0" applyFont="1"/>
    <xf numFmtId="164" fontId="3" fillId="0" borderId="0" xfId="0" applyNumberFormat="1" applyFont="1" applyBorder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9" fontId="10" fillId="0" borderId="2" xfId="1" applyFont="1" applyBorder="1" applyAlignment="1">
      <alignment horizontal="center" vertical="center"/>
    </xf>
    <xf numFmtId="0" fontId="3" fillId="0" borderId="0" xfId="2" applyFont="1" applyAlignment="1">
      <alignment vertical="center"/>
    </xf>
    <xf numFmtId="0" fontId="4" fillId="0" borderId="0" xfId="2" applyFont="1"/>
    <xf numFmtId="0" fontId="16" fillId="0" borderId="0" xfId="2" applyFont="1"/>
    <xf numFmtId="0" fontId="17" fillId="0" borderId="3" xfId="2" applyFont="1" applyBorder="1" applyAlignment="1">
      <alignment horizontal="center" vertical="center"/>
    </xf>
    <xf numFmtId="0" fontId="18" fillId="0" borderId="0" xfId="2" applyFont="1"/>
    <xf numFmtId="0" fontId="17" fillId="0" borderId="3" xfId="2" applyFont="1" applyBorder="1" applyAlignment="1">
      <alignment horizontal="center" vertical="center" wrapText="1"/>
    </xf>
    <xf numFmtId="0" fontId="16" fillId="0" borderId="4" xfId="2" applyFont="1" applyBorder="1"/>
    <xf numFmtId="3" fontId="16" fillId="0" borderId="4" xfId="2" applyNumberFormat="1" applyFont="1" applyBorder="1" applyAlignment="1">
      <alignment horizontal="center"/>
    </xf>
    <xf numFmtId="0" fontId="16" fillId="0" borderId="4" xfId="2" applyFont="1" applyBorder="1" applyAlignment="1">
      <alignment horizontal="center"/>
    </xf>
    <xf numFmtId="0" fontId="19" fillId="0" borderId="4" xfId="3" applyFont="1" applyBorder="1" applyAlignment="1">
      <alignment horizontal="center" vertical="center" wrapText="1" readingOrder="2"/>
    </xf>
    <xf numFmtId="0" fontId="3" fillId="0" borderId="0" xfId="2" applyFont="1" applyAlignment="1">
      <alignment horizontal="center" vertical="center"/>
    </xf>
    <xf numFmtId="165" fontId="20" fillId="0" borderId="0" xfId="2" applyNumberFormat="1" applyFont="1" applyAlignment="1">
      <alignment horizontal="center" vertical="center" readingOrder="2"/>
    </xf>
    <xf numFmtId="10" fontId="16" fillId="0" borderId="0" xfId="4" applyNumberFormat="1" applyFont="1" applyAlignment="1">
      <alignment horizontal="center"/>
    </xf>
    <xf numFmtId="10" fontId="20" fillId="0" borderId="0" xfId="4" applyNumberFormat="1" applyFont="1" applyBorder="1" applyAlignment="1">
      <alignment horizontal="center" vertical="center" readingOrder="2"/>
    </xf>
    <xf numFmtId="0" fontId="5" fillId="0" borderId="0" xfId="2" applyFont="1"/>
    <xf numFmtId="3" fontId="16" fillId="0" borderId="0" xfId="2" applyNumberFormat="1" applyFont="1" applyAlignment="1">
      <alignment horizontal="center"/>
    </xf>
    <xf numFmtId="10" fontId="16" fillId="0" borderId="0" xfId="4" applyNumberFormat="1" applyFont="1" applyBorder="1" applyAlignment="1">
      <alignment horizontal="center"/>
    </xf>
    <xf numFmtId="3" fontId="4" fillId="0" borderId="0" xfId="2" applyNumberFormat="1" applyFont="1"/>
    <xf numFmtId="0" fontId="19" fillId="0" borderId="4" xfId="3" applyNumberFormat="1" applyFont="1" applyBorder="1" applyAlignment="1">
      <alignment horizontal="center" vertical="center" wrapText="1" readingOrder="2"/>
    </xf>
    <xf numFmtId="164" fontId="5" fillId="0" borderId="0" xfId="0" applyNumberFormat="1" applyFont="1" applyAlignment="1">
      <alignment horizontal="right" vertical="center"/>
    </xf>
    <xf numFmtId="164" fontId="3" fillId="0" borderId="1" xfId="0" applyNumberFormat="1" applyFont="1" applyBorder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right" vertical="center" readingOrder="2"/>
    </xf>
    <xf numFmtId="0" fontId="3" fillId="0" borderId="0" xfId="2" applyFont="1" applyAlignment="1">
      <alignment horizontal="center" vertical="center"/>
    </xf>
  </cellXfs>
  <cellStyles count="5">
    <cellStyle name="Normal" xfId="0" builtinId="0"/>
    <cellStyle name="Normal 2" xfId="2" xr:uid="{49B9A286-BEFC-49BA-9F7C-711088EB25B1}"/>
    <cellStyle name="Normal 2 2" xfId="3" xr:uid="{47A14549-2322-47BB-9124-54918C232F06}"/>
    <cellStyle name="Percent" xfId="1" builtinId="5"/>
    <cellStyle name="Percent 2" xfId="4" xr:uid="{00204AAC-9660-4996-8EF6-00BA9C37B3F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16"/>
  <sheetViews>
    <sheetView rightToLeft="1" workbookViewId="0">
      <selection activeCell="G20" sqref="G20"/>
    </sheetView>
  </sheetViews>
  <sheetFormatPr defaultRowHeight="18.75" x14ac:dyDescent="0.25"/>
  <cols>
    <col min="1" max="1" width="29.85546875" style="1" customWidth="1"/>
    <col min="2" max="2" width="1" style="1" customWidth="1"/>
    <col min="3" max="3" width="19" style="1" customWidth="1"/>
    <col min="4" max="4" width="1" style="1" customWidth="1"/>
    <col min="5" max="5" width="24" style="1" customWidth="1"/>
    <col min="6" max="6" width="1" style="1" customWidth="1"/>
    <col min="7" max="7" width="24" style="1" customWidth="1"/>
    <col min="8" max="8" width="1" style="1" customWidth="1"/>
    <col min="9" max="9" width="20" style="1" customWidth="1"/>
    <col min="10" max="10" width="1" style="1" customWidth="1"/>
    <col min="11" max="11" width="25" style="1" customWidth="1"/>
    <col min="12" max="12" width="1" style="1" customWidth="1"/>
    <col min="13" max="13" width="21" style="1" customWidth="1"/>
    <col min="14" max="14" width="1" style="1" customWidth="1"/>
    <col min="15" max="15" width="25" style="1" customWidth="1"/>
    <col min="16" max="16" width="1" style="1" customWidth="1"/>
    <col min="17" max="17" width="20" style="1" customWidth="1"/>
    <col min="18" max="18" width="1" style="1" customWidth="1"/>
    <col min="19" max="19" width="16" style="1" customWidth="1"/>
    <col min="20" max="20" width="1" style="1" customWidth="1"/>
    <col min="21" max="21" width="24" style="1" customWidth="1"/>
    <col min="22" max="22" width="1" style="1" customWidth="1"/>
    <col min="23" max="23" width="24" style="1" customWidth="1"/>
    <col min="24" max="24" width="1" style="1" customWidth="1"/>
    <col min="25" max="25" width="32" style="1" customWidth="1"/>
    <col min="26" max="26" width="1" style="1" customWidth="1"/>
    <col min="27" max="27" width="14.5703125" style="1" bestFit="1" customWidth="1"/>
    <col min="28" max="16384" width="9.140625" style="1"/>
  </cols>
  <sheetData>
    <row r="2" spans="1:25" ht="26.25" x14ac:dyDescent="0.25">
      <c r="A2" s="43" t="s">
        <v>0</v>
      </c>
      <c r="B2" s="43" t="s">
        <v>0</v>
      </c>
      <c r="C2" s="43" t="s">
        <v>0</v>
      </c>
      <c r="D2" s="43" t="s">
        <v>0</v>
      </c>
      <c r="E2" s="43" t="s">
        <v>0</v>
      </c>
      <c r="F2" s="43" t="s">
        <v>0</v>
      </c>
      <c r="G2" s="43" t="s">
        <v>0</v>
      </c>
      <c r="H2" s="43" t="s">
        <v>0</v>
      </c>
      <c r="I2" s="43" t="s">
        <v>0</v>
      </c>
      <c r="J2" s="43" t="s">
        <v>0</v>
      </c>
      <c r="K2" s="43" t="s">
        <v>0</v>
      </c>
      <c r="L2" s="43" t="s">
        <v>0</v>
      </c>
      <c r="M2" s="43" t="s">
        <v>0</v>
      </c>
      <c r="N2" s="43" t="s">
        <v>0</v>
      </c>
      <c r="O2" s="43" t="s">
        <v>0</v>
      </c>
      <c r="P2" s="43" t="s">
        <v>0</v>
      </c>
      <c r="Q2" s="43" t="s">
        <v>0</v>
      </c>
      <c r="R2" s="43" t="s">
        <v>0</v>
      </c>
      <c r="S2" s="43" t="s">
        <v>0</v>
      </c>
      <c r="T2" s="43" t="s">
        <v>0</v>
      </c>
      <c r="U2" s="43" t="s">
        <v>0</v>
      </c>
      <c r="V2" s="43" t="s">
        <v>0</v>
      </c>
      <c r="W2" s="43" t="s">
        <v>0</v>
      </c>
      <c r="X2" s="43" t="s">
        <v>0</v>
      </c>
      <c r="Y2" s="43" t="s">
        <v>0</v>
      </c>
    </row>
    <row r="3" spans="1:25" ht="26.25" x14ac:dyDescent="0.25">
      <c r="A3" s="43" t="s">
        <v>1</v>
      </c>
      <c r="B3" s="43" t="s">
        <v>1</v>
      </c>
      <c r="C3" s="43" t="s">
        <v>1</v>
      </c>
      <c r="D3" s="43" t="s">
        <v>1</v>
      </c>
      <c r="E3" s="43" t="s">
        <v>1</v>
      </c>
      <c r="F3" s="43" t="s">
        <v>1</v>
      </c>
      <c r="G3" s="43" t="s">
        <v>1</v>
      </c>
      <c r="H3" s="43" t="s">
        <v>1</v>
      </c>
      <c r="I3" s="43" t="s">
        <v>1</v>
      </c>
      <c r="J3" s="43" t="s">
        <v>1</v>
      </c>
      <c r="K3" s="43" t="s">
        <v>1</v>
      </c>
      <c r="L3" s="43" t="s">
        <v>1</v>
      </c>
      <c r="M3" s="43" t="s">
        <v>1</v>
      </c>
      <c r="N3" s="43" t="s">
        <v>1</v>
      </c>
      <c r="O3" s="43" t="s">
        <v>1</v>
      </c>
      <c r="P3" s="43" t="s">
        <v>1</v>
      </c>
      <c r="Q3" s="43" t="s">
        <v>1</v>
      </c>
      <c r="R3" s="43" t="s">
        <v>1</v>
      </c>
      <c r="S3" s="43" t="s">
        <v>1</v>
      </c>
      <c r="T3" s="43" t="s">
        <v>1</v>
      </c>
      <c r="U3" s="43" t="s">
        <v>1</v>
      </c>
      <c r="V3" s="43" t="s">
        <v>1</v>
      </c>
      <c r="W3" s="43" t="s">
        <v>1</v>
      </c>
      <c r="X3" s="43" t="s">
        <v>1</v>
      </c>
      <c r="Y3" s="43" t="s">
        <v>1</v>
      </c>
    </row>
    <row r="4" spans="1:25" ht="26.25" x14ac:dyDescent="0.25">
      <c r="A4" s="43" t="s">
        <v>2</v>
      </c>
      <c r="B4" s="43" t="s">
        <v>2</v>
      </c>
      <c r="C4" s="43" t="s">
        <v>2</v>
      </c>
      <c r="D4" s="43" t="s">
        <v>2</v>
      </c>
      <c r="E4" s="43" t="s">
        <v>2</v>
      </c>
      <c r="F4" s="43" t="s">
        <v>2</v>
      </c>
      <c r="G4" s="43" t="s">
        <v>2</v>
      </c>
      <c r="H4" s="43" t="s">
        <v>2</v>
      </c>
      <c r="I4" s="43" t="s">
        <v>2</v>
      </c>
      <c r="J4" s="43" t="s">
        <v>2</v>
      </c>
      <c r="K4" s="43" t="s">
        <v>2</v>
      </c>
      <c r="L4" s="43" t="s">
        <v>2</v>
      </c>
      <c r="M4" s="43" t="s">
        <v>2</v>
      </c>
      <c r="N4" s="43" t="s">
        <v>2</v>
      </c>
      <c r="O4" s="43" t="s">
        <v>2</v>
      </c>
      <c r="P4" s="43" t="s">
        <v>2</v>
      </c>
      <c r="Q4" s="43" t="s">
        <v>2</v>
      </c>
      <c r="R4" s="43" t="s">
        <v>2</v>
      </c>
      <c r="S4" s="43" t="s">
        <v>2</v>
      </c>
      <c r="T4" s="43" t="s">
        <v>2</v>
      </c>
      <c r="U4" s="43" t="s">
        <v>2</v>
      </c>
      <c r="V4" s="43" t="s">
        <v>2</v>
      </c>
      <c r="W4" s="43" t="s">
        <v>2</v>
      </c>
      <c r="X4" s="43" t="s">
        <v>2</v>
      </c>
      <c r="Y4" s="43" t="s">
        <v>2</v>
      </c>
    </row>
    <row r="5" spans="1:25" s="7" customFormat="1" ht="28.5" x14ac:dyDescent="0.55000000000000004">
      <c r="A5" s="44" t="s">
        <v>110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</row>
    <row r="6" spans="1:25" s="7" customFormat="1" ht="28.5" x14ac:dyDescent="0.55000000000000004">
      <c r="A6" s="44" t="s">
        <v>111</v>
      </c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</row>
    <row r="7" spans="1:25" ht="27" thickBot="1" x14ac:dyDescent="0.3">
      <c r="A7" s="42" t="s">
        <v>3</v>
      </c>
      <c r="C7" s="42" t="s">
        <v>109</v>
      </c>
      <c r="D7" s="42" t="s">
        <v>4</v>
      </c>
      <c r="E7" s="42" t="s">
        <v>4</v>
      </c>
      <c r="F7" s="42" t="s">
        <v>4</v>
      </c>
      <c r="G7" s="42" t="s">
        <v>4</v>
      </c>
      <c r="I7" s="42" t="s">
        <v>5</v>
      </c>
      <c r="J7" s="42" t="s">
        <v>5</v>
      </c>
      <c r="K7" s="42" t="s">
        <v>5</v>
      </c>
      <c r="L7" s="42" t="s">
        <v>5</v>
      </c>
      <c r="M7" s="42" t="s">
        <v>5</v>
      </c>
      <c r="N7" s="42" t="s">
        <v>5</v>
      </c>
      <c r="O7" s="42" t="s">
        <v>5</v>
      </c>
      <c r="Q7" s="42" t="s">
        <v>6</v>
      </c>
      <c r="R7" s="42" t="s">
        <v>6</v>
      </c>
      <c r="S7" s="42" t="s">
        <v>6</v>
      </c>
      <c r="T7" s="42" t="s">
        <v>6</v>
      </c>
      <c r="U7" s="42" t="s">
        <v>6</v>
      </c>
      <c r="V7" s="42" t="s">
        <v>6</v>
      </c>
      <c r="W7" s="42" t="s">
        <v>6</v>
      </c>
      <c r="X7" s="42" t="s">
        <v>6</v>
      </c>
      <c r="Y7" s="42" t="s">
        <v>6</v>
      </c>
    </row>
    <row r="8" spans="1:25" ht="26.25" x14ac:dyDescent="0.25">
      <c r="A8" s="42" t="s">
        <v>3</v>
      </c>
      <c r="C8" s="42" t="s">
        <v>7</v>
      </c>
      <c r="E8" s="42" t="s">
        <v>8</v>
      </c>
      <c r="G8" s="42" t="s">
        <v>9</v>
      </c>
      <c r="I8" s="42" t="s">
        <v>10</v>
      </c>
      <c r="J8" s="42" t="s">
        <v>10</v>
      </c>
      <c r="K8" s="42" t="s">
        <v>10</v>
      </c>
      <c r="M8" s="42" t="s">
        <v>11</v>
      </c>
      <c r="N8" s="42" t="s">
        <v>11</v>
      </c>
      <c r="O8" s="42" t="s">
        <v>11</v>
      </c>
      <c r="Q8" s="42" t="s">
        <v>7</v>
      </c>
      <c r="S8" s="42" t="s">
        <v>12</v>
      </c>
      <c r="U8" s="42" t="s">
        <v>8</v>
      </c>
      <c r="W8" s="42" t="s">
        <v>9</v>
      </c>
      <c r="Y8" s="42" t="s">
        <v>13</v>
      </c>
    </row>
    <row r="9" spans="1:25" ht="27" thickBot="1" x14ac:dyDescent="0.3">
      <c r="A9" s="42" t="s">
        <v>3</v>
      </c>
      <c r="C9" s="42" t="s">
        <v>7</v>
      </c>
      <c r="E9" s="42" t="s">
        <v>8</v>
      </c>
      <c r="G9" s="42" t="s">
        <v>9</v>
      </c>
      <c r="I9" s="42" t="s">
        <v>7</v>
      </c>
      <c r="K9" s="42" t="s">
        <v>8</v>
      </c>
      <c r="M9" s="42" t="s">
        <v>7</v>
      </c>
      <c r="O9" s="42" t="s">
        <v>14</v>
      </c>
      <c r="Q9" s="42" t="s">
        <v>7</v>
      </c>
      <c r="S9" s="42" t="s">
        <v>12</v>
      </c>
      <c r="U9" s="42" t="s">
        <v>8</v>
      </c>
      <c r="W9" s="42" t="s">
        <v>9</v>
      </c>
      <c r="Y9" s="42" t="s">
        <v>13</v>
      </c>
    </row>
    <row r="10" spans="1:25" ht="21" x14ac:dyDescent="0.25">
      <c r="A10" s="2" t="s">
        <v>17</v>
      </c>
      <c r="C10" s="1">
        <v>712089728</v>
      </c>
      <c r="E10" s="1">
        <v>1770831359521</v>
      </c>
      <c r="G10" s="1">
        <v>2227858478135</v>
      </c>
      <c r="I10" s="1">
        <v>93531736</v>
      </c>
      <c r="K10" s="1">
        <v>272641537327</v>
      </c>
      <c r="M10" s="1">
        <v>-10855431</v>
      </c>
      <c r="O10" s="1">
        <v>31662202696</v>
      </c>
      <c r="Q10" s="1">
        <f>C10+I10+M10</f>
        <v>794766033</v>
      </c>
      <c r="S10" s="1">
        <v>2718</v>
      </c>
      <c r="U10" s="1">
        <v>2016025972105</v>
      </c>
      <c r="W10" s="1">
        <v>2158532345395</v>
      </c>
      <c r="Y10" s="4">
        <v>2.325517818919463E-2</v>
      </c>
    </row>
    <row r="11" spans="1:25" ht="21" x14ac:dyDescent="0.25">
      <c r="A11" s="2" t="s">
        <v>22</v>
      </c>
      <c r="C11" s="1">
        <v>162393647</v>
      </c>
      <c r="E11" s="1">
        <v>1331875229057</v>
      </c>
      <c r="G11" s="1">
        <v>1074228908223</v>
      </c>
      <c r="I11" s="1">
        <v>8084583</v>
      </c>
      <c r="K11" s="1">
        <v>44805520916</v>
      </c>
      <c r="M11" s="1">
        <v>-3913012</v>
      </c>
      <c r="O11" s="1">
        <v>20096729999</v>
      </c>
      <c r="Q11" s="1">
        <f t="shared" ref="Q11:Q14" si="0">C11+I11+M11</f>
        <v>166565218</v>
      </c>
      <c r="S11" s="1">
        <v>5078</v>
      </c>
      <c r="U11" s="1">
        <v>1344981774357</v>
      </c>
      <c r="W11" s="1">
        <v>845175355189</v>
      </c>
      <c r="Y11" s="4">
        <v>9.1055867325626517E-3</v>
      </c>
    </row>
    <row r="12" spans="1:25" ht="21" x14ac:dyDescent="0.25">
      <c r="A12" s="2" t="s">
        <v>34</v>
      </c>
      <c r="C12" s="1">
        <v>235700305</v>
      </c>
      <c r="E12" s="1">
        <v>9671315492208</v>
      </c>
      <c r="G12" s="1">
        <v>16804435677011</v>
      </c>
      <c r="I12" s="1">
        <v>5166970</v>
      </c>
      <c r="K12" s="1">
        <v>323883922621</v>
      </c>
      <c r="M12" s="1">
        <v>-44823</v>
      </c>
      <c r="O12" s="1">
        <v>2988214025</v>
      </c>
      <c r="Q12" s="1">
        <f t="shared" si="0"/>
        <v>240822452</v>
      </c>
      <c r="S12" s="1">
        <v>59700</v>
      </c>
      <c r="U12" s="1">
        <v>9993354422275</v>
      </c>
      <c r="W12" s="1">
        <v>14366173788108</v>
      </c>
      <c r="Y12" s="4">
        <v>0.15477550385201774</v>
      </c>
    </row>
    <row r="13" spans="1:25" ht="21" x14ac:dyDescent="0.25">
      <c r="A13" s="2" t="s">
        <v>36</v>
      </c>
      <c r="C13" s="1">
        <v>117117327</v>
      </c>
      <c r="E13" s="1">
        <v>402779744793</v>
      </c>
      <c r="G13" s="1">
        <v>407499510738</v>
      </c>
      <c r="I13" s="1">
        <v>4997078</v>
      </c>
      <c r="K13" s="1">
        <v>20388561210</v>
      </c>
      <c r="M13" s="1">
        <v>-28191519</v>
      </c>
      <c r="O13" s="1">
        <v>104609253204</v>
      </c>
      <c r="Q13" s="1">
        <f t="shared" si="0"/>
        <v>93922886</v>
      </c>
      <c r="S13" s="1">
        <v>4639</v>
      </c>
      <c r="U13" s="1">
        <v>326152936499</v>
      </c>
      <c r="W13" s="1">
        <v>435509585184</v>
      </c>
      <c r="Y13" s="4">
        <v>4.6920089143731658E-3</v>
      </c>
    </row>
    <row r="14" spans="1:25" ht="21.75" thickBot="1" x14ac:dyDescent="0.3">
      <c r="A14" s="2" t="s">
        <v>38</v>
      </c>
      <c r="C14" s="1">
        <v>952500000</v>
      </c>
      <c r="E14" s="1">
        <v>6053137500000</v>
      </c>
      <c r="G14" s="1">
        <v>6986036574000</v>
      </c>
      <c r="I14" s="1">
        <v>190825667</v>
      </c>
      <c r="K14" s="1">
        <v>1374222253550</v>
      </c>
      <c r="M14" s="1">
        <v>-100891805</v>
      </c>
      <c r="O14" s="1">
        <v>737329706209</v>
      </c>
      <c r="Q14" s="1">
        <f t="shared" si="0"/>
        <v>1042433862</v>
      </c>
      <c r="S14" s="1">
        <v>6560</v>
      </c>
      <c r="U14" s="1">
        <v>6781379416798</v>
      </c>
      <c r="W14" s="1">
        <v>6833168976458</v>
      </c>
      <c r="Y14" s="4">
        <v>7.3617873961174488E-2</v>
      </c>
    </row>
    <row r="15" spans="1:25" s="8" customFormat="1" ht="24.75" thickBot="1" x14ac:dyDescent="0.3">
      <c r="A15" s="8" t="s">
        <v>39</v>
      </c>
      <c r="C15" s="8" t="s">
        <v>39</v>
      </c>
      <c r="E15" s="9">
        <f>SUM(E10:E14)</f>
        <v>19229939325579</v>
      </c>
      <c r="G15" s="9">
        <f>SUM(G10:G14)</f>
        <v>27500059148107</v>
      </c>
      <c r="I15" s="8" t="s">
        <v>39</v>
      </c>
      <c r="K15" s="9">
        <f>SUM(K10:K14)</f>
        <v>2035941795624</v>
      </c>
      <c r="M15" s="8" t="s">
        <v>39</v>
      </c>
      <c r="O15" s="9">
        <f>SUM(O10:O14)</f>
        <v>896686106133</v>
      </c>
      <c r="Q15" s="8" t="s">
        <v>39</v>
      </c>
      <c r="S15" s="8" t="s">
        <v>39</v>
      </c>
      <c r="U15" s="9">
        <f>SUM(U10:U14)</f>
        <v>20461894522034</v>
      </c>
      <c r="W15" s="9">
        <f>SUM(W10:W14)</f>
        <v>24638560050334</v>
      </c>
      <c r="Y15" s="10">
        <f>SUM(Y10:Y14)</f>
        <v>0.26544615164932267</v>
      </c>
    </row>
    <row r="16" spans="1:25" ht="19.5" thickTop="1" x14ac:dyDescent="0.25"/>
  </sheetData>
  <mergeCells count="23">
    <mergeCell ref="Y8:Y9"/>
    <mergeCell ref="Q7:Y7"/>
    <mergeCell ref="A2:Y2"/>
    <mergeCell ref="A3:Y3"/>
    <mergeCell ref="A4:Y4"/>
    <mergeCell ref="A5:Y5"/>
    <mergeCell ref="A6:Y6"/>
    <mergeCell ref="I7:O7"/>
    <mergeCell ref="Q8:Q9"/>
    <mergeCell ref="S8:S9"/>
    <mergeCell ref="U8:U9"/>
    <mergeCell ref="W8:W9"/>
    <mergeCell ref="I9"/>
    <mergeCell ref="K9"/>
    <mergeCell ref="I8:K8"/>
    <mergeCell ref="M9"/>
    <mergeCell ref="O9"/>
    <mergeCell ref="M8:O8"/>
    <mergeCell ref="A7:A9"/>
    <mergeCell ref="C8:C9"/>
    <mergeCell ref="E8:E9"/>
    <mergeCell ref="G8:G9"/>
    <mergeCell ref="C7:G7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1"/>
  <sheetViews>
    <sheetView rightToLeft="1" workbookViewId="0">
      <selection activeCell="M10" sqref="M10"/>
    </sheetView>
  </sheetViews>
  <sheetFormatPr defaultRowHeight="18.75" x14ac:dyDescent="0.25"/>
  <cols>
    <col min="1" max="1" width="35.7109375" style="1" bestFit="1" customWidth="1"/>
    <col min="2" max="2" width="1" style="1" customWidth="1"/>
    <col min="3" max="3" width="22" style="1" customWidth="1"/>
    <col min="4" max="4" width="1" style="1" customWidth="1"/>
    <col min="5" max="5" width="40.7109375" style="1" bestFit="1" customWidth="1"/>
    <col min="6" max="6" width="1" style="1" customWidth="1"/>
    <col min="7" max="7" width="9.140625" style="1" customWidth="1"/>
    <col min="8" max="16384" width="9.140625" style="1"/>
  </cols>
  <sheetData>
    <row r="2" spans="1:5" ht="26.25" x14ac:dyDescent="0.25">
      <c r="A2" s="43" t="s">
        <v>0</v>
      </c>
      <c r="B2" s="43" t="s">
        <v>0</v>
      </c>
      <c r="C2" s="43" t="s">
        <v>0</v>
      </c>
      <c r="D2" s="43" t="s">
        <v>0</v>
      </c>
      <c r="E2" s="43" t="s">
        <v>0</v>
      </c>
    </row>
    <row r="3" spans="1:5" ht="26.25" x14ac:dyDescent="0.25">
      <c r="A3" s="43" t="s">
        <v>73</v>
      </c>
      <c r="B3" s="43" t="s">
        <v>73</v>
      </c>
      <c r="C3" s="43" t="s">
        <v>73</v>
      </c>
      <c r="D3" s="43" t="s">
        <v>73</v>
      </c>
      <c r="E3" s="43" t="s">
        <v>73</v>
      </c>
    </row>
    <row r="4" spans="1:5" ht="26.25" x14ac:dyDescent="0.25">
      <c r="A4" s="43" t="s">
        <v>2</v>
      </c>
      <c r="B4" s="43" t="s">
        <v>2</v>
      </c>
      <c r="C4" s="43" t="s">
        <v>2</v>
      </c>
      <c r="D4" s="43" t="s">
        <v>2</v>
      </c>
      <c r="E4" s="43" t="s">
        <v>2</v>
      </c>
    </row>
    <row r="5" spans="1:5" s="18" customFormat="1" ht="28.5" x14ac:dyDescent="0.3">
      <c r="A5" s="44" t="s">
        <v>126</v>
      </c>
      <c r="B5" s="44"/>
      <c r="C5" s="44"/>
      <c r="D5" s="44"/>
      <c r="E5" s="44"/>
    </row>
    <row r="6" spans="1:5" ht="26.25" x14ac:dyDescent="0.25">
      <c r="A6" s="42" t="s">
        <v>107</v>
      </c>
      <c r="C6" s="42" t="s">
        <v>116</v>
      </c>
      <c r="E6" s="42" t="s">
        <v>127</v>
      </c>
    </row>
    <row r="7" spans="1:5" ht="26.25" x14ac:dyDescent="0.25">
      <c r="A7" s="42" t="s">
        <v>107</v>
      </c>
      <c r="C7" s="42" t="s">
        <v>62</v>
      </c>
      <c r="E7" s="42" t="s">
        <v>62</v>
      </c>
    </row>
    <row r="8" spans="1:5" ht="21" x14ac:dyDescent="0.25">
      <c r="A8" s="41" t="s">
        <v>108</v>
      </c>
      <c r="C8" s="1">
        <v>0</v>
      </c>
      <c r="E8" s="1">
        <v>530591157</v>
      </c>
    </row>
    <row r="9" spans="1:5" ht="21" x14ac:dyDescent="0.25">
      <c r="A9" s="41" t="s">
        <v>128</v>
      </c>
      <c r="C9" s="1">
        <v>0</v>
      </c>
      <c r="E9" s="1">
        <v>1707483480</v>
      </c>
    </row>
    <row r="10" spans="1:5" ht="21" x14ac:dyDescent="0.25">
      <c r="A10" s="41" t="s">
        <v>163</v>
      </c>
      <c r="C10" s="1">
        <v>985865902342</v>
      </c>
      <c r="E10" s="1">
        <v>7415892068715</v>
      </c>
    </row>
    <row r="11" spans="1:5" s="8" customFormat="1" ht="24" x14ac:dyDescent="0.25">
      <c r="A11" s="8" t="s">
        <v>39</v>
      </c>
      <c r="C11" s="9">
        <f>SUM(C8:C10)</f>
        <v>985865902342</v>
      </c>
      <c r="E11" s="9">
        <f>SUM(E8:E10)</f>
        <v>7418130143352</v>
      </c>
    </row>
  </sheetData>
  <mergeCells count="9">
    <mergeCell ref="A2:E2"/>
    <mergeCell ref="A3:E3"/>
    <mergeCell ref="A4:E4"/>
    <mergeCell ref="A6:A7"/>
    <mergeCell ref="C7"/>
    <mergeCell ref="C6"/>
    <mergeCell ref="E7"/>
    <mergeCell ref="E6"/>
    <mergeCell ref="A5:E5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D53952-D580-46FD-8052-5E7B4CA71AB6}">
  <dimension ref="A2:Y88"/>
  <sheetViews>
    <sheetView rightToLeft="1" topLeftCell="A7" workbookViewId="0">
      <selection activeCell="E25" sqref="E25"/>
    </sheetView>
  </sheetViews>
  <sheetFormatPr defaultRowHeight="18.75" x14ac:dyDescent="0.45"/>
  <cols>
    <col min="1" max="1" width="62.140625" style="23" bestFit="1" customWidth="1"/>
    <col min="2" max="2" width="1" style="23" customWidth="1"/>
    <col min="3" max="3" width="28" style="23" bestFit="1" customWidth="1"/>
    <col min="4" max="4" width="1" style="23" customWidth="1"/>
    <col min="5" max="5" width="19.5703125" style="23" bestFit="1" customWidth="1"/>
    <col min="6" max="6" width="1" style="23" customWidth="1"/>
    <col min="7" max="7" width="31" style="23" customWidth="1"/>
    <col min="8" max="8" width="1" style="23" customWidth="1"/>
    <col min="9" max="9" width="20.42578125" style="23" bestFit="1" customWidth="1"/>
    <col min="10" max="10" width="1" style="23" customWidth="1"/>
    <col min="11" max="11" width="25" style="23" customWidth="1"/>
    <col min="12" max="12" width="1" style="23" customWidth="1"/>
    <col min="13" max="13" width="9.140625" style="23" customWidth="1"/>
    <col min="14" max="16384" width="9.140625" style="23"/>
  </cols>
  <sheetData>
    <row r="2" spans="1:25" ht="26.25" x14ac:dyDescent="0.45">
      <c r="A2" s="45" t="s">
        <v>0</v>
      </c>
      <c r="B2" s="45"/>
      <c r="C2" s="45"/>
      <c r="D2" s="45"/>
      <c r="E2" s="45"/>
      <c r="F2" s="45"/>
      <c r="G2" s="45"/>
      <c r="H2" s="45"/>
      <c r="I2" s="45"/>
      <c r="J2" s="22"/>
      <c r="K2" s="22"/>
    </row>
    <row r="3" spans="1:25" ht="26.25" x14ac:dyDescent="0.45">
      <c r="A3" s="45" t="s">
        <v>1</v>
      </c>
      <c r="B3" s="45"/>
      <c r="C3" s="45"/>
      <c r="D3" s="45"/>
      <c r="E3" s="45"/>
      <c r="F3" s="45"/>
      <c r="G3" s="45"/>
      <c r="H3" s="45"/>
      <c r="I3" s="45"/>
      <c r="J3" s="22"/>
      <c r="K3" s="22"/>
    </row>
    <row r="4" spans="1:25" ht="26.25" x14ac:dyDescent="0.45">
      <c r="A4" s="45" t="s">
        <v>140</v>
      </c>
      <c r="B4" s="45"/>
      <c r="C4" s="45"/>
      <c r="D4" s="45"/>
      <c r="E4" s="45"/>
      <c r="F4" s="45"/>
      <c r="G4" s="45"/>
      <c r="H4" s="45"/>
      <c r="I4" s="45"/>
      <c r="J4" s="22"/>
      <c r="K4" s="22"/>
    </row>
    <row r="6" spans="1:25" ht="24" x14ac:dyDescent="0.55000000000000004">
      <c r="A6" s="24" t="s">
        <v>141</v>
      </c>
      <c r="B6" s="24"/>
      <c r="C6" s="24"/>
      <c r="D6" s="24"/>
      <c r="E6" s="24"/>
      <c r="F6" s="24"/>
      <c r="G6" s="24"/>
      <c r="H6" s="24"/>
      <c r="I6" s="24"/>
    </row>
    <row r="7" spans="1:25" ht="74.25" x14ac:dyDescent="0.6">
      <c r="A7" s="25" t="s">
        <v>142</v>
      </c>
      <c r="B7" s="26"/>
      <c r="C7" s="25" t="s">
        <v>143</v>
      </c>
      <c r="D7" s="26"/>
      <c r="E7" s="27" t="s">
        <v>144</v>
      </c>
      <c r="F7" s="26"/>
      <c r="G7" s="27" t="s">
        <v>145</v>
      </c>
      <c r="H7" s="26"/>
      <c r="I7" s="27" t="s">
        <v>146</v>
      </c>
      <c r="J7" s="22"/>
      <c r="K7" s="22"/>
    </row>
    <row r="8" spans="1:25" s="24" customFormat="1" ht="26.25" x14ac:dyDescent="0.55000000000000004">
      <c r="A8" s="28" t="s">
        <v>147</v>
      </c>
      <c r="B8" s="28"/>
      <c r="C8" s="29" t="s">
        <v>148</v>
      </c>
      <c r="D8" s="30"/>
      <c r="E8" s="29">
        <v>1490608114101</v>
      </c>
      <c r="F8" s="30"/>
      <c r="G8" s="29">
        <v>5820105810</v>
      </c>
      <c r="H8" s="28"/>
      <c r="I8" s="31">
        <v>34</v>
      </c>
      <c r="J8" s="23"/>
      <c r="K8" s="32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Y8" s="34"/>
    </row>
    <row r="9" spans="1:25" s="24" customFormat="1" ht="24" x14ac:dyDescent="0.55000000000000004">
      <c r="A9" s="28" t="s">
        <v>149</v>
      </c>
      <c r="B9" s="28"/>
      <c r="C9" s="29" t="s">
        <v>148</v>
      </c>
      <c r="D9" s="30"/>
      <c r="E9" s="29">
        <v>1995000000000</v>
      </c>
      <c r="F9" s="30"/>
      <c r="G9" s="29">
        <v>7978021980</v>
      </c>
      <c r="H9" s="28"/>
      <c r="I9" s="31">
        <v>33.5</v>
      </c>
      <c r="J9" s="33"/>
      <c r="K9" s="35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Y9" s="34"/>
    </row>
    <row r="10" spans="1:25" s="24" customFormat="1" ht="24" x14ac:dyDescent="0.55000000000000004">
      <c r="A10" s="28" t="s">
        <v>150</v>
      </c>
      <c r="B10" s="28"/>
      <c r="C10" s="29" t="s">
        <v>148</v>
      </c>
      <c r="D10" s="30"/>
      <c r="E10" s="29">
        <v>1000000000000</v>
      </c>
      <c r="F10" s="30"/>
      <c r="G10" s="29">
        <v>3989010990</v>
      </c>
      <c r="H10" s="28"/>
      <c r="I10" s="40">
        <v>34.5</v>
      </c>
      <c r="J10" s="33"/>
      <c r="K10" s="35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Y10" s="34"/>
    </row>
    <row r="11" spans="1:25" s="24" customFormat="1" ht="24" x14ac:dyDescent="0.55000000000000004">
      <c r="A11" s="28" t="s">
        <v>151</v>
      </c>
      <c r="B11" s="28"/>
      <c r="C11" s="29" t="s">
        <v>148</v>
      </c>
      <c r="D11" s="30"/>
      <c r="E11" s="29">
        <v>1349985121650</v>
      </c>
      <c r="F11" s="30"/>
      <c r="G11" s="29">
        <v>15960615600</v>
      </c>
      <c r="H11" s="28"/>
      <c r="I11" s="31">
        <v>35</v>
      </c>
      <c r="J11" s="33"/>
      <c r="K11" s="35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Y11" s="34"/>
    </row>
    <row r="12" spans="1:25" s="24" customFormat="1" ht="24" x14ac:dyDescent="0.55000000000000004">
      <c r="A12" s="28" t="s">
        <v>152</v>
      </c>
      <c r="B12" s="28"/>
      <c r="C12" s="29" t="s">
        <v>148</v>
      </c>
      <c r="D12" s="30"/>
      <c r="E12" s="29">
        <v>3336000000000</v>
      </c>
      <c r="F12" s="30"/>
      <c r="G12" s="29">
        <v>26185834470</v>
      </c>
      <c r="H12" s="28"/>
      <c r="I12" s="31">
        <v>39</v>
      </c>
      <c r="J12" s="33"/>
      <c r="K12" s="35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Y12" s="34"/>
    </row>
    <row r="13" spans="1:25" s="24" customFormat="1" ht="24" x14ac:dyDescent="0.55000000000000004">
      <c r="A13" s="28" t="s">
        <v>153</v>
      </c>
      <c r="B13" s="28"/>
      <c r="C13" s="29" t="s">
        <v>148</v>
      </c>
      <c r="D13" s="30"/>
      <c r="E13" s="29">
        <v>2400000000000</v>
      </c>
      <c r="F13" s="30"/>
      <c r="G13" s="29">
        <v>5086475400</v>
      </c>
      <c r="H13" s="28"/>
      <c r="I13" s="40">
        <v>37.5</v>
      </c>
      <c r="J13" s="33"/>
      <c r="K13" s="35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Y13" s="34"/>
    </row>
    <row r="14" spans="1:25" s="24" customFormat="1" ht="24" x14ac:dyDescent="0.55000000000000004">
      <c r="A14" s="28" t="s">
        <v>154</v>
      </c>
      <c r="B14" s="28"/>
      <c r="C14" s="29" t="s">
        <v>148</v>
      </c>
      <c r="D14" s="30"/>
      <c r="E14" s="29">
        <v>2000000000000</v>
      </c>
      <c r="F14" s="30"/>
      <c r="G14" s="29">
        <v>7760141100</v>
      </c>
      <c r="H14" s="28"/>
      <c r="I14" s="31">
        <v>34</v>
      </c>
      <c r="J14" s="33"/>
      <c r="K14" s="35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Y14" s="34"/>
    </row>
    <row r="15" spans="1:25" s="24" customFormat="1" ht="24" x14ac:dyDescent="0.55000000000000004">
      <c r="A15" s="28" t="s">
        <v>155</v>
      </c>
      <c r="B15" s="28"/>
      <c r="C15" s="29" t="s">
        <v>148</v>
      </c>
      <c r="D15" s="28"/>
      <c r="E15" s="29">
        <v>3149965283850</v>
      </c>
      <c r="F15" s="28"/>
      <c r="G15" s="29">
        <v>37241450070</v>
      </c>
      <c r="H15" s="28"/>
      <c r="I15" s="31">
        <v>35</v>
      </c>
      <c r="J15" s="33"/>
      <c r="K15" s="35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Y15" s="34"/>
    </row>
    <row r="16" spans="1:25" s="24" customFormat="1" ht="24" x14ac:dyDescent="0.55000000000000004">
      <c r="A16" s="28" t="s">
        <v>156</v>
      </c>
      <c r="B16" s="28"/>
      <c r="C16" s="29" t="s">
        <v>148</v>
      </c>
      <c r="D16" s="28"/>
      <c r="E16" s="29">
        <v>4947864134400</v>
      </c>
      <c r="F16" s="28"/>
      <c r="G16" s="29">
        <v>41935973400</v>
      </c>
      <c r="H16" s="28"/>
      <c r="I16" s="31">
        <v>37</v>
      </c>
      <c r="J16" s="33"/>
      <c r="K16" s="35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Y16" s="34"/>
    </row>
    <row r="17" spans="1:25" s="24" customFormat="1" ht="24" x14ac:dyDescent="0.55000000000000004">
      <c r="A17" s="28" t="s">
        <v>157</v>
      </c>
      <c r="B17" s="28"/>
      <c r="C17" s="29" t="s">
        <v>148</v>
      </c>
      <c r="D17" s="28"/>
      <c r="E17" s="29">
        <v>4947864134400</v>
      </c>
      <c r="F17" s="28"/>
      <c r="G17" s="29">
        <v>41935973400</v>
      </c>
      <c r="H17" s="28"/>
      <c r="I17" s="31">
        <v>37</v>
      </c>
      <c r="J17" s="33"/>
      <c r="K17" s="35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Y17" s="34"/>
    </row>
    <row r="18" spans="1:25" s="24" customFormat="1" ht="24" x14ac:dyDescent="0.55000000000000004">
      <c r="A18" s="28" t="s">
        <v>158</v>
      </c>
      <c r="B18" s="28"/>
      <c r="C18" s="29" t="s">
        <v>148</v>
      </c>
      <c r="D18" s="28"/>
      <c r="E18" s="29">
        <v>1939466031800</v>
      </c>
      <c r="F18" s="28"/>
      <c r="G18" s="29">
        <v>17699734680</v>
      </c>
      <c r="H18" s="28"/>
      <c r="I18" s="31">
        <v>37.5</v>
      </c>
      <c r="J18" s="33"/>
      <c r="K18" s="35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Y18" s="34"/>
    </row>
    <row r="19" spans="1:25" s="24" customFormat="1" ht="24" x14ac:dyDescent="0.55000000000000004">
      <c r="A19" s="28" t="s">
        <v>159</v>
      </c>
      <c r="B19" s="28"/>
      <c r="C19" s="29" t="s">
        <v>148</v>
      </c>
      <c r="D19" s="28"/>
      <c r="E19" s="29">
        <v>2500000000000</v>
      </c>
      <c r="F19" s="28"/>
      <c r="G19" s="29">
        <v>21993613140</v>
      </c>
      <c r="H19" s="28"/>
      <c r="I19" s="31">
        <v>38.1</v>
      </c>
      <c r="J19" s="33"/>
      <c r="K19" s="35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Y19" s="34"/>
    </row>
    <row r="20" spans="1:25" s="24" customFormat="1" ht="24" x14ac:dyDescent="0.55000000000000004">
      <c r="A20" s="28" t="s">
        <v>160</v>
      </c>
      <c r="B20" s="28"/>
      <c r="C20" s="29" t="s">
        <v>148</v>
      </c>
      <c r="D20" s="28"/>
      <c r="E20" s="29">
        <v>1440000000000</v>
      </c>
      <c r="F20" s="28"/>
      <c r="G20" s="29">
        <v>11222010930</v>
      </c>
      <c r="H20" s="28"/>
      <c r="I20" s="31">
        <v>39</v>
      </c>
      <c r="J20" s="33"/>
      <c r="K20" s="35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Y20" s="34"/>
    </row>
    <row r="21" spans="1:25" s="24" customFormat="1" ht="24" x14ac:dyDescent="0.55000000000000004">
      <c r="A21" s="28" t="s">
        <v>161</v>
      </c>
      <c r="B21" s="28"/>
      <c r="C21" s="29" t="s">
        <v>148</v>
      </c>
      <c r="D21" s="28"/>
      <c r="E21" s="29">
        <v>15000000000000</v>
      </c>
      <c r="F21" s="28"/>
      <c r="G21" s="29">
        <v>10415492970</v>
      </c>
      <c r="H21" s="28"/>
      <c r="I21" s="31">
        <v>41</v>
      </c>
      <c r="J21" s="33"/>
      <c r="K21" s="35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Y21" s="34"/>
    </row>
    <row r="22" spans="1:25" s="24" customFormat="1" ht="24" x14ac:dyDescent="0.55000000000000004">
      <c r="A22" s="28" t="s">
        <v>162</v>
      </c>
      <c r="B22" s="28"/>
      <c r="C22" s="29" t="s">
        <v>148</v>
      </c>
      <c r="D22" s="28"/>
      <c r="E22" s="29">
        <v>4000000000000</v>
      </c>
      <c r="F22" s="28"/>
      <c r="G22" s="29">
        <v>41661971820</v>
      </c>
      <c r="H22" s="28"/>
      <c r="I22" s="31">
        <v>41</v>
      </c>
      <c r="J22" s="33"/>
      <c r="K22" s="35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Y22" s="34"/>
    </row>
    <row r="23" spans="1:25" s="24" customFormat="1" ht="24" x14ac:dyDescent="0.55000000000000004">
      <c r="C23" s="33"/>
      <c r="D23" s="33"/>
      <c r="E23" s="33"/>
      <c r="F23" s="33"/>
      <c r="G23" s="33"/>
      <c r="H23" s="33"/>
      <c r="I23" s="33"/>
      <c r="J23" s="33"/>
      <c r="K23" s="35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Y23" s="34"/>
    </row>
    <row r="24" spans="1:25" s="24" customFormat="1" ht="24" x14ac:dyDescent="0.55000000000000004">
      <c r="C24" s="33"/>
      <c r="D24" s="33"/>
      <c r="E24" s="33"/>
      <c r="F24" s="33"/>
      <c r="G24" s="33"/>
      <c r="H24" s="33"/>
      <c r="I24" s="33"/>
      <c r="J24" s="33"/>
      <c r="K24" s="35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Y24" s="34"/>
    </row>
    <row r="25" spans="1:25" s="24" customFormat="1" ht="24" x14ac:dyDescent="0.55000000000000004">
      <c r="C25" s="33"/>
      <c r="D25" s="33"/>
      <c r="E25" s="33"/>
      <c r="F25" s="33"/>
      <c r="G25" s="33"/>
      <c r="H25" s="33"/>
      <c r="I25" s="33"/>
      <c r="J25" s="33"/>
      <c r="K25" s="35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Y25" s="34"/>
    </row>
    <row r="26" spans="1:25" s="24" customFormat="1" ht="24" x14ac:dyDescent="0.55000000000000004">
      <c r="C26" s="33"/>
      <c r="D26" s="33"/>
      <c r="E26" s="33"/>
      <c r="F26" s="33"/>
      <c r="G26" s="33"/>
      <c r="H26" s="33"/>
      <c r="I26" s="33"/>
      <c r="J26" s="33"/>
      <c r="K26" s="35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Y26" s="34"/>
    </row>
    <row r="27" spans="1:25" s="24" customFormat="1" ht="24" x14ac:dyDescent="0.55000000000000004">
      <c r="C27" s="33"/>
      <c r="D27" s="33"/>
      <c r="E27" s="33"/>
      <c r="F27" s="33"/>
      <c r="G27" s="33"/>
      <c r="H27" s="33"/>
      <c r="I27" s="33"/>
      <c r="J27" s="33"/>
      <c r="K27" s="35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Y27" s="34"/>
    </row>
    <row r="28" spans="1:25" s="24" customFormat="1" ht="24" x14ac:dyDescent="0.55000000000000004">
      <c r="C28" s="33"/>
      <c r="D28" s="33"/>
      <c r="E28" s="33"/>
      <c r="F28" s="33"/>
      <c r="G28" s="33"/>
      <c r="H28" s="33"/>
      <c r="I28" s="33"/>
      <c r="J28" s="33"/>
      <c r="K28" s="35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Y28" s="34"/>
    </row>
    <row r="29" spans="1:25" s="24" customFormat="1" ht="24" x14ac:dyDescent="0.55000000000000004">
      <c r="C29" s="33"/>
      <c r="D29" s="33"/>
      <c r="E29" s="33"/>
      <c r="F29" s="33"/>
      <c r="G29" s="33"/>
      <c r="H29" s="33"/>
      <c r="I29" s="33"/>
      <c r="J29" s="33"/>
      <c r="K29" s="35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Y29" s="34"/>
    </row>
    <row r="30" spans="1:25" s="24" customFormat="1" ht="24" x14ac:dyDescent="0.55000000000000004">
      <c r="C30" s="33"/>
      <c r="D30" s="33"/>
      <c r="E30" s="33"/>
      <c r="F30" s="33"/>
      <c r="G30" s="33"/>
      <c r="H30" s="33"/>
      <c r="I30" s="33"/>
      <c r="J30" s="33"/>
      <c r="K30" s="35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Y30" s="34"/>
    </row>
    <row r="31" spans="1:25" s="24" customFormat="1" ht="24" x14ac:dyDescent="0.55000000000000004">
      <c r="C31" s="33"/>
      <c r="D31" s="33"/>
      <c r="E31" s="33"/>
      <c r="F31" s="33"/>
      <c r="G31" s="33"/>
      <c r="H31" s="33"/>
      <c r="I31" s="33"/>
      <c r="J31" s="33"/>
      <c r="K31" s="35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Y31" s="34"/>
    </row>
    <row r="32" spans="1:25" s="24" customFormat="1" ht="24" x14ac:dyDescent="0.55000000000000004">
      <c r="C32" s="33"/>
      <c r="D32" s="33"/>
      <c r="E32" s="33"/>
      <c r="F32" s="33"/>
      <c r="G32" s="33"/>
      <c r="H32" s="33"/>
      <c r="I32" s="33"/>
      <c r="J32" s="33"/>
      <c r="K32" s="35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Y32" s="34"/>
    </row>
    <row r="33" spans="3:25" s="24" customFormat="1" ht="24" x14ac:dyDescent="0.55000000000000004">
      <c r="C33" s="33"/>
      <c r="D33" s="33"/>
      <c r="E33" s="33"/>
      <c r="F33" s="33"/>
      <c r="G33" s="33"/>
      <c r="H33" s="33"/>
      <c r="I33" s="33"/>
      <c r="J33" s="33"/>
      <c r="K33" s="35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Y33" s="34"/>
    </row>
    <row r="34" spans="3:25" s="24" customFormat="1" ht="24" x14ac:dyDescent="0.55000000000000004">
      <c r="C34" s="33"/>
      <c r="D34" s="33"/>
      <c r="E34" s="33"/>
      <c r="F34" s="33"/>
      <c r="G34" s="33"/>
      <c r="H34" s="33"/>
      <c r="I34" s="33"/>
      <c r="J34" s="33"/>
      <c r="K34" s="35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Y34" s="34"/>
    </row>
    <row r="35" spans="3:25" s="24" customFormat="1" ht="24" x14ac:dyDescent="0.55000000000000004">
      <c r="C35" s="33"/>
      <c r="D35" s="33"/>
      <c r="E35" s="33"/>
      <c r="F35" s="33"/>
      <c r="G35" s="33"/>
      <c r="H35" s="33"/>
      <c r="I35" s="33"/>
      <c r="J35" s="33"/>
      <c r="K35" s="35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Y35" s="34"/>
    </row>
    <row r="36" spans="3:25" s="24" customFormat="1" ht="24" x14ac:dyDescent="0.55000000000000004">
      <c r="C36" s="33"/>
      <c r="D36" s="33"/>
      <c r="E36" s="33"/>
      <c r="F36" s="33"/>
      <c r="G36" s="33"/>
      <c r="H36" s="33"/>
      <c r="I36" s="33"/>
      <c r="J36" s="33"/>
      <c r="K36" s="35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Y36" s="34"/>
    </row>
    <row r="37" spans="3:25" s="24" customFormat="1" ht="24" x14ac:dyDescent="0.55000000000000004">
      <c r="C37" s="33"/>
      <c r="D37" s="33"/>
      <c r="E37" s="33"/>
      <c r="F37" s="33"/>
      <c r="G37" s="33"/>
      <c r="H37" s="33"/>
      <c r="I37" s="33"/>
      <c r="J37" s="33"/>
      <c r="K37" s="35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Y37" s="34"/>
    </row>
    <row r="38" spans="3:25" s="24" customFormat="1" ht="24" x14ac:dyDescent="0.55000000000000004">
      <c r="C38" s="33"/>
      <c r="D38" s="33"/>
      <c r="E38" s="33"/>
      <c r="F38" s="33"/>
      <c r="G38" s="33"/>
      <c r="H38" s="33"/>
      <c r="I38" s="33"/>
      <c r="J38" s="33"/>
      <c r="K38" s="35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Y38" s="34"/>
    </row>
    <row r="39" spans="3:25" s="24" customFormat="1" ht="24" x14ac:dyDescent="0.55000000000000004">
      <c r="C39" s="33"/>
      <c r="D39" s="33"/>
      <c r="E39" s="33"/>
      <c r="F39" s="33"/>
      <c r="G39" s="33"/>
      <c r="H39" s="33"/>
      <c r="I39" s="33"/>
      <c r="J39" s="33"/>
      <c r="K39" s="35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Y39" s="34"/>
    </row>
    <row r="40" spans="3:25" s="24" customFormat="1" ht="24" x14ac:dyDescent="0.55000000000000004">
      <c r="C40" s="33"/>
      <c r="D40" s="33"/>
      <c r="E40" s="33"/>
      <c r="F40" s="33"/>
      <c r="G40" s="33"/>
      <c r="H40" s="33"/>
      <c r="I40" s="33"/>
      <c r="J40" s="33"/>
      <c r="K40" s="35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Y40" s="34"/>
    </row>
    <row r="41" spans="3:25" s="24" customFormat="1" ht="24" x14ac:dyDescent="0.55000000000000004">
      <c r="C41" s="33"/>
      <c r="D41" s="33"/>
      <c r="E41" s="33"/>
      <c r="F41" s="33"/>
      <c r="G41" s="33"/>
      <c r="H41" s="33"/>
      <c r="I41" s="33"/>
      <c r="J41" s="33"/>
      <c r="K41" s="35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Y41" s="34"/>
    </row>
    <row r="42" spans="3:25" s="24" customFormat="1" ht="24" x14ac:dyDescent="0.55000000000000004">
      <c r="C42" s="33"/>
      <c r="D42" s="33"/>
      <c r="E42" s="33"/>
      <c r="F42" s="33"/>
      <c r="G42" s="33"/>
      <c r="H42" s="33"/>
      <c r="I42" s="33"/>
      <c r="J42" s="33"/>
      <c r="K42" s="35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Y42" s="34"/>
    </row>
    <row r="43" spans="3:25" s="24" customFormat="1" ht="24" x14ac:dyDescent="0.55000000000000004">
      <c r="C43" s="33"/>
      <c r="D43" s="33"/>
      <c r="E43" s="33"/>
      <c r="F43" s="33"/>
      <c r="G43" s="33"/>
      <c r="H43" s="33"/>
      <c r="I43" s="33"/>
      <c r="J43" s="33"/>
      <c r="K43" s="35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Y43" s="34"/>
    </row>
    <row r="44" spans="3:25" s="24" customFormat="1" ht="24" x14ac:dyDescent="0.55000000000000004">
      <c r="C44" s="33"/>
      <c r="D44" s="33"/>
      <c r="E44" s="33"/>
      <c r="F44" s="33"/>
      <c r="G44" s="33"/>
      <c r="H44" s="33"/>
      <c r="I44" s="33"/>
      <c r="J44" s="33"/>
      <c r="K44" s="35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Y44" s="34"/>
    </row>
    <row r="45" spans="3:25" s="24" customFormat="1" ht="24" x14ac:dyDescent="0.55000000000000004">
      <c r="C45" s="33"/>
      <c r="D45" s="33"/>
      <c r="E45" s="33"/>
      <c r="F45" s="33"/>
      <c r="G45" s="33"/>
      <c r="H45" s="33"/>
      <c r="I45" s="33"/>
      <c r="J45" s="33"/>
      <c r="K45" s="35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Y45" s="34"/>
    </row>
    <row r="46" spans="3:25" s="24" customFormat="1" ht="24" x14ac:dyDescent="0.55000000000000004">
      <c r="C46" s="33"/>
      <c r="D46" s="33"/>
      <c r="E46" s="33"/>
      <c r="F46" s="33"/>
      <c r="G46" s="33"/>
      <c r="H46" s="33"/>
      <c r="I46" s="33"/>
      <c r="J46" s="33"/>
      <c r="K46" s="35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Y46" s="34"/>
    </row>
    <row r="47" spans="3:25" s="24" customFormat="1" ht="24" x14ac:dyDescent="0.55000000000000004">
      <c r="C47" s="33"/>
      <c r="D47" s="33"/>
      <c r="E47" s="33"/>
      <c r="F47" s="33"/>
      <c r="G47" s="33"/>
      <c r="H47" s="33"/>
      <c r="I47" s="33"/>
      <c r="J47" s="33"/>
      <c r="K47" s="35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Y47" s="34"/>
    </row>
    <row r="48" spans="3:25" s="24" customFormat="1" ht="24" x14ac:dyDescent="0.55000000000000004">
      <c r="C48" s="33"/>
      <c r="D48" s="33"/>
      <c r="E48" s="33"/>
      <c r="F48" s="33"/>
      <c r="G48" s="33"/>
      <c r="H48" s="33"/>
      <c r="I48" s="33"/>
      <c r="J48" s="33"/>
      <c r="K48" s="35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Y48" s="34"/>
    </row>
    <row r="49" spans="3:25" s="24" customFormat="1" ht="24" x14ac:dyDescent="0.55000000000000004">
      <c r="C49" s="33"/>
      <c r="D49" s="33"/>
      <c r="E49" s="33"/>
      <c r="F49" s="33"/>
      <c r="G49" s="33"/>
      <c r="H49" s="33"/>
      <c r="I49" s="33"/>
      <c r="J49" s="33"/>
      <c r="K49" s="35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Y49" s="34"/>
    </row>
    <row r="50" spans="3:25" s="24" customFormat="1" ht="24" x14ac:dyDescent="0.55000000000000004">
      <c r="C50" s="33"/>
      <c r="D50" s="33"/>
      <c r="E50" s="33"/>
      <c r="F50" s="33"/>
      <c r="G50" s="33"/>
      <c r="H50" s="33"/>
      <c r="I50" s="33"/>
      <c r="J50" s="33"/>
      <c r="K50" s="35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Y50" s="34"/>
    </row>
    <row r="51" spans="3:25" s="24" customFormat="1" ht="24" x14ac:dyDescent="0.55000000000000004">
      <c r="C51" s="33"/>
      <c r="D51" s="33"/>
      <c r="E51" s="33"/>
      <c r="F51" s="33"/>
      <c r="G51" s="33"/>
      <c r="H51" s="33"/>
      <c r="I51" s="33"/>
      <c r="J51" s="33"/>
      <c r="K51" s="35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Y51" s="34"/>
    </row>
    <row r="52" spans="3:25" s="24" customFormat="1" ht="24" x14ac:dyDescent="0.55000000000000004">
      <c r="C52" s="33"/>
      <c r="D52" s="33"/>
      <c r="E52" s="33"/>
      <c r="F52" s="33"/>
      <c r="G52" s="33"/>
      <c r="H52" s="33"/>
      <c r="I52" s="33"/>
      <c r="J52" s="33"/>
      <c r="K52" s="35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Y52" s="34"/>
    </row>
    <row r="53" spans="3:25" s="24" customFormat="1" ht="24" x14ac:dyDescent="0.55000000000000004">
      <c r="C53" s="33"/>
      <c r="D53" s="33"/>
      <c r="E53" s="33"/>
      <c r="F53" s="33"/>
      <c r="G53" s="33"/>
      <c r="H53" s="33"/>
      <c r="I53" s="33"/>
      <c r="J53" s="33"/>
      <c r="K53" s="35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Y53" s="34"/>
    </row>
    <row r="54" spans="3:25" s="24" customFormat="1" ht="24" x14ac:dyDescent="0.55000000000000004">
      <c r="C54" s="33"/>
      <c r="D54" s="33"/>
      <c r="E54" s="33"/>
      <c r="F54" s="33"/>
      <c r="G54" s="33"/>
      <c r="H54" s="33"/>
      <c r="I54" s="33"/>
      <c r="J54" s="33"/>
      <c r="K54" s="35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Y54" s="34"/>
    </row>
    <row r="55" spans="3:25" s="24" customFormat="1" ht="24" x14ac:dyDescent="0.55000000000000004">
      <c r="C55" s="33"/>
      <c r="D55" s="33"/>
      <c r="E55" s="33"/>
      <c r="F55" s="33"/>
      <c r="G55" s="33"/>
      <c r="H55" s="33"/>
      <c r="I55" s="33"/>
      <c r="J55" s="33"/>
      <c r="K55" s="35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Y55" s="34"/>
    </row>
    <row r="56" spans="3:25" s="24" customFormat="1" ht="24" x14ac:dyDescent="0.55000000000000004">
      <c r="C56" s="33"/>
      <c r="D56" s="33"/>
      <c r="E56" s="33"/>
      <c r="F56" s="33"/>
      <c r="G56" s="33"/>
      <c r="H56" s="33"/>
      <c r="I56" s="33"/>
      <c r="J56" s="33"/>
      <c r="K56" s="35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Y56" s="34"/>
    </row>
    <row r="57" spans="3:25" s="24" customFormat="1" ht="24" x14ac:dyDescent="0.55000000000000004">
      <c r="C57" s="33"/>
      <c r="D57" s="33"/>
      <c r="E57" s="33"/>
      <c r="F57" s="33"/>
      <c r="G57" s="33"/>
      <c r="H57" s="33"/>
      <c r="I57" s="33"/>
      <c r="J57" s="33"/>
      <c r="K57" s="35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Y57" s="34"/>
    </row>
    <row r="58" spans="3:25" s="24" customFormat="1" ht="24" x14ac:dyDescent="0.55000000000000004">
      <c r="C58" s="33"/>
      <c r="D58" s="33"/>
      <c r="E58" s="33"/>
      <c r="F58" s="33"/>
      <c r="G58" s="33"/>
      <c r="H58" s="33"/>
      <c r="I58" s="33"/>
      <c r="J58" s="33"/>
      <c r="K58" s="35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Y58" s="34"/>
    </row>
    <row r="59" spans="3:25" s="24" customFormat="1" ht="24" x14ac:dyDescent="0.55000000000000004">
      <c r="C59" s="33"/>
      <c r="D59" s="33"/>
      <c r="E59" s="33"/>
      <c r="F59" s="33"/>
      <c r="G59" s="33"/>
      <c r="H59" s="33"/>
      <c r="I59" s="33"/>
      <c r="J59" s="33"/>
      <c r="K59" s="35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Y59" s="34"/>
    </row>
    <row r="60" spans="3:25" s="24" customFormat="1" ht="24" x14ac:dyDescent="0.55000000000000004">
      <c r="C60" s="33"/>
      <c r="D60" s="33"/>
      <c r="E60" s="33"/>
      <c r="F60" s="33"/>
      <c r="G60" s="33"/>
      <c r="H60" s="33"/>
      <c r="I60" s="33"/>
      <c r="J60" s="33"/>
      <c r="K60" s="35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Y60" s="34"/>
    </row>
    <row r="61" spans="3:25" s="24" customFormat="1" ht="24" x14ac:dyDescent="0.55000000000000004">
      <c r="C61" s="33"/>
      <c r="D61" s="33"/>
      <c r="E61" s="33"/>
      <c r="F61" s="33"/>
      <c r="G61" s="33"/>
      <c r="H61" s="33"/>
      <c r="I61" s="33"/>
      <c r="J61" s="33"/>
      <c r="K61" s="35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Y61" s="34"/>
    </row>
    <row r="62" spans="3:25" s="24" customFormat="1" ht="24" x14ac:dyDescent="0.55000000000000004">
      <c r="C62" s="33"/>
      <c r="D62" s="33"/>
      <c r="E62" s="33"/>
      <c r="F62" s="33"/>
      <c r="G62" s="33"/>
      <c r="H62" s="33"/>
      <c r="I62" s="33"/>
      <c r="J62" s="33"/>
      <c r="K62" s="35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Y62" s="34"/>
    </row>
    <row r="63" spans="3:25" s="24" customFormat="1" ht="24" x14ac:dyDescent="0.55000000000000004">
      <c r="C63" s="33"/>
      <c r="D63" s="33"/>
      <c r="E63" s="33"/>
      <c r="F63" s="33"/>
      <c r="G63" s="33"/>
      <c r="H63" s="33"/>
      <c r="I63" s="33"/>
      <c r="J63" s="33"/>
      <c r="K63" s="35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Y63" s="34"/>
    </row>
    <row r="64" spans="3:25" s="24" customFormat="1" ht="24" x14ac:dyDescent="0.55000000000000004">
      <c r="C64" s="33"/>
      <c r="D64" s="33"/>
      <c r="E64" s="33"/>
      <c r="F64" s="33"/>
      <c r="G64" s="33"/>
      <c r="H64" s="33"/>
      <c r="I64" s="33"/>
      <c r="J64" s="33"/>
      <c r="K64" s="35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Y64" s="34"/>
    </row>
    <row r="65" spans="3:25" s="24" customFormat="1" ht="24" x14ac:dyDescent="0.55000000000000004">
      <c r="C65" s="33"/>
      <c r="D65" s="33"/>
      <c r="E65" s="33"/>
      <c r="F65" s="33"/>
      <c r="G65" s="33"/>
      <c r="H65" s="33"/>
      <c r="I65" s="33"/>
      <c r="J65" s="33"/>
      <c r="K65" s="35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Y65" s="34"/>
    </row>
    <row r="66" spans="3:25" s="24" customFormat="1" ht="24" x14ac:dyDescent="0.55000000000000004">
      <c r="C66" s="33"/>
      <c r="D66" s="33"/>
      <c r="E66" s="33"/>
      <c r="F66" s="33"/>
      <c r="G66" s="33"/>
      <c r="H66" s="33"/>
      <c r="I66" s="33"/>
      <c r="J66" s="33"/>
      <c r="K66" s="35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Y66" s="34"/>
    </row>
    <row r="67" spans="3:25" s="24" customFormat="1" ht="24" x14ac:dyDescent="0.55000000000000004">
      <c r="C67" s="33"/>
      <c r="D67" s="33"/>
      <c r="E67" s="33"/>
      <c r="F67" s="33"/>
      <c r="G67" s="33"/>
      <c r="H67" s="33"/>
      <c r="I67" s="33"/>
      <c r="J67" s="33"/>
      <c r="K67" s="35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Y67" s="34"/>
    </row>
    <row r="68" spans="3:25" s="24" customFormat="1" ht="24" x14ac:dyDescent="0.55000000000000004">
      <c r="C68" s="33"/>
      <c r="D68" s="33"/>
      <c r="E68" s="33"/>
      <c r="F68" s="33"/>
      <c r="G68" s="33"/>
      <c r="H68" s="33"/>
      <c r="I68" s="33"/>
      <c r="J68" s="33"/>
      <c r="K68" s="35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Y68" s="34"/>
    </row>
    <row r="69" spans="3:25" s="24" customFormat="1" ht="24" x14ac:dyDescent="0.55000000000000004">
      <c r="C69" s="33"/>
      <c r="D69" s="33"/>
      <c r="E69" s="33"/>
      <c r="F69" s="33"/>
      <c r="G69" s="33"/>
      <c r="H69" s="33"/>
      <c r="I69" s="33"/>
      <c r="J69" s="33"/>
      <c r="K69" s="35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Y69" s="34"/>
    </row>
    <row r="70" spans="3:25" s="24" customFormat="1" ht="24" x14ac:dyDescent="0.55000000000000004">
      <c r="C70" s="33"/>
      <c r="D70" s="33"/>
      <c r="E70" s="33"/>
      <c r="F70" s="33"/>
      <c r="G70" s="33"/>
      <c r="H70" s="33"/>
      <c r="I70" s="33"/>
      <c r="J70" s="33"/>
      <c r="K70" s="35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Y70" s="34"/>
    </row>
    <row r="71" spans="3:25" s="24" customFormat="1" ht="24" x14ac:dyDescent="0.55000000000000004">
      <c r="C71" s="33"/>
      <c r="D71" s="33"/>
      <c r="E71" s="33"/>
      <c r="F71" s="33"/>
      <c r="G71" s="33"/>
      <c r="H71" s="33"/>
      <c r="I71" s="33"/>
      <c r="J71" s="33"/>
      <c r="K71" s="35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  <c r="Y71" s="34"/>
    </row>
    <row r="72" spans="3:25" s="24" customFormat="1" ht="24" x14ac:dyDescent="0.55000000000000004">
      <c r="C72" s="33"/>
      <c r="D72" s="33"/>
      <c r="E72" s="33"/>
      <c r="F72" s="33"/>
      <c r="G72" s="33"/>
      <c r="H72" s="33"/>
      <c r="I72" s="33"/>
      <c r="J72" s="33"/>
      <c r="K72" s="35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  <c r="Y72" s="34"/>
    </row>
    <row r="73" spans="3:25" s="24" customFormat="1" ht="24" x14ac:dyDescent="0.55000000000000004">
      <c r="C73" s="33"/>
      <c r="D73" s="33"/>
      <c r="E73" s="33"/>
      <c r="F73" s="33"/>
      <c r="G73" s="33"/>
      <c r="H73" s="33"/>
      <c r="I73" s="33"/>
      <c r="J73" s="33"/>
      <c r="K73" s="35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Y73" s="34"/>
    </row>
    <row r="74" spans="3:25" s="24" customFormat="1" ht="24" x14ac:dyDescent="0.55000000000000004">
      <c r="C74" s="33"/>
      <c r="D74" s="33"/>
      <c r="E74" s="33"/>
      <c r="F74" s="33"/>
      <c r="G74" s="33"/>
      <c r="H74" s="33"/>
      <c r="I74" s="33"/>
      <c r="J74" s="33"/>
      <c r="K74" s="35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Y74" s="34"/>
    </row>
    <row r="75" spans="3:25" s="24" customFormat="1" ht="24" x14ac:dyDescent="0.55000000000000004">
      <c r="C75" s="33"/>
      <c r="D75" s="33"/>
      <c r="E75" s="33"/>
      <c r="F75" s="33"/>
      <c r="G75" s="33"/>
      <c r="H75" s="33"/>
      <c r="I75" s="33"/>
      <c r="J75" s="33"/>
      <c r="K75" s="35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3"/>
      <c r="Y75" s="34"/>
    </row>
    <row r="76" spans="3:25" s="24" customFormat="1" ht="24" x14ac:dyDescent="0.55000000000000004">
      <c r="C76" s="33"/>
      <c r="D76" s="33"/>
      <c r="E76" s="33"/>
      <c r="F76" s="33"/>
      <c r="G76" s="33"/>
      <c r="H76" s="33"/>
      <c r="I76" s="33"/>
      <c r="J76" s="33"/>
      <c r="K76" s="35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Y76" s="34"/>
    </row>
    <row r="77" spans="3:25" s="24" customFormat="1" ht="24" x14ac:dyDescent="0.55000000000000004">
      <c r="C77" s="33"/>
      <c r="D77" s="33"/>
      <c r="E77" s="33"/>
      <c r="F77" s="33"/>
      <c r="G77" s="33"/>
      <c r="H77" s="33"/>
      <c r="I77" s="33"/>
      <c r="J77" s="33"/>
      <c r="K77" s="35"/>
      <c r="L77" s="33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3"/>
      <c r="Y77" s="34"/>
    </row>
    <row r="78" spans="3:25" s="24" customFormat="1" ht="24" x14ac:dyDescent="0.55000000000000004">
      <c r="C78" s="33"/>
      <c r="D78" s="33"/>
      <c r="E78" s="33"/>
      <c r="F78" s="33"/>
      <c r="G78" s="33"/>
      <c r="H78" s="33"/>
      <c r="I78" s="33"/>
      <c r="J78" s="33"/>
      <c r="K78" s="35"/>
      <c r="L78" s="33"/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3"/>
      <c r="Y78" s="34"/>
    </row>
    <row r="79" spans="3:25" s="24" customFormat="1" ht="24" x14ac:dyDescent="0.55000000000000004">
      <c r="C79" s="33"/>
      <c r="D79" s="33"/>
      <c r="E79" s="33"/>
      <c r="F79" s="33"/>
      <c r="G79" s="33"/>
      <c r="H79" s="33"/>
      <c r="I79" s="33"/>
      <c r="J79" s="33"/>
      <c r="K79" s="35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3"/>
      <c r="Y79" s="34"/>
    </row>
    <row r="80" spans="3:25" s="24" customFormat="1" ht="24" x14ac:dyDescent="0.55000000000000004">
      <c r="C80" s="33"/>
      <c r="D80" s="33"/>
      <c r="E80" s="33"/>
      <c r="F80" s="33"/>
      <c r="G80" s="33"/>
      <c r="H80" s="33"/>
      <c r="I80" s="33"/>
      <c r="J80" s="33"/>
      <c r="K80" s="35"/>
      <c r="L80" s="33"/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3"/>
      <c r="Y80" s="34"/>
    </row>
    <row r="81" spans="1:25" s="24" customFormat="1" ht="24" x14ac:dyDescent="0.55000000000000004">
      <c r="C81" s="33"/>
      <c r="D81" s="33"/>
      <c r="E81" s="33"/>
      <c r="F81" s="33"/>
      <c r="G81" s="33"/>
      <c r="H81" s="33"/>
      <c r="I81" s="33"/>
      <c r="J81" s="33"/>
      <c r="K81" s="35"/>
      <c r="L81" s="33"/>
      <c r="M81" s="33"/>
      <c r="N81" s="33"/>
      <c r="O81" s="33"/>
      <c r="P81" s="33"/>
      <c r="Q81" s="33"/>
      <c r="R81" s="33"/>
      <c r="S81" s="33"/>
      <c r="T81" s="33"/>
      <c r="U81" s="33"/>
      <c r="V81" s="33"/>
      <c r="W81" s="33"/>
      <c r="Y81" s="34"/>
    </row>
    <row r="82" spans="1:25" s="24" customFormat="1" ht="24" x14ac:dyDescent="0.55000000000000004">
      <c r="C82" s="33"/>
      <c r="D82" s="33"/>
      <c r="E82" s="33"/>
      <c r="F82" s="33"/>
      <c r="G82" s="33"/>
      <c r="H82" s="33"/>
      <c r="I82" s="33"/>
      <c r="J82" s="33"/>
      <c r="K82" s="35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Y82" s="34"/>
    </row>
    <row r="83" spans="1:25" s="24" customFormat="1" ht="24" x14ac:dyDescent="0.55000000000000004">
      <c r="C83" s="33"/>
      <c r="D83" s="33"/>
      <c r="E83" s="33"/>
      <c r="F83" s="33"/>
      <c r="G83" s="33"/>
      <c r="H83" s="33"/>
      <c r="I83" s="33"/>
      <c r="J83" s="33"/>
      <c r="K83" s="35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Y83" s="34"/>
    </row>
    <row r="84" spans="1:25" s="24" customFormat="1" ht="24" x14ac:dyDescent="0.55000000000000004">
      <c r="C84" s="33"/>
      <c r="D84" s="33"/>
      <c r="E84" s="33"/>
      <c r="F84" s="33"/>
      <c r="G84" s="33"/>
      <c r="H84" s="33"/>
      <c r="I84" s="33"/>
      <c r="J84" s="33"/>
      <c r="K84" s="35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Y84" s="34"/>
    </row>
    <row r="85" spans="1:25" ht="24" x14ac:dyDescent="0.55000000000000004">
      <c r="A85" s="36"/>
      <c r="C85" s="37"/>
      <c r="E85" s="37"/>
      <c r="G85" s="37"/>
      <c r="I85" s="37"/>
      <c r="K85" s="38"/>
    </row>
    <row r="86" spans="1:25" x14ac:dyDescent="0.45">
      <c r="I86" s="39"/>
    </row>
    <row r="87" spans="1:25" x14ac:dyDescent="0.45">
      <c r="I87" s="39"/>
    </row>
    <row r="88" spans="1:25" x14ac:dyDescent="0.45">
      <c r="I88" s="39"/>
    </row>
  </sheetData>
  <mergeCells count="3">
    <mergeCell ref="A2:I2"/>
    <mergeCell ref="A3:I3"/>
    <mergeCell ref="A4:I4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V11"/>
  <sheetViews>
    <sheetView rightToLeft="1" workbookViewId="0">
      <selection activeCell="S8" sqref="S8"/>
    </sheetView>
  </sheetViews>
  <sheetFormatPr defaultRowHeight="18.75" x14ac:dyDescent="0.25"/>
  <cols>
    <col min="1" max="1" width="13.7109375" style="1" bestFit="1" customWidth="1"/>
    <col min="2" max="2" width="1" style="1" customWidth="1"/>
    <col min="3" max="3" width="20" style="1" customWidth="1"/>
    <col min="4" max="4" width="1" style="1" customWidth="1"/>
    <col min="5" max="5" width="35" style="1" customWidth="1"/>
    <col min="6" max="6" width="1" style="1" customWidth="1"/>
    <col min="7" max="7" width="24" style="1" customWidth="1"/>
    <col min="8" max="8" width="1" style="1" customWidth="1"/>
    <col min="9" max="9" width="23" style="1" customWidth="1"/>
    <col min="10" max="10" width="1" style="1" customWidth="1"/>
    <col min="11" max="11" width="22" style="1" customWidth="1"/>
    <col min="12" max="12" width="1" style="1" customWidth="1"/>
    <col min="13" max="13" width="24" style="1" customWidth="1"/>
    <col min="14" max="14" width="1" style="1" customWidth="1"/>
    <col min="15" max="15" width="23" style="1" customWidth="1"/>
    <col min="16" max="16" width="1" style="1" customWidth="1"/>
    <col min="17" max="17" width="22" style="1" customWidth="1"/>
    <col min="18" max="18" width="1" style="1" customWidth="1"/>
    <col min="19" max="19" width="24" style="1" customWidth="1"/>
    <col min="20" max="20" width="1" style="1" customWidth="1"/>
    <col min="21" max="21" width="9.140625" style="1" customWidth="1"/>
    <col min="22" max="16384" width="9.140625" style="1"/>
  </cols>
  <sheetData>
    <row r="2" spans="1:22" ht="26.25" x14ac:dyDescent="0.25">
      <c r="A2" s="43" t="s">
        <v>0</v>
      </c>
      <c r="B2" s="43" t="s">
        <v>0</v>
      </c>
      <c r="C2" s="43" t="s">
        <v>0</v>
      </c>
      <c r="D2" s="43" t="s">
        <v>0</v>
      </c>
      <c r="E2" s="43" t="s">
        <v>0</v>
      </c>
      <c r="F2" s="43" t="s">
        <v>0</v>
      </c>
      <c r="G2" s="43" t="s">
        <v>0</v>
      </c>
      <c r="H2" s="43" t="s">
        <v>0</v>
      </c>
      <c r="I2" s="43" t="s">
        <v>0</v>
      </c>
      <c r="J2" s="43" t="s">
        <v>0</v>
      </c>
      <c r="K2" s="43" t="s">
        <v>0</v>
      </c>
      <c r="L2" s="43" t="s">
        <v>0</v>
      </c>
      <c r="M2" s="43" t="s">
        <v>0</v>
      </c>
      <c r="N2" s="43" t="s">
        <v>0</v>
      </c>
      <c r="O2" s="43" t="s">
        <v>0</v>
      </c>
      <c r="P2" s="43" t="s">
        <v>0</v>
      </c>
      <c r="Q2" s="43" t="s">
        <v>0</v>
      </c>
      <c r="R2" s="43" t="s">
        <v>0</v>
      </c>
      <c r="S2" s="43" t="s">
        <v>0</v>
      </c>
    </row>
    <row r="3" spans="1:22" ht="26.25" x14ac:dyDescent="0.25">
      <c r="A3" s="43" t="s">
        <v>73</v>
      </c>
      <c r="B3" s="43" t="s">
        <v>73</v>
      </c>
      <c r="C3" s="43" t="s">
        <v>73</v>
      </c>
      <c r="D3" s="43" t="s">
        <v>73</v>
      </c>
      <c r="E3" s="43" t="s">
        <v>73</v>
      </c>
      <c r="F3" s="43" t="s">
        <v>73</v>
      </c>
      <c r="G3" s="43" t="s">
        <v>73</v>
      </c>
      <c r="H3" s="43" t="s">
        <v>73</v>
      </c>
      <c r="I3" s="43" t="s">
        <v>73</v>
      </c>
      <c r="J3" s="43" t="s">
        <v>73</v>
      </c>
      <c r="K3" s="43" t="s">
        <v>73</v>
      </c>
      <c r="L3" s="43" t="s">
        <v>73</v>
      </c>
      <c r="M3" s="43" t="s">
        <v>73</v>
      </c>
      <c r="N3" s="43" t="s">
        <v>73</v>
      </c>
      <c r="O3" s="43" t="s">
        <v>73</v>
      </c>
      <c r="P3" s="43" t="s">
        <v>73</v>
      </c>
      <c r="Q3" s="43" t="s">
        <v>73</v>
      </c>
      <c r="R3" s="43" t="s">
        <v>73</v>
      </c>
      <c r="S3" s="43" t="s">
        <v>73</v>
      </c>
    </row>
    <row r="4" spans="1:22" ht="26.25" x14ac:dyDescent="0.25">
      <c r="A4" s="43" t="s">
        <v>2</v>
      </c>
      <c r="B4" s="43" t="s">
        <v>2</v>
      </c>
      <c r="C4" s="43" t="s">
        <v>2</v>
      </c>
      <c r="D4" s="43" t="s">
        <v>2</v>
      </c>
      <c r="E4" s="43" t="s">
        <v>2</v>
      </c>
      <c r="F4" s="43" t="s">
        <v>2</v>
      </c>
      <c r="G4" s="43" t="s">
        <v>2</v>
      </c>
      <c r="H4" s="43" t="s">
        <v>2</v>
      </c>
      <c r="I4" s="43" t="s">
        <v>2</v>
      </c>
      <c r="J4" s="43" t="s">
        <v>2</v>
      </c>
      <c r="K4" s="43" t="s">
        <v>2</v>
      </c>
      <c r="L4" s="43" t="s">
        <v>2</v>
      </c>
      <c r="M4" s="43" t="s">
        <v>2</v>
      </c>
      <c r="N4" s="43" t="s">
        <v>2</v>
      </c>
      <c r="O4" s="43" t="s">
        <v>2</v>
      </c>
      <c r="P4" s="43" t="s">
        <v>2</v>
      </c>
      <c r="Q4" s="43" t="s">
        <v>2</v>
      </c>
      <c r="R4" s="43" t="s">
        <v>2</v>
      </c>
      <c r="S4" s="43" t="s">
        <v>2</v>
      </c>
    </row>
    <row r="5" spans="1:22" s="13" customFormat="1" ht="28.5" x14ac:dyDescent="0.25">
      <c r="A5" s="44" t="s">
        <v>97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12"/>
      <c r="U5" s="12"/>
      <c r="V5" s="12"/>
    </row>
    <row r="6" spans="1:22" ht="26.25" x14ac:dyDescent="0.25">
      <c r="A6" s="42" t="s">
        <v>3</v>
      </c>
      <c r="C6" s="42" t="s">
        <v>82</v>
      </c>
      <c r="D6" s="42" t="s">
        <v>82</v>
      </c>
      <c r="E6" s="42" t="s">
        <v>82</v>
      </c>
      <c r="F6" s="42" t="s">
        <v>82</v>
      </c>
      <c r="G6" s="42" t="s">
        <v>82</v>
      </c>
      <c r="I6" s="42" t="s">
        <v>116</v>
      </c>
      <c r="J6" s="42" t="s">
        <v>75</v>
      </c>
      <c r="K6" s="42" t="s">
        <v>75</v>
      </c>
      <c r="L6" s="42" t="s">
        <v>75</v>
      </c>
      <c r="M6" s="42" t="s">
        <v>75</v>
      </c>
      <c r="O6" s="42" t="s">
        <v>117</v>
      </c>
      <c r="P6" s="42" t="s">
        <v>76</v>
      </c>
      <c r="Q6" s="42" t="s">
        <v>76</v>
      </c>
      <c r="R6" s="42" t="s">
        <v>76</v>
      </c>
      <c r="S6" s="42" t="s">
        <v>76</v>
      </c>
    </row>
    <row r="7" spans="1:22" ht="26.25" x14ac:dyDescent="0.25">
      <c r="A7" s="42" t="s">
        <v>3</v>
      </c>
      <c r="C7" s="42" t="s">
        <v>83</v>
      </c>
      <c r="E7" s="42" t="s">
        <v>84</v>
      </c>
      <c r="G7" s="42" t="s">
        <v>85</v>
      </c>
      <c r="I7" s="42" t="s">
        <v>86</v>
      </c>
      <c r="K7" s="42" t="s">
        <v>79</v>
      </c>
      <c r="M7" s="42" t="s">
        <v>87</v>
      </c>
      <c r="O7" s="42" t="s">
        <v>86</v>
      </c>
      <c r="Q7" s="42" t="s">
        <v>79</v>
      </c>
      <c r="S7" s="42" t="s">
        <v>87</v>
      </c>
    </row>
    <row r="8" spans="1:22" ht="21" x14ac:dyDescent="0.25">
      <c r="A8" s="2" t="s">
        <v>17</v>
      </c>
      <c r="C8" s="1" t="s">
        <v>88</v>
      </c>
      <c r="E8" s="1">
        <v>211197959</v>
      </c>
      <c r="G8" s="1">
        <v>250</v>
      </c>
      <c r="I8" s="1">
        <v>0</v>
      </c>
      <c r="K8" s="1">
        <v>0</v>
      </c>
      <c r="M8" s="1">
        <f>I8-K8</f>
        <v>0</v>
      </c>
      <c r="O8" s="1">
        <v>52799489750</v>
      </c>
      <c r="Q8" s="1">
        <v>0</v>
      </c>
      <c r="S8" s="1">
        <f>O8-Q8</f>
        <v>52799489750</v>
      </c>
    </row>
    <row r="9" spans="1:22" ht="21" x14ac:dyDescent="0.25">
      <c r="A9" s="2" t="s">
        <v>22</v>
      </c>
      <c r="C9" s="1" t="s">
        <v>89</v>
      </c>
      <c r="E9" s="1">
        <v>138883168</v>
      </c>
      <c r="G9" s="1">
        <v>375</v>
      </c>
      <c r="I9" s="1">
        <v>0</v>
      </c>
      <c r="K9" s="1">
        <v>0</v>
      </c>
      <c r="M9" s="1">
        <f t="shared" ref="M9:M10" si="0">I9-K9</f>
        <v>0</v>
      </c>
      <c r="O9" s="1">
        <v>52081188000</v>
      </c>
      <c r="Q9" s="1">
        <v>0</v>
      </c>
      <c r="S9" s="1">
        <f t="shared" ref="S9:S10" si="1">O9-Q9</f>
        <v>52081188000</v>
      </c>
    </row>
    <row r="10" spans="1:22" ht="21" x14ac:dyDescent="0.25">
      <c r="A10" s="2" t="s">
        <v>34</v>
      </c>
      <c r="C10" s="1" t="s">
        <v>90</v>
      </c>
      <c r="E10" s="1">
        <v>215212106</v>
      </c>
      <c r="G10" s="1">
        <v>1500</v>
      </c>
      <c r="I10" s="1">
        <v>0</v>
      </c>
      <c r="K10" s="1">
        <v>0</v>
      </c>
      <c r="M10" s="1">
        <f t="shared" si="0"/>
        <v>0</v>
      </c>
      <c r="O10" s="1">
        <v>322818159000</v>
      </c>
      <c r="Q10" s="1">
        <v>0</v>
      </c>
      <c r="S10" s="1">
        <f t="shared" si="1"/>
        <v>322818159000</v>
      </c>
    </row>
    <row r="11" spans="1:22" s="8" customFormat="1" ht="24" x14ac:dyDescent="0.25">
      <c r="A11" s="8" t="s">
        <v>39</v>
      </c>
      <c r="C11" s="8" t="s">
        <v>39</v>
      </c>
      <c r="E11" s="8" t="s">
        <v>39</v>
      </c>
      <c r="G11" s="8" t="s">
        <v>39</v>
      </c>
      <c r="I11" s="9">
        <f>SUM(I8:I10)</f>
        <v>0</v>
      </c>
      <c r="K11" s="9">
        <f>SUM(K8:K10)</f>
        <v>0</v>
      </c>
      <c r="M11" s="9">
        <f>SUM(M8:M10)</f>
        <v>0</v>
      </c>
      <c r="O11" s="9">
        <f>SUM(O8:O10)</f>
        <v>427698836750</v>
      </c>
      <c r="Q11" s="9">
        <f>SUM(Q8:Q10)</f>
        <v>0</v>
      </c>
      <c r="S11" s="9">
        <f>SUM(S8:S10)</f>
        <v>427698836750</v>
      </c>
    </row>
  </sheetData>
  <mergeCells count="17">
    <mergeCell ref="O6:S6"/>
    <mergeCell ref="A2:S2"/>
    <mergeCell ref="A3:S3"/>
    <mergeCell ref="A4:S4"/>
    <mergeCell ref="A5:S5"/>
    <mergeCell ref="I7"/>
    <mergeCell ref="K7"/>
    <mergeCell ref="M7"/>
    <mergeCell ref="I6:M6"/>
    <mergeCell ref="O7"/>
    <mergeCell ref="A6:A7"/>
    <mergeCell ref="C7"/>
    <mergeCell ref="E7"/>
    <mergeCell ref="G7"/>
    <mergeCell ref="C6:G6"/>
    <mergeCell ref="Q7"/>
    <mergeCell ref="S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R18"/>
  <sheetViews>
    <sheetView rightToLeft="1" tabSelected="1" topLeftCell="A13" workbookViewId="0">
      <selection activeCell="E19" sqref="E19"/>
    </sheetView>
  </sheetViews>
  <sheetFormatPr defaultRowHeight="18.75" x14ac:dyDescent="0.25"/>
  <cols>
    <col min="1" max="1" width="32.140625" style="1" bestFit="1" customWidth="1"/>
    <col min="2" max="2" width="1" style="1" customWidth="1"/>
    <col min="3" max="3" width="23" style="1" customWidth="1"/>
    <col min="4" max="4" width="1" style="1" customWidth="1"/>
    <col min="5" max="5" width="23" style="1" customWidth="1"/>
    <col min="6" max="6" width="1" style="1" customWidth="1"/>
    <col min="7" max="7" width="23" style="1" customWidth="1"/>
    <col min="8" max="8" width="1" style="1" customWidth="1"/>
    <col min="9" max="9" width="23" style="1" customWidth="1"/>
    <col min="10" max="10" width="1" style="1" customWidth="1"/>
    <col min="11" max="11" width="23" style="1" customWidth="1"/>
    <col min="12" max="12" width="1" style="1" customWidth="1"/>
    <col min="13" max="13" width="23" style="1" customWidth="1"/>
    <col min="14" max="14" width="1" style="1" customWidth="1"/>
    <col min="15" max="15" width="9.140625" style="1" customWidth="1"/>
    <col min="16" max="16384" width="9.140625" style="1"/>
  </cols>
  <sheetData>
    <row r="2" spans="1:18" ht="26.25" x14ac:dyDescent="0.25">
      <c r="A2" s="43" t="s">
        <v>0</v>
      </c>
      <c r="B2" s="43" t="s">
        <v>0</v>
      </c>
      <c r="C2" s="43" t="s">
        <v>0</v>
      </c>
      <c r="D2" s="43" t="s">
        <v>0</v>
      </c>
      <c r="E2" s="43" t="s">
        <v>0</v>
      </c>
      <c r="F2" s="43" t="s">
        <v>0</v>
      </c>
      <c r="G2" s="43" t="s">
        <v>0</v>
      </c>
      <c r="H2" s="43" t="s">
        <v>0</v>
      </c>
      <c r="I2" s="43" t="s">
        <v>0</v>
      </c>
      <c r="J2" s="43" t="s">
        <v>0</v>
      </c>
      <c r="K2" s="43" t="s">
        <v>0</v>
      </c>
      <c r="L2" s="43" t="s">
        <v>0</v>
      </c>
      <c r="M2" s="43" t="s">
        <v>0</v>
      </c>
    </row>
    <row r="3" spans="1:18" ht="26.25" x14ac:dyDescent="0.25">
      <c r="A3" s="43" t="s">
        <v>73</v>
      </c>
      <c r="B3" s="43" t="s">
        <v>73</v>
      </c>
      <c r="C3" s="43" t="s">
        <v>73</v>
      </c>
      <c r="D3" s="43" t="s">
        <v>73</v>
      </c>
      <c r="E3" s="43" t="s">
        <v>73</v>
      </c>
      <c r="F3" s="43" t="s">
        <v>73</v>
      </c>
      <c r="G3" s="43" t="s">
        <v>73</v>
      </c>
      <c r="H3" s="43" t="s">
        <v>73</v>
      </c>
      <c r="I3" s="43" t="s">
        <v>73</v>
      </c>
      <c r="J3" s="43" t="s">
        <v>73</v>
      </c>
      <c r="K3" s="43" t="s">
        <v>73</v>
      </c>
      <c r="L3" s="43" t="s">
        <v>73</v>
      </c>
      <c r="M3" s="43" t="s">
        <v>73</v>
      </c>
    </row>
    <row r="4" spans="1:18" ht="26.25" x14ac:dyDescent="0.25">
      <c r="A4" s="43" t="s">
        <v>2</v>
      </c>
      <c r="B4" s="43" t="s">
        <v>2</v>
      </c>
      <c r="C4" s="43" t="s">
        <v>2</v>
      </c>
      <c r="D4" s="43" t="s">
        <v>2</v>
      </c>
      <c r="E4" s="43" t="s">
        <v>2</v>
      </c>
      <c r="F4" s="43" t="s">
        <v>2</v>
      </c>
      <c r="G4" s="43" t="s">
        <v>2</v>
      </c>
      <c r="H4" s="43" t="s">
        <v>2</v>
      </c>
      <c r="I4" s="43" t="s">
        <v>2</v>
      </c>
      <c r="J4" s="43" t="s">
        <v>2</v>
      </c>
      <c r="K4" s="43" t="s">
        <v>2</v>
      </c>
      <c r="L4" s="43" t="s">
        <v>2</v>
      </c>
      <c r="M4" s="43" t="s">
        <v>2</v>
      </c>
    </row>
    <row r="5" spans="1:18" ht="28.5" x14ac:dyDescent="0.25">
      <c r="A5" s="44" t="s">
        <v>118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6"/>
      <c r="O5" s="6"/>
      <c r="P5" s="6"/>
      <c r="Q5" s="6"/>
      <c r="R5" s="6"/>
    </row>
    <row r="6" spans="1:18" ht="27" thickBot="1" x14ac:dyDescent="0.3">
      <c r="A6" s="3" t="s">
        <v>74</v>
      </c>
      <c r="C6" s="42" t="s">
        <v>116</v>
      </c>
      <c r="D6" s="42" t="s">
        <v>75</v>
      </c>
      <c r="E6" s="42" t="s">
        <v>75</v>
      </c>
      <c r="F6" s="42" t="s">
        <v>75</v>
      </c>
      <c r="G6" s="42" t="s">
        <v>75</v>
      </c>
      <c r="I6" s="42" t="s">
        <v>117</v>
      </c>
      <c r="J6" s="42" t="s">
        <v>76</v>
      </c>
      <c r="K6" s="42" t="s">
        <v>76</v>
      </c>
      <c r="L6" s="42" t="s">
        <v>76</v>
      </c>
      <c r="M6" s="42" t="s">
        <v>76</v>
      </c>
    </row>
    <row r="7" spans="1:18" ht="27" thickBot="1" x14ac:dyDescent="0.3">
      <c r="A7" s="42" t="s">
        <v>77</v>
      </c>
      <c r="C7" s="42" t="s">
        <v>78</v>
      </c>
      <c r="E7" s="42" t="s">
        <v>79</v>
      </c>
      <c r="G7" s="42" t="s">
        <v>80</v>
      </c>
      <c r="I7" s="42" t="s">
        <v>78</v>
      </c>
      <c r="K7" s="42" t="s">
        <v>79</v>
      </c>
      <c r="M7" s="42" t="s">
        <v>80</v>
      </c>
    </row>
    <row r="8" spans="1:18" ht="21" x14ac:dyDescent="0.25">
      <c r="A8" s="2" t="s">
        <v>59</v>
      </c>
      <c r="C8" s="1">
        <v>1832587111</v>
      </c>
      <c r="E8" s="1">
        <v>0</v>
      </c>
      <c r="G8" s="1">
        <f>C8-E8</f>
        <v>1832587111</v>
      </c>
      <c r="I8" s="1">
        <v>2302451373</v>
      </c>
      <c r="K8" s="1">
        <v>0</v>
      </c>
      <c r="M8" s="1">
        <f>I8-K8</f>
        <v>2302451373</v>
      </c>
    </row>
    <row r="9" spans="1:18" ht="21" x14ac:dyDescent="0.25">
      <c r="A9" s="2" t="s">
        <v>58</v>
      </c>
      <c r="C9" s="1">
        <v>1936821610</v>
      </c>
      <c r="E9" s="1">
        <v>0</v>
      </c>
      <c r="G9" s="1">
        <f t="shared" ref="G9:G16" si="0">C9-E9</f>
        <v>1936821610</v>
      </c>
      <c r="I9" s="1">
        <v>15334450822</v>
      </c>
      <c r="K9" s="1">
        <v>0</v>
      </c>
      <c r="M9" s="1">
        <f t="shared" ref="M9:M16" si="1">I9-K9</f>
        <v>15334450822</v>
      </c>
    </row>
    <row r="10" spans="1:18" ht="21" x14ac:dyDescent="0.25">
      <c r="A10" s="2" t="s">
        <v>57</v>
      </c>
      <c r="C10" s="1">
        <v>194659227</v>
      </c>
      <c r="E10" s="1">
        <v>0</v>
      </c>
      <c r="G10" s="1">
        <f t="shared" si="0"/>
        <v>194659227</v>
      </c>
      <c r="I10" s="1">
        <v>1535376825</v>
      </c>
      <c r="K10" s="1">
        <v>0</v>
      </c>
      <c r="M10" s="1">
        <f t="shared" si="1"/>
        <v>1535376825</v>
      </c>
    </row>
    <row r="11" spans="1:18" ht="21" x14ac:dyDescent="0.25">
      <c r="A11" s="2" t="s">
        <v>56</v>
      </c>
      <c r="C11" s="1">
        <v>52563825</v>
      </c>
      <c r="E11" s="1">
        <v>0</v>
      </c>
      <c r="G11" s="1">
        <f t="shared" si="0"/>
        <v>52563825</v>
      </c>
      <c r="I11" s="1">
        <v>433325546</v>
      </c>
      <c r="K11" s="1">
        <v>0</v>
      </c>
      <c r="M11" s="1">
        <f t="shared" si="1"/>
        <v>433325546</v>
      </c>
    </row>
    <row r="12" spans="1:18" ht="21" x14ac:dyDescent="0.25">
      <c r="A12" s="2" t="s">
        <v>55</v>
      </c>
      <c r="C12" s="1">
        <v>95741880</v>
      </c>
      <c r="E12" s="1">
        <v>0</v>
      </c>
      <c r="G12" s="1">
        <f t="shared" si="0"/>
        <v>95741880</v>
      </c>
      <c r="I12" s="1">
        <v>763048742</v>
      </c>
      <c r="K12" s="1">
        <v>0</v>
      </c>
      <c r="M12" s="1">
        <f t="shared" si="1"/>
        <v>763048742</v>
      </c>
    </row>
    <row r="13" spans="1:18" ht="21" x14ac:dyDescent="0.25">
      <c r="A13" s="2" t="s">
        <v>54</v>
      </c>
      <c r="C13" s="1">
        <v>3927381868</v>
      </c>
      <c r="E13" s="1">
        <v>0</v>
      </c>
      <c r="G13" s="1">
        <f t="shared" si="0"/>
        <v>3927381868</v>
      </c>
      <c r="I13" s="1">
        <v>30754285395</v>
      </c>
      <c r="K13" s="1">
        <v>0</v>
      </c>
      <c r="M13" s="1">
        <f t="shared" si="1"/>
        <v>30754285395</v>
      </c>
    </row>
    <row r="14" spans="1:18" ht="21" x14ac:dyDescent="0.25">
      <c r="A14" s="2" t="s">
        <v>53</v>
      </c>
      <c r="C14" s="1">
        <v>95091188</v>
      </c>
      <c r="E14" s="1">
        <v>0</v>
      </c>
      <c r="G14" s="1">
        <f t="shared" si="0"/>
        <v>95091188</v>
      </c>
      <c r="I14" s="1">
        <v>765956559</v>
      </c>
      <c r="K14" s="1">
        <v>0</v>
      </c>
      <c r="M14" s="1">
        <f t="shared" si="1"/>
        <v>765956559</v>
      </c>
    </row>
    <row r="15" spans="1:18" ht="21" x14ac:dyDescent="0.25">
      <c r="A15" s="2" t="s">
        <v>52</v>
      </c>
      <c r="C15" s="1">
        <v>382478991</v>
      </c>
      <c r="E15" s="1">
        <v>0</v>
      </c>
      <c r="G15" s="1">
        <f t="shared" si="0"/>
        <v>382478991</v>
      </c>
      <c r="I15" s="1">
        <v>3051196020</v>
      </c>
      <c r="K15" s="1">
        <v>0</v>
      </c>
      <c r="M15" s="1">
        <f t="shared" si="1"/>
        <v>3051196020</v>
      </c>
    </row>
    <row r="16" spans="1:18" ht="21.75" thickBot="1" x14ac:dyDescent="0.3">
      <c r="A16" s="2" t="s">
        <v>51</v>
      </c>
      <c r="C16" s="1">
        <v>181519730</v>
      </c>
      <c r="E16" s="1">
        <v>0</v>
      </c>
      <c r="G16" s="1">
        <f t="shared" si="0"/>
        <v>181519730</v>
      </c>
      <c r="I16" s="1">
        <v>1430496913</v>
      </c>
      <c r="K16" s="1">
        <v>0</v>
      </c>
      <c r="M16" s="1">
        <f t="shared" si="1"/>
        <v>1430496913</v>
      </c>
    </row>
    <row r="17" spans="1:13" s="8" customFormat="1" ht="24.75" thickBot="1" x14ac:dyDescent="0.3">
      <c r="A17" s="8" t="s">
        <v>39</v>
      </c>
      <c r="C17" s="9">
        <f>SUM(C8:C16)</f>
        <v>8698845430</v>
      </c>
      <c r="E17" s="9">
        <f>SUM(E8:E16)</f>
        <v>0</v>
      </c>
      <c r="G17" s="9">
        <f>SUM(G8:G16)</f>
        <v>8698845430</v>
      </c>
      <c r="I17" s="9">
        <f>SUM(I8:I16)</f>
        <v>56370588195</v>
      </c>
      <c r="K17" s="9">
        <f>SUM(K8:K16)</f>
        <v>0</v>
      </c>
      <c r="M17" s="9">
        <f>SUM(M8:M16)</f>
        <v>56370588195</v>
      </c>
    </row>
    <row r="18" spans="1:13" ht="19.5" thickTop="1" x14ac:dyDescent="0.25"/>
  </sheetData>
  <mergeCells count="13">
    <mergeCell ref="K7"/>
    <mergeCell ref="M7"/>
    <mergeCell ref="I6:M6"/>
    <mergeCell ref="A2:M2"/>
    <mergeCell ref="A3:M3"/>
    <mergeCell ref="A4:M4"/>
    <mergeCell ref="A5:M5"/>
    <mergeCell ref="C7"/>
    <mergeCell ref="E7"/>
    <mergeCell ref="G7"/>
    <mergeCell ref="C6:G6"/>
    <mergeCell ref="I7"/>
    <mergeCell ref="A7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745678-64A5-4006-838D-79EDF5A619EF}">
  <dimension ref="A2:M103"/>
  <sheetViews>
    <sheetView rightToLeft="1" topLeftCell="A91" workbookViewId="0">
      <selection activeCell="I109" sqref="I109"/>
    </sheetView>
  </sheetViews>
  <sheetFormatPr defaultRowHeight="18.75" x14ac:dyDescent="0.25"/>
  <cols>
    <col min="1" max="1" width="32.140625" style="1" bestFit="1" customWidth="1"/>
    <col min="2" max="2" width="1" style="1" customWidth="1"/>
    <col min="3" max="3" width="23" style="1" customWidth="1"/>
    <col min="4" max="4" width="1" style="1" customWidth="1"/>
    <col min="5" max="5" width="23" style="1" customWidth="1"/>
    <col min="6" max="6" width="1" style="1" customWidth="1"/>
    <col min="7" max="7" width="23" style="1" customWidth="1"/>
    <col min="8" max="8" width="1" style="1" customWidth="1"/>
    <col min="9" max="9" width="23" style="1" customWidth="1"/>
    <col min="10" max="10" width="1" style="1" customWidth="1"/>
    <col min="11" max="11" width="23" style="1" customWidth="1"/>
    <col min="12" max="12" width="1" style="1" customWidth="1"/>
    <col min="13" max="13" width="23" style="1" customWidth="1"/>
    <col min="14" max="14" width="1" style="1" customWidth="1"/>
    <col min="15" max="15" width="9.140625" style="1" customWidth="1"/>
    <col min="16" max="16384" width="9.140625" style="1"/>
  </cols>
  <sheetData>
    <row r="2" spans="1:13" ht="26.25" x14ac:dyDescent="0.25">
      <c r="A2" s="43" t="s">
        <v>0</v>
      </c>
      <c r="B2" s="43" t="s">
        <v>0</v>
      </c>
      <c r="C2" s="43" t="s">
        <v>0</v>
      </c>
      <c r="D2" s="43" t="s">
        <v>0</v>
      </c>
      <c r="E2" s="43" t="s">
        <v>0</v>
      </c>
      <c r="F2" s="43" t="s">
        <v>0</v>
      </c>
      <c r="G2" s="43" t="s">
        <v>0</v>
      </c>
      <c r="H2" s="43" t="s">
        <v>0</v>
      </c>
      <c r="I2" s="43" t="s">
        <v>0</v>
      </c>
      <c r="J2" s="43" t="s">
        <v>0</v>
      </c>
      <c r="K2" s="43" t="s">
        <v>0</v>
      </c>
      <c r="L2" s="43" t="s">
        <v>0</v>
      </c>
      <c r="M2" s="43" t="s">
        <v>0</v>
      </c>
    </row>
    <row r="3" spans="1:13" ht="26.25" x14ac:dyDescent="0.25">
      <c r="A3" s="43" t="s">
        <v>73</v>
      </c>
      <c r="B3" s="43" t="s">
        <v>73</v>
      </c>
      <c r="C3" s="43" t="s">
        <v>73</v>
      </c>
      <c r="D3" s="43" t="s">
        <v>73</v>
      </c>
      <c r="E3" s="43" t="s">
        <v>73</v>
      </c>
      <c r="F3" s="43" t="s">
        <v>73</v>
      </c>
      <c r="G3" s="43" t="s">
        <v>73</v>
      </c>
      <c r="H3" s="43" t="s">
        <v>73</v>
      </c>
      <c r="I3" s="43" t="s">
        <v>73</v>
      </c>
      <c r="J3" s="43" t="s">
        <v>73</v>
      </c>
      <c r="K3" s="43" t="s">
        <v>73</v>
      </c>
      <c r="L3" s="43" t="s">
        <v>73</v>
      </c>
      <c r="M3" s="43" t="s">
        <v>73</v>
      </c>
    </row>
    <row r="4" spans="1:13" ht="26.25" x14ac:dyDescent="0.25">
      <c r="A4" s="43" t="s">
        <v>2</v>
      </c>
      <c r="B4" s="43" t="s">
        <v>2</v>
      </c>
      <c r="C4" s="43" t="s">
        <v>2</v>
      </c>
      <c r="D4" s="43" t="s">
        <v>2</v>
      </c>
      <c r="E4" s="43" t="s">
        <v>2</v>
      </c>
      <c r="F4" s="43" t="s">
        <v>2</v>
      </c>
      <c r="G4" s="43" t="s">
        <v>2</v>
      </c>
      <c r="H4" s="43" t="s">
        <v>2</v>
      </c>
      <c r="I4" s="43" t="s">
        <v>2</v>
      </c>
      <c r="J4" s="43" t="s">
        <v>2</v>
      </c>
      <c r="K4" s="43" t="s">
        <v>2</v>
      </c>
      <c r="L4" s="43" t="s">
        <v>2</v>
      </c>
      <c r="M4" s="43" t="s">
        <v>2</v>
      </c>
    </row>
    <row r="5" spans="1:13" customFormat="1" ht="28.5" x14ac:dyDescent="0.25">
      <c r="A5" s="44" t="s">
        <v>115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</row>
    <row r="6" spans="1:13" ht="27" thickBot="1" x14ac:dyDescent="0.3">
      <c r="A6" s="3" t="s">
        <v>74</v>
      </c>
      <c r="C6" s="42" t="s">
        <v>116</v>
      </c>
      <c r="D6" s="42" t="s">
        <v>75</v>
      </c>
      <c r="E6" s="42" t="s">
        <v>75</v>
      </c>
      <c r="F6" s="42" t="s">
        <v>75</v>
      </c>
      <c r="G6" s="42" t="s">
        <v>75</v>
      </c>
      <c r="I6" s="42" t="s">
        <v>117</v>
      </c>
      <c r="J6" s="42" t="s">
        <v>76</v>
      </c>
      <c r="K6" s="42" t="s">
        <v>76</v>
      </c>
      <c r="L6" s="42" t="s">
        <v>76</v>
      </c>
      <c r="M6" s="42" t="s">
        <v>76</v>
      </c>
    </row>
    <row r="7" spans="1:13" ht="27" thickBot="1" x14ac:dyDescent="0.3">
      <c r="A7" s="3" t="s">
        <v>77</v>
      </c>
      <c r="C7" s="3" t="s">
        <v>78</v>
      </c>
      <c r="E7" s="3" t="s">
        <v>79</v>
      </c>
      <c r="G7" s="3" t="s">
        <v>80</v>
      </c>
      <c r="I7" s="3" t="s">
        <v>78</v>
      </c>
      <c r="K7" s="3" t="s">
        <v>79</v>
      </c>
      <c r="M7" s="3" t="s">
        <v>80</v>
      </c>
    </row>
    <row r="8" spans="1:13" ht="21" x14ac:dyDescent="0.25">
      <c r="A8" s="2" t="s">
        <v>65</v>
      </c>
      <c r="C8" s="1">
        <v>15231</v>
      </c>
      <c r="E8" s="1">
        <v>0</v>
      </c>
      <c r="G8" s="1">
        <f>C8-E8</f>
        <v>15231</v>
      </c>
      <c r="I8" s="1">
        <v>158298</v>
      </c>
      <c r="K8" s="1">
        <v>0</v>
      </c>
      <c r="M8" s="1">
        <f>I8-K8</f>
        <v>158298</v>
      </c>
    </row>
    <row r="9" spans="1:13" ht="21" x14ac:dyDescent="0.25">
      <c r="A9" s="2" t="s">
        <v>65</v>
      </c>
      <c r="C9" s="1">
        <v>45547</v>
      </c>
      <c r="E9" s="1">
        <v>0</v>
      </c>
      <c r="G9" s="1">
        <f t="shared" ref="G9:G72" si="0">C9-E9</f>
        <v>45547</v>
      </c>
      <c r="I9" s="1">
        <v>365070</v>
      </c>
      <c r="K9" s="1">
        <v>0</v>
      </c>
      <c r="M9" s="1">
        <f t="shared" ref="M9:M72" si="1">I9-K9</f>
        <v>365070</v>
      </c>
    </row>
    <row r="10" spans="1:13" ht="21" x14ac:dyDescent="0.25">
      <c r="A10" s="2" t="s">
        <v>65</v>
      </c>
      <c r="C10" s="1">
        <v>45893</v>
      </c>
      <c r="E10" s="1">
        <v>0</v>
      </c>
      <c r="G10" s="1">
        <f t="shared" si="0"/>
        <v>45893</v>
      </c>
      <c r="I10" s="1">
        <v>390713</v>
      </c>
      <c r="K10" s="1">
        <v>0</v>
      </c>
      <c r="M10" s="1">
        <f t="shared" si="1"/>
        <v>390713</v>
      </c>
    </row>
    <row r="11" spans="1:13" ht="21" x14ac:dyDescent="0.25">
      <c r="A11" s="2" t="s">
        <v>65</v>
      </c>
      <c r="C11" s="1">
        <v>49093</v>
      </c>
      <c r="E11" s="1">
        <v>0</v>
      </c>
      <c r="G11" s="1">
        <f t="shared" si="0"/>
        <v>49093</v>
      </c>
      <c r="I11" s="1">
        <v>393488</v>
      </c>
      <c r="K11" s="1">
        <v>0</v>
      </c>
      <c r="M11" s="1">
        <f t="shared" si="1"/>
        <v>393488</v>
      </c>
    </row>
    <row r="12" spans="1:13" ht="21" x14ac:dyDescent="0.25">
      <c r="A12" s="2" t="s">
        <v>67</v>
      </c>
      <c r="C12" s="1">
        <v>4853264731</v>
      </c>
      <c r="E12" s="1">
        <v>0</v>
      </c>
      <c r="G12" s="1">
        <f t="shared" si="0"/>
        <v>4853264731</v>
      </c>
      <c r="I12" s="1">
        <v>11803604141</v>
      </c>
      <c r="K12" s="1">
        <v>0</v>
      </c>
      <c r="M12" s="1">
        <f t="shared" si="1"/>
        <v>11803604141</v>
      </c>
    </row>
    <row r="13" spans="1:13" ht="21" x14ac:dyDescent="0.25">
      <c r="A13" s="2" t="s">
        <v>67</v>
      </c>
      <c r="C13" s="1">
        <v>5661390607</v>
      </c>
      <c r="E13" s="1">
        <v>0</v>
      </c>
      <c r="G13" s="1">
        <f t="shared" si="0"/>
        <v>5661390607</v>
      </c>
      <c r="I13" s="1">
        <v>96021310562</v>
      </c>
      <c r="K13" s="1">
        <v>0</v>
      </c>
      <c r="M13" s="1">
        <f t="shared" si="1"/>
        <v>96021310562</v>
      </c>
    </row>
    <row r="14" spans="1:13" ht="21" x14ac:dyDescent="0.25">
      <c r="A14" s="2" t="s">
        <v>67</v>
      </c>
      <c r="C14" s="1">
        <v>3802862311</v>
      </c>
      <c r="E14" s="1">
        <v>0</v>
      </c>
      <c r="G14" s="1">
        <f t="shared" si="0"/>
        <v>3802862311</v>
      </c>
      <c r="I14" s="1">
        <v>18219659767</v>
      </c>
      <c r="K14" s="1">
        <v>0</v>
      </c>
      <c r="M14" s="1">
        <f t="shared" si="1"/>
        <v>18219659767</v>
      </c>
    </row>
    <row r="15" spans="1:13" ht="21" x14ac:dyDescent="0.25">
      <c r="A15" s="2" t="s">
        <v>67</v>
      </c>
      <c r="C15" s="1">
        <v>1766805314</v>
      </c>
      <c r="E15" s="1">
        <v>0</v>
      </c>
      <c r="G15" s="1">
        <f t="shared" si="0"/>
        <v>1766805314</v>
      </c>
      <c r="I15" s="1">
        <v>5672119081</v>
      </c>
      <c r="K15" s="1">
        <v>0</v>
      </c>
      <c r="M15" s="1">
        <f t="shared" si="1"/>
        <v>5672119081</v>
      </c>
    </row>
    <row r="16" spans="1:13" ht="21" x14ac:dyDescent="0.25">
      <c r="A16" s="2" t="s">
        <v>67</v>
      </c>
      <c r="C16" s="1">
        <v>69100902</v>
      </c>
      <c r="E16" s="1">
        <v>0</v>
      </c>
      <c r="G16" s="1">
        <f t="shared" si="0"/>
        <v>69100902</v>
      </c>
      <c r="I16" s="1">
        <v>367646244</v>
      </c>
      <c r="K16" s="1">
        <v>0</v>
      </c>
      <c r="M16" s="1">
        <f t="shared" si="1"/>
        <v>367646244</v>
      </c>
    </row>
    <row r="17" spans="1:13" ht="21" x14ac:dyDescent="0.25">
      <c r="A17" s="2" t="s">
        <v>67</v>
      </c>
      <c r="C17" s="1">
        <v>2357105873</v>
      </c>
      <c r="E17" s="1">
        <v>0</v>
      </c>
      <c r="G17" s="1">
        <f t="shared" si="0"/>
        <v>2357105873</v>
      </c>
      <c r="I17" s="1">
        <v>9327133475</v>
      </c>
      <c r="K17" s="1">
        <v>0</v>
      </c>
      <c r="M17" s="1">
        <f t="shared" si="1"/>
        <v>9327133475</v>
      </c>
    </row>
    <row r="18" spans="1:13" ht="21" x14ac:dyDescent="0.25">
      <c r="A18" s="2" t="s">
        <v>67</v>
      </c>
      <c r="C18" s="1">
        <v>217006994</v>
      </c>
      <c r="E18" s="1">
        <v>0</v>
      </c>
      <c r="G18" s="1">
        <f t="shared" si="0"/>
        <v>217006994</v>
      </c>
      <c r="I18" s="1">
        <v>1361774101</v>
      </c>
      <c r="K18" s="1">
        <v>0</v>
      </c>
      <c r="M18" s="1">
        <f t="shared" si="1"/>
        <v>1361774101</v>
      </c>
    </row>
    <row r="19" spans="1:13" ht="21" x14ac:dyDescent="0.25">
      <c r="A19" s="2" t="s">
        <v>67</v>
      </c>
      <c r="C19" s="1">
        <v>107283664</v>
      </c>
      <c r="E19" s="1">
        <v>0</v>
      </c>
      <c r="G19" s="1">
        <f t="shared" si="0"/>
        <v>107283664</v>
      </c>
      <c r="I19" s="1">
        <v>604227162</v>
      </c>
      <c r="K19" s="1">
        <v>0</v>
      </c>
      <c r="M19" s="1">
        <f t="shared" si="1"/>
        <v>604227162</v>
      </c>
    </row>
    <row r="20" spans="1:13" ht="21" x14ac:dyDescent="0.25">
      <c r="A20" s="2" t="s">
        <v>67</v>
      </c>
      <c r="C20" s="1">
        <v>4184296711</v>
      </c>
      <c r="E20" s="1">
        <v>0</v>
      </c>
      <c r="G20" s="1">
        <f t="shared" si="0"/>
        <v>4184296711</v>
      </c>
      <c r="I20" s="1">
        <v>10521135282</v>
      </c>
      <c r="K20" s="1">
        <v>0</v>
      </c>
      <c r="M20" s="1">
        <f t="shared" si="1"/>
        <v>10521135282</v>
      </c>
    </row>
    <row r="21" spans="1:13" ht="21" x14ac:dyDescent="0.25">
      <c r="A21" s="2" t="s">
        <v>67</v>
      </c>
      <c r="C21" s="1">
        <v>479063453</v>
      </c>
      <c r="E21" s="1">
        <v>0</v>
      </c>
      <c r="G21" s="1">
        <f t="shared" si="0"/>
        <v>479063453</v>
      </c>
      <c r="I21" s="1">
        <v>1623127149</v>
      </c>
      <c r="K21" s="1">
        <v>0</v>
      </c>
      <c r="M21" s="1">
        <f t="shared" si="1"/>
        <v>1623127149</v>
      </c>
    </row>
    <row r="22" spans="1:13" ht="21" x14ac:dyDescent="0.25">
      <c r="A22" s="2" t="s">
        <v>67</v>
      </c>
      <c r="C22" s="1">
        <v>106031786</v>
      </c>
      <c r="E22" s="1">
        <v>0</v>
      </c>
      <c r="G22" s="1">
        <f t="shared" si="0"/>
        <v>106031786</v>
      </c>
      <c r="I22" s="1">
        <v>2822033599</v>
      </c>
      <c r="K22" s="1">
        <v>0</v>
      </c>
      <c r="M22" s="1">
        <f t="shared" si="1"/>
        <v>2822033599</v>
      </c>
    </row>
    <row r="23" spans="1:13" ht="21" x14ac:dyDescent="0.25">
      <c r="A23" s="2" t="s">
        <v>67</v>
      </c>
      <c r="C23" s="1">
        <v>2275878645</v>
      </c>
      <c r="E23" s="1">
        <v>0</v>
      </c>
      <c r="G23" s="1">
        <f t="shared" si="0"/>
        <v>2275878645</v>
      </c>
      <c r="I23" s="1">
        <v>11357543836</v>
      </c>
      <c r="K23" s="1">
        <v>0</v>
      </c>
      <c r="M23" s="1">
        <f t="shared" si="1"/>
        <v>11357543836</v>
      </c>
    </row>
    <row r="24" spans="1:13" ht="21" x14ac:dyDescent="0.25">
      <c r="A24" s="2" t="s">
        <v>81</v>
      </c>
      <c r="C24" s="1">
        <v>0</v>
      </c>
      <c r="E24" s="1">
        <v>0</v>
      </c>
      <c r="G24" s="1">
        <f t="shared" si="0"/>
        <v>0</v>
      </c>
      <c r="I24" s="1">
        <v>43908</v>
      </c>
      <c r="K24" s="1">
        <v>0</v>
      </c>
      <c r="M24" s="1">
        <f t="shared" si="1"/>
        <v>43908</v>
      </c>
    </row>
    <row r="25" spans="1:13" ht="21" x14ac:dyDescent="0.25">
      <c r="A25" s="2" t="s">
        <v>67</v>
      </c>
      <c r="C25" s="1">
        <v>49033988</v>
      </c>
      <c r="E25" s="1">
        <v>0</v>
      </c>
      <c r="G25" s="1">
        <f t="shared" si="0"/>
        <v>49033988</v>
      </c>
      <c r="I25" s="1">
        <v>3132732597</v>
      </c>
      <c r="K25" s="1">
        <v>0</v>
      </c>
      <c r="M25" s="1">
        <f t="shared" si="1"/>
        <v>3132732597</v>
      </c>
    </row>
    <row r="26" spans="1:13" ht="21" x14ac:dyDescent="0.25">
      <c r="A26" s="2" t="s">
        <v>67</v>
      </c>
      <c r="C26" s="1">
        <v>1253919759</v>
      </c>
      <c r="E26" s="1">
        <v>0</v>
      </c>
      <c r="G26" s="1">
        <f t="shared" si="0"/>
        <v>1253919759</v>
      </c>
      <c r="I26" s="1">
        <v>9833854312</v>
      </c>
      <c r="K26" s="1">
        <v>0</v>
      </c>
      <c r="M26" s="1">
        <f t="shared" si="1"/>
        <v>9833854312</v>
      </c>
    </row>
    <row r="27" spans="1:13" ht="21" x14ac:dyDescent="0.25">
      <c r="A27" s="2" t="s">
        <v>68</v>
      </c>
      <c r="C27" s="1">
        <v>504036</v>
      </c>
      <c r="E27" s="1">
        <v>0</v>
      </c>
      <c r="G27" s="1">
        <f t="shared" si="0"/>
        <v>504036</v>
      </c>
      <c r="I27" s="1">
        <v>5961398</v>
      </c>
      <c r="K27" s="1">
        <v>0</v>
      </c>
      <c r="M27" s="1">
        <f t="shared" si="1"/>
        <v>5961398</v>
      </c>
    </row>
    <row r="28" spans="1:13" ht="21" x14ac:dyDescent="0.25">
      <c r="A28" s="2" t="s">
        <v>67</v>
      </c>
      <c r="C28" s="1">
        <v>1701862935</v>
      </c>
      <c r="E28" s="1">
        <v>0</v>
      </c>
      <c r="G28" s="1">
        <f t="shared" si="0"/>
        <v>1701862935</v>
      </c>
      <c r="I28" s="1">
        <v>9588567102</v>
      </c>
      <c r="K28" s="1">
        <v>0</v>
      </c>
      <c r="M28" s="1">
        <f t="shared" si="1"/>
        <v>9588567102</v>
      </c>
    </row>
    <row r="29" spans="1:13" ht="21" x14ac:dyDescent="0.25">
      <c r="A29" s="2" t="s">
        <v>67</v>
      </c>
      <c r="C29" s="1">
        <v>99694802</v>
      </c>
      <c r="E29" s="1">
        <v>0</v>
      </c>
      <c r="G29" s="1">
        <f t="shared" si="0"/>
        <v>99694802</v>
      </c>
      <c r="I29" s="1">
        <v>2742527131</v>
      </c>
      <c r="K29" s="1">
        <v>0</v>
      </c>
      <c r="M29" s="1">
        <f t="shared" si="1"/>
        <v>2742527131</v>
      </c>
    </row>
    <row r="30" spans="1:13" ht="21" x14ac:dyDescent="0.25">
      <c r="A30" s="2" t="s">
        <v>67</v>
      </c>
      <c r="C30" s="1">
        <v>1111382530</v>
      </c>
      <c r="E30" s="1">
        <v>0</v>
      </c>
      <c r="G30" s="1">
        <f t="shared" si="0"/>
        <v>1111382530</v>
      </c>
      <c r="I30" s="1">
        <v>10074678365</v>
      </c>
      <c r="K30" s="1">
        <v>0</v>
      </c>
      <c r="M30" s="1">
        <f t="shared" si="1"/>
        <v>10074678365</v>
      </c>
    </row>
    <row r="31" spans="1:13" ht="21" x14ac:dyDescent="0.25">
      <c r="A31" s="2" t="s">
        <v>67</v>
      </c>
      <c r="C31" s="1">
        <v>154394609</v>
      </c>
      <c r="E31" s="1">
        <v>0</v>
      </c>
      <c r="G31" s="1">
        <f t="shared" si="0"/>
        <v>154394609</v>
      </c>
      <c r="I31" s="1">
        <v>3816320723</v>
      </c>
      <c r="K31" s="1">
        <v>0</v>
      </c>
      <c r="M31" s="1">
        <f t="shared" si="1"/>
        <v>3816320723</v>
      </c>
    </row>
    <row r="32" spans="1:13" ht="21" x14ac:dyDescent="0.25">
      <c r="A32" s="2" t="s">
        <v>68</v>
      </c>
      <c r="C32" s="1">
        <v>39881</v>
      </c>
      <c r="E32" s="1">
        <v>0</v>
      </c>
      <c r="G32" s="1">
        <f t="shared" si="0"/>
        <v>39881</v>
      </c>
      <c r="I32" s="1">
        <v>215942345</v>
      </c>
      <c r="K32" s="1">
        <v>0</v>
      </c>
      <c r="M32" s="1">
        <f t="shared" si="1"/>
        <v>215942345</v>
      </c>
    </row>
    <row r="33" spans="1:13" ht="21" x14ac:dyDescent="0.25">
      <c r="A33" s="2" t="s">
        <v>67</v>
      </c>
      <c r="C33" s="1">
        <v>88361339</v>
      </c>
      <c r="E33" s="1">
        <v>0</v>
      </c>
      <c r="G33" s="1">
        <f t="shared" si="0"/>
        <v>88361339</v>
      </c>
      <c r="I33" s="1">
        <v>1312045020</v>
      </c>
      <c r="K33" s="1">
        <v>0</v>
      </c>
      <c r="M33" s="1">
        <f t="shared" si="1"/>
        <v>1312045020</v>
      </c>
    </row>
    <row r="34" spans="1:13" ht="21" x14ac:dyDescent="0.25">
      <c r="A34" s="2" t="s">
        <v>67</v>
      </c>
      <c r="C34" s="1">
        <v>48095881</v>
      </c>
      <c r="E34" s="1">
        <v>0</v>
      </c>
      <c r="G34" s="1">
        <f t="shared" si="0"/>
        <v>48095881</v>
      </c>
      <c r="I34" s="1">
        <v>830100661</v>
      </c>
      <c r="K34" s="1">
        <v>0</v>
      </c>
      <c r="M34" s="1">
        <f t="shared" si="1"/>
        <v>830100661</v>
      </c>
    </row>
    <row r="35" spans="1:13" ht="21" x14ac:dyDescent="0.25">
      <c r="A35" s="2" t="s">
        <v>67</v>
      </c>
      <c r="C35" s="1">
        <v>62899262</v>
      </c>
      <c r="E35" s="1">
        <v>0</v>
      </c>
      <c r="G35" s="1">
        <f t="shared" si="0"/>
        <v>62899262</v>
      </c>
      <c r="I35" s="1">
        <v>1199952272</v>
      </c>
      <c r="K35" s="1">
        <v>0</v>
      </c>
      <c r="M35" s="1">
        <f t="shared" si="1"/>
        <v>1199952272</v>
      </c>
    </row>
    <row r="36" spans="1:13" ht="21" x14ac:dyDescent="0.25">
      <c r="A36" s="2" t="s">
        <v>67</v>
      </c>
      <c r="C36" s="1">
        <v>98530673</v>
      </c>
      <c r="E36" s="1">
        <v>0</v>
      </c>
      <c r="G36" s="1">
        <f t="shared" si="0"/>
        <v>98530673</v>
      </c>
      <c r="I36" s="1">
        <v>223296056</v>
      </c>
      <c r="K36" s="1">
        <v>0</v>
      </c>
      <c r="M36" s="1">
        <f t="shared" si="1"/>
        <v>223296056</v>
      </c>
    </row>
    <row r="37" spans="1:13" ht="21" x14ac:dyDescent="0.25">
      <c r="A37" s="2" t="s">
        <v>67</v>
      </c>
      <c r="C37" s="1">
        <v>154564874</v>
      </c>
      <c r="E37" s="1">
        <v>0</v>
      </c>
      <c r="G37" s="1">
        <f t="shared" si="0"/>
        <v>154564874</v>
      </c>
      <c r="I37" s="1">
        <v>3959216909</v>
      </c>
      <c r="K37" s="1">
        <v>0</v>
      </c>
      <c r="M37" s="1">
        <f t="shared" si="1"/>
        <v>3959216909</v>
      </c>
    </row>
    <row r="38" spans="1:13" ht="21" x14ac:dyDescent="0.25">
      <c r="A38" s="2" t="s">
        <v>67</v>
      </c>
      <c r="C38" s="1">
        <v>537904353</v>
      </c>
      <c r="E38" s="1">
        <v>0</v>
      </c>
      <c r="G38" s="1">
        <f t="shared" si="0"/>
        <v>537904353</v>
      </c>
      <c r="I38" s="1">
        <v>6171978527</v>
      </c>
      <c r="K38" s="1">
        <v>0</v>
      </c>
      <c r="M38" s="1">
        <f t="shared" si="1"/>
        <v>6171978527</v>
      </c>
    </row>
    <row r="39" spans="1:13" ht="21" x14ac:dyDescent="0.25">
      <c r="A39" s="2" t="s">
        <v>67</v>
      </c>
      <c r="C39" s="1">
        <v>136288456</v>
      </c>
      <c r="E39" s="1">
        <v>0</v>
      </c>
      <c r="G39" s="1">
        <f t="shared" si="0"/>
        <v>136288456</v>
      </c>
      <c r="I39" s="1">
        <v>586661714</v>
      </c>
      <c r="K39" s="1">
        <v>0</v>
      </c>
      <c r="M39" s="1">
        <f t="shared" si="1"/>
        <v>586661714</v>
      </c>
    </row>
    <row r="40" spans="1:13" ht="21" x14ac:dyDescent="0.25">
      <c r="A40" s="2" t="s">
        <v>67</v>
      </c>
      <c r="C40" s="1">
        <v>131876115</v>
      </c>
      <c r="E40" s="1">
        <v>0</v>
      </c>
      <c r="G40" s="1">
        <f t="shared" si="0"/>
        <v>131876115</v>
      </c>
      <c r="I40" s="1">
        <v>716187366</v>
      </c>
      <c r="K40" s="1">
        <v>0</v>
      </c>
      <c r="M40" s="1">
        <f t="shared" si="1"/>
        <v>716187366</v>
      </c>
    </row>
    <row r="41" spans="1:13" ht="21" x14ac:dyDescent="0.25">
      <c r="A41" s="2" t="s">
        <v>67</v>
      </c>
      <c r="C41" s="1">
        <v>6888634</v>
      </c>
      <c r="E41" s="1">
        <v>0</v>
      </c>
      <c r="G41" s="1">
        <f t="shared" si="0"/>
        <v>6888634</v>
      </c>
      <c r="I41" s="1">
        <v>150252418</v>
      </c>
      <c r="K41" s="1">
        <v>0</v>
      </c>
      <c r="M41" s="1">
        <f t="shared" si="1"/>
        <v>150252418</v>
      </c>
    </row>
    <row r="42" spans="1:13" ht="21" x14ac:dyDescent="0.25">
      <c r="A42" s="2" t="s">
        <v>68</v>
      </c>
      <c r="C42" s="1">
        <v>2532821914</v>
      </c>
      <c r="E42" s="1">
        <v>0</v>
      </c>
      <c r="G42" s="1">
        <f t="shared" si="0"/>
        <v>2532821914</v>
      </c>
      <c r="I42" s="1">
        <v>25469032673</v>
      </c>
      <c r="K42" s="1">
        <v>6886222</v>
      </c>
      <c r="M42" s="1">
        <f t="shared" si="1"/>
        <v>25462146451</v>
      </c>
    </row>
    <row r="43" spans="1:13" ht="21" x14ac:dyDescent="0.25">
      <c r="A43" s="2" t="s">
        <v>68</v>
      </c>
      <c r="C43" s="1">
        <v>4537972600</v>
      </c>
      <c r="E43" s="1">
        <v>0</v>
      </c>
      <c r="G43" s="1">
        <f t="shared" si="0"/>
        <v>4537972600</v>
      </c>
      <c r="I43" s="1">
        <v>36825428929</v>
      </c>
      <c r="K43" s="1">
        <v>7222136</v>
      </c>
      <c r="M43" s="1">
        <f t="shared" si="1"/>
        <v>36818206793</v>
      </c>
    </row>
    <row r="44" spans="1:13" ht="21" x14ac:dyDescent="0.25">
      <c r="A44" s="2" t="s">
        <v>68</v>
      </c>
      <c r="C44" s="1">
        <v>1833657532</v>
      </c>
      <c r="E44" s="1">
        <v>0</v>
      </c>
      <c r="G44" s="1">
        <f t="shared" si="0"/>
        <v>1833657532</v>
      </c>
      <c r="I44" s="1">
        <v>19280712249</v>
      </c>
      <c r="K44" s="1">
        <v>5563568</v>
      </c>
      <c r="M44" s="1">
        <f t="shared" si="1"/>
        <v>19275148681</v>
      </c>
    </row>
    <row r="45" spans="1:13" ht="21" x14ac:dyDescent="0.25">
      <c r="A45" s="2" t="s">
        <v>68</v>
      </c>
      <c r="C45" s="1">
        <v>5073558901</v>
      </c>
      <c r="E45" s="1">
        <v>0</v>
      </c>
      <c r="G45" s="1">
        <f t="shared" si="0"/>
        <v>5073558901</v>
      </c>
      <c r="I45" s="1">
        <v>41195391177</v>
      </c>
      <c r="K45" s="1">
        <v>8368432</v>
      </c>
      <c r="M45" s="1">
        <f t="shared" si="1"/>
        <v>41187022745</v>
      </c>
    </row>
    <row r="46" spans="1:13" ht="21" x14ac:dyDescent="0.25">
      <c r="A46" s="2" t="s">
        <v>68</v>
      </c>
      <c r="C46" s="1">
        <v>970915067</v>
      </c>
      <c r="E46" s="1">
        <v>0</v>
      </c>
      <c r="G46" s="1">
        <f t="shared" si="0"/>
        <v>970915067</v>
      </c>
      <c r="I46" s="1">
        <v>7780957483</v>
      </c>
      <c r="K46" s="1">
        <v>1545206</v>
      </c>
      <c r="M46" s="1">
        <f t="shared" si="1"/>
        <v>7779412277</v>
      </c>
    </row>
    <row r="47" spans="1:13" ht="21" x14ac:dyDescent="0.25">
      <c r="A47" s="2" t="s">
        <v>68</v>
      </c>
      <c r="C47" s="1">
        <v>633205477</v>
      </c>
      <c r="E47" s="1">
        <v>0</v>
      </c>
      <c r="G47" s="1">
        <f t="shared" si="0"/>
        <v>633205477</v>
      </c>
      <c r="I47" s="1">
        <v>4923616362</v>
      </c>
      <c r="K47" s="1">
        <v>1007737</v>
      </c>
      <c r="M47" s="1">
        <f t="shared" si="1"/>
        <v>4922608625</v>
      </c>
    </row>
    <row r="48" spans="1:13" ht="21" x14ac:dyDescent="0.25">
      <c r="A48" s="2" t="s">
        <v>68</v>
      </c>
      <c r="C48" s="1">
        <v>646397258</v>
      </c>
      <c r="E48" s="1">
        <v>0</v>
      </c>
      <c r="G48" s="1">
        <f t="shared" si="0"/>
        <v>646397258</v>
      </c>
      <c r="I48" s="1">
        <v>5199005490</v>
      </c>
      <c r="K48" s="1">
        <v>1112713</v>
      </c>
      <c r="M48" s="1">
        <f t="shared" si="1"/>
        <v>5197892777</v>
      </c>
    </row>
    <row r="49" spans="1:13" ht="21" x14ac:dyDescent="0.25">
      <c r="A49" s="2" t="s">
        <v>68</v>
      </c>
      <c r="C49" s="1">
        <v>4432438354</v>
      </c>
      <c r="E49" s="1">
        <v>0</v>
      </c>
      <c r="G49" s="1">
        <f t="shared" si="0"/>
        <v>4432438354</v>
      </c>
      <c r="I49" s="1">
        <v>36084200295</v>
      </c>
      <c r="K49" s="1">
        <v>9027677</v>
      </c>
      <c r="M49" s="1">
        <f t="shared" si="1"/>
        <v>36075172618</v>
      </c>
    </row>
    <row r="50" spans="1:13" ht="21" x14ac:dyDescent="0.25">
      <c r="A50" s="2" t="s">
        <v>68</v>
      </c>
      <c r="C50" s="1">
        <v>8970410956</v>
      </c>
      <c r="E50" s="1">
        <v>0</v>
      </c>
      <c r="G50" s="1">
        <f t="shared" si="0"/>
        <v>8970410956</v>
      </c>
      <c r="I50" s="1">
        <v>72305386349</v>
      </c>
      <c r="K50" s="1">
        <v>14486261</v>
      </c>
      <c r="M50" s="1">
        <f t="shared" si="1"/>
        <v>72290900088</v>
      </c>
    </row>
    <row r="51" spans="1:13" ht="21" x14ac:dyDescent="0.25">
      <c r="A51" s="2" t="s">
        <v>68</v>
      </c>
      <c r="C51" s="1">
        <v>2820402738</v>
      </c>
      <c r="E51" s="1">
        <v>0</v>
      </c>
      <c r="G51" s="1">
        <f t="shared" si="0"/>
        <v>2820402738</v>
      </c>
      <c r="I51" s="1">
        <v>23804666191</v>
      </c>
      <c r="K51" s="1">
        <v>5748322</v>
      </c>
      <c r="M51" s="1">
        <f t="shared" si="1"/>
        <v>23798917869</v>
      </c>
    </row>
    <row r="52" spans="1:13" ht="21" x14ac:dyDescent="0.25">
      <c r="A52" s="2" t="s">
        <v>68</v>
      </c>
      <c r="C52" s="1">
        <v>5801745203</v>
      </c>
      <c r="E52" s="1">
        <v>0</v>
      </c>
      <c r="G52" s="1">
        <f t="shared" si="0"/>
        <v>5801745203</v>
      </c>
      <c r="I52" s="1">
        <v>46604723557</v>
      </c>
      <c r="K52" s="1">
        <v>9401374</v>
      </c>
      <c r="M52" s="1">
        <f t="shared" si="1"/>
        <v>46595322183</v>
      </c>
    </row>
    <row r="53" spans="1:13" ht="21" x14ac:dyDescent="0.25">
      <c r="A53" s="2" t="s">
        <v>68</v>
      </c>
      <c r="C53" s="1">
        <v>3284753423</v>
      </c>
      <c r="E53" s="1">
        <v>0</v>
      </c>
      <c r="G53" s="1">
        <f t="shared" si="0"/>
        <v>3284753423</v>
      </c>
      <c r="I53" s="1">
        <v>26615768480</v>
      </c>
      <c r="K53" s="1">
        <v>5437594</v>
      </c>
      <c r="M53" s="1">
        <f t="shared" si="1"/>
        <v>26610330886</v>
      </c>
    </row>
    <row r="54" spans="1:13" ht="21" x14ac:dyDescent="0.25">
      <c r="A54" s="2" t="s">
        <v>68</v>
      </c>
      <c r="C54" s="1">
        <v>8500783559</v>
      </c>
      <c r="E54" s="1">
        <v>0</v>
      </c>
      <c r="G54" s="1">
        <f t="shared" si="0"/>
        <v>8500783559</v>
      </c>
      <c r="I54" s="1">
        <v>67799983010</v>
      </c>
      <c r="K54" s="1">
        <v>13528909</v>
      </c>
      <c r="M54" s="1">
        <f t="shared" si="1"/>
        <v>67786454101</v>
      </c>
    </row>
    <row r="55" spans="1:13" ht="21" x14ac:dyDescent="0.25">
      <c r="A55" s="2" t="s">
        <v>68</v>
      </c>
      <c r="C55" s="1">
        <v>311326025</v>
      </c>
      <c r="E55" s="1">
        <v>0</v>
      </c>
      <c r="G55" s="1">
        <f t="shared" si="0"/>
        <v>311326025</v>
      </c>
      <c r="I55" s="1">
        <v>2823595085</v>
      </c>
      <c r="K55" s="1">
        <v>768401</v>
      </c>
      <c r="M55" s="1">
        <f t="shared" si="1"/>
        <v>2822826684</v>
      </c>
    </row>
    <row r="56" spans="1:13" ht="21" x14ac:dyDescent="0.25">
      <c r="A56" s="2" t="s">
        <v>68</v>
      </c>
      <c r="C56" s="1">
        <v>211068491</v>
      </c>
      <c r="E56" s="1">
        <v>0</v>
      </c>
      <c r="G56" s="1">
        <f t="shared" si="0"/>
        <v>211068491</v>
      </c>
      <c r="I56" s="1">
        <v>2290783642</v>
      </c>
      <c r="K56" s="1">
        <v>329611</v>
      </c>
      <c r="M56" s="1">
        <f t="shared" si="1"/>
        <v>2290454031</v>
      </c>
    </row>
    <row r="57" spans="1:13" ht="21" x14ac:dyDescent="0.25">
      <c r="A57" s="2" t="s">
        <v>68</v>
      </c>
      <c r="C57" s="1">
        <v>1825742464</v>
      </c>
      <c r="E57" s="1">
        <v>0</v>
      </c>
      <c r="G57" s="1">
        <f t="shared" si="0"/>
        <v>1825742464</v>
      </c>
      <c r="I57" s="1">
        <v>15070053696</v>
      </c>
      <c r="K57" s="1">
        <v>3213660</v>
      </c>
      <c r="M57" s="1">
        <f t="shared" si="1"/>
        <v>15066840036</v>
      </c>
    </row>
    <row r="58" spans="1:13" ht="21" x14ac:dyDescent="0.25">
      <c r="A58" s="2" t="s">
        <v>67</v>
      </c>
      <c r="C58" s="1">
        <v>173304705</v>
      </c>
      <c r="E58" s="1">
        <v>0</v>
      </c>
      <c r="G58" s="1">
        <f t="shared" si="0"/>
        <v>173304705</v>
      </c>
      <c r="I58" s="1">
        <v>1853394664</v>
      </c>
      <c r="K58" s="1">
        <v>0</v>
      </c>
      <c r="M58" s="1">
        <f t="shared" si="1"/>
        <v>1853394664</v>
      </c>
    </row>
    <row r="59" spans="1:13" ht="21" x14ac:dyDescent="0.25">
      <c r="A59" s="2" t="s">
        <v>67</v>
      </c>
      <c r="C59" s="1">
        <v>97116075</v>
      </c>
      <c r="E59" s="1">
        <v>0</v>
      </c>
      <c r="G59" s="1">
        <f t="shared" si="0"/>
        <v>97116075</v>
      </c>
      <c r="I59" s="1">
        <v>1476966553</v>
      </c>
      <c r="K59" s="1">
        <v>0</v>
      </c>
      <c r="M59" s="1">
        <f t="shared" si="1"/>
        <v>1476966553</v>
      </c>
    </row>
    <row r="60" spans="1:13" ht="21" x14ac:dyDescent="0.25">
      <c r="A60" s="2" t="s">
        <v>68</v>
      </c>
      <c r="C60" s="1">
        <v>5804383559</v>
      </c>
      <c r="E60" s="1">
        <v>0</v>
      </c>
      <c r="G60" s="1">
        <f t="shared" si="0"/>
        <v>5804383559</v>
      </c>
      <c r="I60" s="1">
        <v>46130158883</v>
      </c>
      <c r="K60" s="1">
        <v>11361934</v>
      </c>
      <c r="M60" s="1">
        <f t="shared" si="1"/>
        <v>46118796949</v>
      </c>
    </row>
    <row r="61" spans="1:13" ht="21" x14ac:dyDescent="0.25">
      <c r="A61" s="2" t="s">
        <v>68</v>
      </c>
      <c r="C61" s="1">
        <v>2532821916</v>
      </c>
      <c r="E61" s="1">
        <v>0</v>
      </c>
      <c r="G61" s="1">
        <f t="shared" si="0"/>
        <v>2532821916</v>
      </c>
      <c r="I61" s="1">
        <v>21689950828</v>
      </c>
      <c r="K61" s="1">
        <v>6662218</v>
      </c>
      <c r="M61" s="1">
        <f t="shared" si="1"/>
        <v>21683288610</v>
      </c>
    </row>
    <row r="62" spans="1:13" ht="21" x14ac:dyDescent="0.25">
      <c r="A62" s="2" t="s">
        <v>68</v>
      </c>
      <c r="C62" s="1">
        <v>11635150683</v>
      </c>
      <c r="E62" s="1">
        <v>0</v>
      </c>
      <c r="G62" s="1">
        <f t="shared" si="0"/>
        <v>11635150683</v>
      </c>
      <c r="I62" s="1">
        <v>95293582237</v>
      </c>
      <c r="K62" s="1">
        <v>24531443</v>
      </c>
      <c r="M62" s="1">
        <f t="shared" si="1"/>
        <v>95269050794</v>
      </c>
    </row>
    <row r="63" spans="1:13" ht="21" x14ac:dyDescent="0.25">
      <c r="A63" s="2" t="s">
        <v>68</v>
      </c>
      <c r="C63" s="1">
        <v>395753423</v>
      </c>
      <c r="E63" s="1">
        <v>0</v>
      </c>
      <c r="G63" s="1">
        <f t="shared" si="0"/>
        <v>395753423</v>
      </c>
      <c r="I63" s="1">
        <v>2860315015</v>
      </c>
      <c r="K63" s="1">
        <v>0</v>
      </c>
      <c r="M63" s="1">
        <f t="shared" si="1"/>
        <v>2860315015</v>
      </c>
    </row>
    <row r="64" spans="1:13" ht="21" x14ac:dyDescent="0.25">
      <c r="A64" s="2" t="s">
        <v>67</v>
      </c>
      <c r="C64" s="1">
        <v>59332109</v>
      </c>
      <c r="E64" s="1">
        <v>0</v>
      </c>
      <c r="G64" s="1">
        <f t="shared" si="0"/>
        <v>59332109</v>
      </c>
      <c r="I64" s="1">
        <v>2368278968</v>
      </c>
      <c r="K64" s="1">
        <v>0</v>
      </c>
      <c r="M64" s="1">
        <f t="shared" si="1"/>
        <v>2368278968</v>
      </c>
    </row>
    <row r="65" spans="1:13" ht="21" x14ac:dyDescent="0.25">
      <c r="A65" s="2" t="s">
        <v>67</v>
      </c>
      <c r="C65" s="1">
        <v>90431792</v>
      </c>
      <c r="E65" s="1">
        <v>0</v>
      </c>
      <c r="G65" s="1">
        <f t="shared" si="0"/>
        <v>90431792</v>
      </c>
      <c r="I65" s="1">
        <v>5125214996</v>
      </c>
      <c r="K65" s="1">
        <v>0</v>
      </c>
      <c r="M65" s="1">
        <f t="shared" si="1"/>
        <v>5125214996</v>
      </c>
    </row>
    <row r="66" spans="1:13" ht="21" x14ac:dyDescent="0.25">
      <c r="A66" s="2" t="s">
        <v>69</v>
      </c>
      <c r="C66" s="1">
        <v>784</v>
      </c>
      <c r="E66" s="1">
        <v>0</v>
      </c>
      <c r="G66" s="1">
        <f t="shared" si="0"/>
        <v>784</v>
      </c>
      <c r="I66" s="1">
        <v>894</v>
      </c>
      <c r="K66" s="1">
        <v>0</v>
      </c>
      <c r="M66" s="1">
        <f t="shared" si="1"/>
        <v>894</v>
      </c>
    </row>
    <row r="67" spans="1:13" ht="21" x14ac:dyDescent="0.25">
      <c r="A67" s="2" t="s">
        <v>67</v>
      </c>
      <c r="C67" s="1">
        <v>198357663</v>
      </c>
      <c r="E67" s="1">
        <v>0</v>
      </c>
      <c r="G67" s="1">
        <f t="shared" si="0"/>
        <v>198357663</v>
      </c>
      <c r="I67" s="1">
        <v>3520472819</v>
      </c>
      <c r="K67" s="1">
        <v>0</v>
      </c>
      <c r="M67" s="1">
        <f t="shared" si="1"/>
        <v>3520472819</v>
      </c>
    </row>
    <row r="68" spans="1:13" ht="21" x14ac:dyDescent="0.25">
      <c r="A68" s="2" t="s">
        <v>67</v>
      </c>
      <c r="C68" s="1">
        <v>58601412</v>
      </c>
      <c r="E68" s="1">
        <v>0</v>
      </c>
      <c r="G68" s="1">
        <f t="shared" si="0"/>
        <v>58601412</v>
      </c>
      <c r="I68" s="1">
        <v>904127381</v>
      </c>
      <c r="K68" s="1">
        <v>0</v>
      </c>
      <c r="M68" s="1">
        <f t="shared" si="1"/>
        <v>904127381</v>
      </c>
    </row>
    <row r="69" spans="1:13" ht="21" x14ac:dyDescent="0.25">
      <c r="A69" s="2" t="s">
        <v>68</v>
      </c>
      <c r="C69" s="1">
        <v>5646082190</v>
      </c>
      <c r="E69" s="1">
        <v>0</v>
      </c>
      <c r="G69" s="1">
        <f t="shared" si="0"/>
        <v>5646082190</v>
      </c>
      <c r="I69" s="1">
        <v>27053704088</v>
      </c>
      <c r="K69" s="1">
        <v>0</v>
      </c>
      <c r="M69" s="1">
        <f t="shared" si="1"/>
        <v>27053704088</v>
      </c>
    </row>
    <row r="70" spans="1:13" ht="21" x14ac:dyDescent="0.25">
      <c r="A70" s="2" t="s">
        <v>68</v>
      </c>
      <c r="C70" s="1">
        <v>3931150683</v>
      </c>
      <c r="E70" s="1">
        <v>0</v>
      </c>
      <c r="G70" s="1">
        <f t="shared" si="0"/>
        <v>3931150683</v>
      </c>
      <c r="I70" s="1">
        <v>18836457526</v>
      </c>
      <c r="K70" s="1">
        <v>0</v>
      </c>
      <c r="M70" s="1">
        <f t="shared" si="1"/>
        <v>18836457526</v>
      </c>
    </row>
    <row r="71" spans="1:13" ht="21" x14ac:dyDescent="0.25">
      <c r="A71" s="2" t="s">
        <v>68</v>
      </c>
      <c r="C71" s="1">
        <v>1371945203</v>
      </c>
      <c r="E71" s="1">
        <v>0</v>
      </c>
      <c r="G71" s="1">
        <f t="shared" si="0"/>
        <v>1371945203</v>
      </c>
      <c r="I71" s="1">
        <v>6580783549</v>
      </c>
      <c r="K71" s="1">
        <v>0</v>
      </c>
      <c r="M71" s="1">
        <f t="shared" si="1"/>
        <v>6580783549</v>
      </c>
    </row>
    <row r="72" spans="1:13" ht="21" x14ac:dyDescent="0.25">
      <c r="A72" s="2" t="s">
        <v>68</v>
      </c>
      <c r="C72" s="1">
        <v>6622273971</v>
      </c>
      <c r="E72" s="1">
        <v>0</v>
      </c>
      <c r="G72" s="1">
        <f t="shared" si="0"/>
        <v>6622273971</v>
      </c>
      <c r="I72" s="1">
        <v>31606745177</v>
      </c>
      <c r="K72" s="1">
        <v>0</v>
      </c>
      <c r="M72" s="1">
        <f t="shared" si="1"/>
        <v>31606745177</v>
      </c>
    </row>
    <row r="73" spans="1:13" ht="21" x14ac:dyDescent="0.25">
      <c r="A73" s="2" t="s">
        <v>68</v>
      </c>
      <c r="C73" s="1">
        <v>1345561642</v>
      </c>
      <c r="E73" s="1">
        <v>0</v>
      </c>
      <c r="G73" s="1">
        <f t="shared" ref="G73:G101" si="2">C73-E73</f>
        <v>1345561642</v>
      </c>
      <c r="I73" s="1">
        <v>5739945176</v>
      </c>
      <c r="K73" s="1">
        <v>0</v>
      </c>
      <c r="M73" s="1">
        <f t="shared" ref="M73:M101" si="3">I73-K73</f>
        <v>5739945176</v>
      </c>
    </row>
    <row r="74" spans="1:13" ht="21" x14ac:dyDescent="0.25">
      <c r="A74" s="2" t="s">
        <v>68</v>
      </c>
      <c r="C74" s="1">
        <v>1338701916</v>
      </c>
      <c r="E74" s="1">
        <v>0</v>
      </c>
      <c r="G74" s="1">
        <f t="shared" si="2"/>
        <v>1338701916</v>
      </c>
      <c r="I74" s="1">
        <v>5842101922</v>
      </c>
      <c r="K74" s="1">
        <v>0</v>
      </c>
      <c r="M74" s="1">
        <f t="shared" si="3"/>
        <v>5842101922</v>
      </c>
    </row>
    <row r="75" spans="1:13" ht="21" x14ac:dyDescent="0.25">
      <c r="A75" s="2" t="s">
        <v>68</v>
      </c>
      <c r="C75" s="1">
        <v>827388492</v>
      </c>
      <c r="E75" s="1">
        <v>0</v>
      </c>
      <c r="G75" s="1">
        <f t="shared" si="2"/>
        <v>827388492</v>
      </c>
      <c r="I75" s="1">
        <v>3529503536</v>
      </c>
      <c r="K75" s="1">
        <v>0</v>
      </c>
      <c r="M75" s="1">
        <f t="shared" si="3"/>
        <v>3529503536</v>
      </c>
    </row>
    <row r="76" spans="1:13" ht="21" x14ac:dyDescent="0.25">
      <c r="A76" s="2" t="s">
        <v>68</v>
      </c>
      <c r="C76" s="1">
        <v>366467670</v>
      </c>
      <c r="E76" s="1">
        <v>0</v>
      </c>
      <c r="G76" s="1">
        <f t="shared" si="2"/>
        <v>366467670</v>
      </c>
      <c r="I76" s="1">
        <v>1563290946</v>
      </c>
      <c r="K76" s="1">
        <v>0</v>
      </c>
      <c r="M76" s="1">
        <f t="shared" si="3"/>
        <v>1563290946</v>
      </c>
    </row>
    <row r="77" spans="1:13" ht="21" x14ac:dyDescent="0.25">
      <c r="A77" s="2" t="s">
        <v>68</v>
      </c>
      <c r="C77" s="1">
        <v>1243193423</v>
      </c>
      <c r="E77" s="1">
        <v>0</v>
      </c>
      <c r="G77" s="1">
        <f t="shared" si="2"/>
        <v>1243193423</v>
      </c>
      <c r="I77" s="1">
        <v>5303259161</v>
      </c>
      <c r="K77" s="1">
        <v>0</v>
      </c>
      <c r="M77" s="1">
        <f t="shared" si="3"/>
        <v>5303259161</v>
      </c>
    </row>
    <row r="78" spans="1:13" ht="21" x14ac:dyDescent="0.25">
      <c r="A78" s="2" t="s">
        <v>68</v>
      </c>
      <c r="C78" s="1">
        <v>2010955069</v>
      </c>
      <c r="E78" s="1">
        <v>0</v>
      </c>
      <c r="G78" s="1">
        <f t="shared" si="2"/>
        <v>2010955069</v>
      </c>
      <c r="I78" s="1">
        <v>8578404375</v>
      </c>
      <c r="K78" s="1">
        <v>0</v>
      </c>
      <c r="M78" s="1">
        <f t="shared" si="3"/>
        <v>8578404375</v>
      </c>
    </row>
    <row r="79" spans="1:13" ht="21" x14ac:dyDescent="0.25">
      <c r="A79" s="2" t="s">
        <v>68</v>
      </c>
      <c r="C79" s="1">
        <v>416332601</v>
      </c>
      <c r="E79" s="1">
        <v>0</v>
      </c>
      <c r="G79" s="1">
        <f t="shared" si="2"/>
        <v>416332601</v>
      </c>
      <c r="I79" s="1">
        <v>1776006559</v>
      </c>
      <c r="K79" s="1">
        <v>0</v>
      </c>
      <c r="M79" s="1">
        <f t="shared" si="3"/>
        <v>1776006559</v>
      </c>
    </row>
    <row r="80" spans="1:13" ht="21" x14ac:dyDescent="0.25">
      <c r="A80" s="2" t="s">
        <v>68</v>
      </c>
      <c r="C80" s="1">
        <v>2463960821</v>
      </c>
      <c r="E80" s="1">
        <v>0</v>
      </c>
      <c r="G80" s="1">
        <f t="shared" si="2"/>
        <v>2463960821</v>
      </c>
      <c r="I80" s="1">
        <v>10510852587</v>
      </c>
      <c r="K80" s="1">
        <v>0</v>
      </c>
      <c r="M80" s="1">
        <f t="shared" si="3"/>
        <v>10510852587</v>
      </c>
    </row>
    <row r="81" spans="1:13" ht="21" x14ac:dyDescent="0.25">
      <c r="A81" s="2" t="s">
        <v>68</v>
      </c>
      <c r="C81" s="1">
        <v>240090410</v>
      </c>
      <c r="E81" s="1">
        <v>0</v>
      </c>
      <c r="G81" s="1">
        <f t="shared" si="2"/>
        <v>240090410</v>
      </c>
      <c r="I81" s="1">
        <v>1024186278</v>
      </c>
      <c r="K81" s="1">
        <v>0</v>
      </c>
      <c r="M81" s="1">
        <f t="shared" si="3"/>
        <v>1024186278</v>
      </c>
    </row>
    <row r="82" spans="1:13" ht="21" x14ac:dyDescent="0.25">
      <c r="A82" s="2" t="s">
        <v>67</v>
      </c>
      <c r="C82" s="1">
        <v>1033518521</v>
      </c>
      <c r="E82" s="1">
        <v>0</v>
      </c>
      <c r="G82" s="1">
        <f t="shared" si="2"/>
        <v>1033518521</v>
      </c>
      <c r="I82" s="1">
        <v>3523829745</v>
      </c>
      <c r="K82" s="1">
        <v>0</v>
      </c>
      <c r="M82" s="1">
        <f t="shared" si="3"/>
        <v>3523829745</v>
      </c>
    </row>
    <row r="83" spans="1:13" ht="21" x14ac:dyDescent="0.25">
      <c r="A83" s="2" t="s">
        <v>70</v>
      </c>
      <c r="C83" s="1">
        <v>24489</v>
      </c>
      <c r="E83" s="1">
        <v>0</v>
      </c>
      <c r="G83" s="1">
        <f t="shared" si="2"/>
        <v>24489</v>
      </c>
      <c r="I83" s="1">
        <v>24489</v>
      </c>
      <c r="K83" s="1">
        <v>0</v>
      </c>
      <c r="M83" s="1">
        <f t="shared" si="3"/>
        <v>24489</v>
      </c>
    </row>
    <row r="84" spans="1:13" ht="21" x14ac:dyDescent="0.25">
      <c r="A84" s="2" t="s">
        <v>67</v>
      </c>
      <c r="C84" s="1">
        <v>70013316</v>
      </c>
      <c r="E84" s="1">
        <v>0</v>
      </c>
      <c r="G84" s="1">
        <f t="shared" si="2"/>
        <v>70013316</v>
      </c>
      <c r="I84" s="1">
        <v>1307682978</v>
      </c>
      <c r="K84" s="1">
        <v>0</v>
      </c>
      <c r="M84" s="1">
        <f t="shared" si="3"/>
        <v>1307682978</v>
      </c>
    </row>
    <row r="85" spans="1:13" ht="21" x14ac:dyDescent="0.25">
      <c r="A85" s="2" t="s">
        <v>71</v>
      </c>
      <c r="C85" s="1">
        <v>10468301358</v>
      </c>
      <c r="E85" s="1">
        <v>0</v>
      </c>
      <c r="G85" s="1">
        <f t="shared" si="2"/>
        <v>10468301358</v>
      </c>
      <c r="I85" s="1">
        <v>10468301358</v>
      </c>
      <c r="K85" s="1">
        <v>0</v>
      </c>
      <c r="M85" s="1">
        <f t="shared" si="3"/>
        <v>10468301358</v>
      </c>
    </row>
    <row r="86" spans="1:13" ht="21" x14ac:dyDescent="0.25">
      <c r="A86" s="2" t="s">
        <v>71</v>
      </c>
      <c r="C86" s="1">
        <v>4393630127</v>
      </c>
      <c r="E86" s="1">
        <v>0</v>
      </c>
      <c r="G86" s="1">
        <f t="shared" si="2"/>
        <v>4393630127</v>
      </c>
      <c r="I86" s="1">
        <v>4393630127</v>
      </c>
      <c r="K86" s="1">
        <v>0</v>
      </c>
      <c r="M86" s="1">
        <f t="shared" si="3"/>
        <v>4393630127</v>
      </c>
    </row>
    <row r="87" spans="1:13" ht="21" x14ac:dyDescent="0.25">
      <c r="A87" s="2" t="s">
        <v>71</v>
      </c>
      <c r="C87" s="1">
        <v>3247465742</v>
      </c>
      <c r="E87" s="1">
        <v>0</v>
      </c>
      <c r="G87" s="1">
        <f t="shared" si="2"/>
        <v>3247465742</v>
      </c>
      <c r="I87" s="1">
        <v>3247465742</v>
      </c>
      <c r="K87" s="1">
        <v>0</v>
      </c>
      <c r="M87" s="1">
        <f t="shared" si="3"/>
        <v>3247465742</v>
      </c>
    </row>
    <row r="88" spans="1:13" ht="21" x14ac:dyDescent="0.25">
      <c r="A88" s="2" t="s">
        <v>71</v>
      </c>
      <c r="C88" s="1">
        <v>2483356152</v>
      </c>
      <c r="E88" s="1">
        <v>0</v>
      </c>
      <c r="G88" s="1">
        <f t="shared" si="2"/>
        <v>2483356152</v>
      </c>
      <c r="I88" s="1">
        <v>2483356152</v>
      </c>
      <c r="K88" s="1">
        <v>0</v>
      </c>
      <c r="M88" s="1">
        <f t="shared" si="3"/>
        <v>2483356152</v>
      </c>
    </row>
    <row r="89" spans="1:13" ht="21" x14ac:dyDescent="0.25">
      <c r="A89" s="2" t="s">
        <v>71</v>
      </c>
      <c r="C89" s="1">
        <v>2292328742</v>
      </c>
      <c r="E89" s="1">
        <v>0</v>
      </c>
      <c r="G89" s="1">
        <f t="shared" si="2"/>
        <v>2292328742</v>
      </c>
      <c r="I89" s="1">
        <v>2292328742</v>
      </c>
      <c r="K89" s="1">
        <v>0</v>
      </c>
      <c r="M89" s="1">
        <f t="shared" si="3"/>
        <v>2292328742</v>
      </c>
    </row>
    <row r="90" spans="1:13" ht="21" x14ac:dyDescent="0.25">
      <c r="A90" s="2" t="s">
        <v>71</v>
      </c>
      <c r="C90" s="1">
        <v>1375397255</v>
      </c>
      <c r="E90" s="1">
        <v>0</v>
      </c>
      <c r="G90" s="1">
        <f t="shared" si="2"/>
        <v>1375397255</v>
      </c>
      <c r="I90" s="1">
        <v>1375397255</v>
      </c>
      <c r="K90" s="1">
        <v>0</v>
      </c>
      <c r="M90" s="1">
        <f t="shared" si="3"/>
        <v>1375397255</v>
      </c>
    </row>
    <row r="91" spans="1:13" ht="21" x14ac:dyDescent="0.25">
      <c r="A91" s="2" t="s">
        <v>71</v>
      </c>
      <c r="C91" s="1">
        <v>1146164357</v>
      </c>
      <c r="E91" s="1">
        <v>0</v>
      </c>
      <c r="G91" s="1">
        <f t="shared" si="2"/>
        <v>1146164357</v>
      </c>
      <c r="I91" s="1">
        <v>1146164357</v>
      </c>
      <c r="K91" s="1">
        <v>0</v>
      </c>
      <c r="M91" s="1">
        <f t="shared" si="3"/>
        <v>1146164357</v>
      </c>
    </row>
    <row r="92" spans="1:13" ht="21" x14ac:dyDescent="0.25">
      <c r="A92" s="2" t="s">
        <v>71</v>
      </c>
      <c r="C92" s="1">
        <v>955136973</v>
      </c>
      <c r="E92" s="1">
        <v>0</v>
      </c>
      <c r="G92" s="1">
        <f t="shared" si="2"/>
        <v>955136973</v>
      </c>
      <c r="I92" s="1">
        <v>955136973</v>
      </c>
      <c r="K92" s="1">
        <v>0</v>
      </c>
      <c r="M92" s="1">
        <f t="shared" si="3"/>
        <v>955136973</v>
      </c>
    </row>
    <row r="93" spans="1:13" ht="21" x14ac:dyDescent="0.25">
      <c r="A93" s="2" t="s">
        <v>71</v>
      </c>
      <c r="C93" s="1">
        <v>878726025</v>
      </c>
      <c r="E93" s="1">
        <v>0</v>
      </c>
      <c r="G93" s="1">
        <f t="shared" si="2"/>
        <v>878726025</v>
      </c>
      <c r="I93" s="1">
        <v>878726025</v>
      </c>
      <c r="K93" s="1">
        <v>0</v>
      </c>
      <c r="M93" s="1">
        <f t="shared" si="3"/>
        <v>878726025</v>
      </c>
    </row>
    <row r="94" spans="1:13" ht="21" x14ac:dyDescent="0.25">
      <c r="A94" s="2" t="s">
        <v>71</v>
      </c>
      <c r="C94" s="1">
        <v>878726025</v>
      </c>
      <c r="E94" s="1">
        <v>0</v>
      </c>
      <c r="G94" s="1">
        <f t="shared" si="2"/>
        <v>878726025</v>
      </c>
      <c r="I94" s="1">
        <v>878726025</v>
      </c>
      <c r="K94" s="1">
        <v>0</v>
      </c>
      <c r="M94" s="1">
        <f t="shared" si="3"/>
        <v>878726025</v>
      </c>
    </row>
    <row r="95" spans="1:13" ht="21" x14ac:dyDescent="0.25">
      <c r="A95" s="2" t="s">
        <v>71</v>
      </c>
      <c r="C95" s="1">
        <v>611287665</v>
      </c>
      <c r="E95" s="1">
        <v>0</v>
      </c>
      <c r="G95" s="1">
        <f t="shared" si="2"/>
        <v>611287665</v>
      </c>
      <c r="I95" s="1">
        <v>611287665</v>
      </c>
      <c r="K95" s="1">
        <v>0</v>
      </c>
      <c r="M95" s="1">
        <f t="shared" si="3"/>
        <v>611287665</v>
      </c>
    </row>
    <row r="96" spans="1:13" ht="21" x14ac:dyDescent="0.25">
      <c r="A96" s="2" t="s">
        <v>71</v>
      </c>
      <c r="C96" s="1">
        <v>611287665</v>
      </c>
      <c r="E96" s="1">
        <v>0</v>
      </c>
      <c r="G96" s="1">
        <f t="shared" si="2"/>
        <v>611287665</v>
      </c>
      <c r="I96" s="1">
        <v>611287665</v>
      </c>
      <c r="K96" s="1">
        <v>0</v>
      </c>
      <c r="M96" s="1">
        <f t="shared" si="3"/>
        <v>611287665</v>
      </c>
    </row>
    <row r="97" spans="1:13" ht="21" x14ac:dyDescent="0.25">
      <c r="A97" s="2" t="s">
        <v>71</v>
      </c>
      <c r="C97" s="1">
        <v>534876690</v>
      </c>
      <c r="E97" s="1">
        <v>0</v>
      </c>
      <c r="G97" s="1">
        <f t="shared" si="2"/>
        <v>534876690</v>
      </c>
      <c r="I97" s="1">
        <v>534876690</v>
      </c>
      <c r="K97" s="1">
        <v>0</v>
      </c>
      <c r="M97" s="1">
        <f t="shared" si="3"/>
        <v>534876690</v>
      </c>
    </row>
    <row r="98" spans="1:13" ht="21" x14ac:dyDescent="0.25">
      <c r="A98" s="2" t="s">
        <v>71</v>
      </c>
      <c r="C98" s="1">
        <v>534876690</v>
      </c>
      <c r="E98" s="1">
        <v>0</v>
      </c>
      <c r="G98" s="1">
        <f t="shared" si="2"/>
        <v>534876690</v>
      </c>
      <c r="I98" s="1">
        <v>534876690</v>
      </c>
      <c r="K98" s="1">
        <v>0</v>
      </c>
      <c r="M98" s="1">
        <f t="shared" si="3"/>
        <v>534876690</v>
      </c>
    </row>
    <row r="99" spans="1:13" ht="21" x14ac:dyDescent="0.25">
      <c r="A99" s="2" t="s">
        <v>71</v>
      </c>
      <c r="C99" s="1">
        <v>420260254</v>
      </c>
      <c r="E99" s="1">
        <v>0</v>
      </c>
      <c r="G99" s="1">
        <f t="shared" si="2"/>
        <v>420260254</v>
      </c>
      <c r="I99" s="1">
        <v>420260254</v>
      </c>
      <c r="K99" s="1">
        <v>0</v>
      </c>
      <c r="M99" s="1">
        <f t="shared" si="3"/>
        <v>420260254</v>
      </c>
    </row>
    <row r="100" spans="1:13" ht="21" x14ac:dyDescent="0.25">
      <c r="A100" s="2" t="s">
        <v>67</v>
      </c>
      <c r="C100" s="1">
        <v>4132049021</v>
      </c>
      <c r="E100" s="1">
        <v>0</v>
      </c>
      <c r="G100" s="1">
        <f t="shared" si="2"/>
        <v>4132049021</v>
      </c>
      <c r="I100" s="1">
        <v>5159500898</v>
      </c>
      <c r="K100" s="1">
        <v>0</v>
      </c>
      <c r="M100" s="1">
        <f t="shared" si="3"/>
        <v>5159500898</v>
      </c>
    </row>
    <row r="101" spans="1:13" ht="21.75" thickBot="1" x14ac:dyDescent="0.3">
      <c r="A101" s="2" t="s">
        <v>67</v>
      </c>
      <c r="C101" s="1">
        <v>2277306</v>
      </c>
      <c r="E101" s="1">
        <v>0</v>
      </c>
      <c r="G101" s="1">
        <f t="shared" si="2"/>
        <v>2277306</v>
      </c>
      <c r="I101" s="1">
        <v>2277306</v>
      </c>
      <c r="K101" s="1">
        <v>0</v>
      </c>
      <c r="M101" s="1">
        <f t="shared" si="3"/>
        <v>2277306</v>
      </c>
    </row>
    <row r="102" spans="1:13" s="8" customFormat="1" ht="24.75" thickBot="1" x14ac:dyDescent="0.3">
      <c r="A102" s="8" t="s">
        <v>39</v>
      </c>
      <c r="C102" s="9">
        <f>SUM(C8:C101)</f>
        <v>168842751429</v>
      </c>
      <c r="E102" s="9">
        <f>SUM(E8:E101)</f>
        <v>0</v>
      </c>
      <c r="G102" s="9">
        <f>SUM(G8:G101)</f>
        <v>168842751429</v>
      </c>
      <c r="I102" s="9">
        <f>SUM(I8:I101)</f>
        <v>1008329086714</v>
      </c>
      <c r="K102" s="9">
        <f>SUM(K8:K101)</f>
        <v>136203418</v>
      </c>
      <c r="M102" s="9">
        <f>SUM(M8:M101)</f>
        <v>1008192883296</v>
      </c>
    </row>
    <row r="103" spans="1:13" ht="19.5" thickTop="1" x14ac:dyDescent="0.25"/>
  </sheetData>
  <mergeCells count="6">
    <mergeCell ref="A2:M2"/>
    <mergeCell ref="A3:M3"/>
    <mergeCell ref="A4:M4"/>
    <mergeCell ref="C6:G6"/>
    <mergeCell ref="I6:M6"/>
    <mergeCell ref="A5:M5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V43"/>
  <sheetViews>
    <sheetView rightToLeft="1" topLeftCell="A28" workbookViewId="0">
      <selection activeCell="I49" sqref="I49"/>
    </sheetView>
  </sheetViews>
  <sheetFormatPr defaultRowHeight="18.75" x14ac:dyDescent="0.25"/>
  <cols>
    <col min="1" max="1" width="34.7109375" style="1" bestFit="1" customWidth="1"/>
    <col min="2" max="2" width="1" style="1" customWidth="1"/>
    <col min="3" max="3" width="20" style="1" customWidth="1"/>
    <col min="4" max="4" width="1" style="1" customWidth="1"/>
    <col min="5" max="5" width="25" style="1" customWidth="1"/>
    <col min="6" max="6" width="1" style="1" customWidth="1"/>
    <col min="7" max="7" width="27" style="1" bestFit="1" customWidth="1"/>
    <col min="8" max="8" width="1" style="1" customWidth="1"/>
    <col min="9" max="9" width="28" style="1" customWidth="1"/>
    <col min="10" max="10" width="1" style="1" customWidth="1"/>
    <col min="11" max="11" width="21" style="1" customWidth="1"/>
    <col min="12" max="12" width="1" style="1" customWidth="1"/>
    <col min="13" max="13" width="27.28515625" style="1" bestFit="1" customWidth="1"/>
    <col min="14" max="14" width="1" style="1" customWidth="1"/>
    <col min="15" max="15" width="27" style="1" bestFit="1" customWidth="1"/>
    <col min="16" max="16" width="1" style="1" customWidth="1"/>
    <col min="17" max="17" width="28" style="1" customWidth="1"/>
    <col min="18" max="18" width="1" style="1" customWidth="1"/>
    <col min="19" max="19" width="17.7109375" style="1" bestFit="1" customWidth="1"/>
    <col min="20" max="20" width="19.7109375" style="1" bestFit="1" customWidth="1"/>
    <col min="21" max="21" width="10.7109375" style="1" bestFit="1" customWidth="1"/>
    <col min="22" max="22" width="15.140625" style="1" bestFit="1" customWidth="1"/>
    <col min="23" max="16384" width="9.140625" style="1"/>
  </cols>
  <sheetData>
    <row r="2" spans="1:22" ht="26.25" x14ac:dyDescent="0.25">
      <c r="A2" s="43" t="s">
        <v>0</v>
      </c>
      <c r="B2" s="43" t="s">
        <v>0</v>
      </c>
      <c r="C2" s="43" t="s">
        <v>0</v>
      </c>
      <c r="D2" s="43" t="s">
        <v>0</v>
      </c>
      <c r="E2" s="43" t="s">
        <v>0</v>
      </c>
      <c r="F2" s="43" t="s">
        <v>0</v>
      </c>
      <c r="G2" s="43" t="s">
        <v>0</v>
      </c>
      <c r="H2" s="43" t="s">
        <v>0</v>
      </c>
      <c r="I2" s="43" t="s">
        <v>0</v>
      </c>
      <c r="J2" s="43" t="s">
        <v>0</v>
      </c>
      <c r="K2" s="43" t="s">
        <v>0</v>
      </c>
      <c r="L2" s="43" t="s">
        <v>0</v>
      </c>
      <c r="M2" s="43" t="s">
        <v>0</v>
      </c>
      <c r="N2" s="43" t="s">
        <v>0</v>
      </c>
      <c r="O2" s="43" t="s">
        <v>0</v>
      </c>
      <c r="P2" s="43" t="s">
        <v>0</v>
      </c>
      <c r="Q2" s="43" t="s">
        <v>0</v>
      </c>
    </row>
    <row r="3" spans="1:22" ht="26.25" x14ac:dyDescent="0.25">
      <c r="A3" s="43" t="s">
        <v>73</v>
      </c>
      <c r="B3" s="43" t="s">
        <v>73</v>
      </c>
      <c r="C3" s="43" t="s">
        <v>73</v>
      </c>
      <c r="D3" s="43" t="s">
        <v>73</v>
      </c>
      <c r="E3" s="43" t="s">
        <v>73</v>
      </c>
      <c r="F3" s="43" t="s">
        <v>73</v>
      </c>
      <c r="G3" s="43" t="s">
        <v>73</v>
      </c>
      <c r="H3" s="43" t="s">
        <v>73</v>
      </c>
      <c r="I3" s="43" t="s">
        <v>73</v>
      </c>
      <c r="J3" s="43" t="s">
        <v>73</v>
      </c>
      <c r="K3" s="43" t="s">
        <v>73</v>
      </c>
      <c r="L3" s="43" t="s">
        <v>73</v>
      </c>
      <c r="M3" s="43" t="s">
        <v>73</v>
      </c>
      <c r="N3" s="43" t="s">
        <v>73</v>
      </c>
      <c r="O3" s="43" t="s">
        <v>73</v>
      </c>
      <c r="P3" s="43" t="s">
        <v>73</v>
      </c>
      <c r="Q3" s="43" t="s">
        <v>73</v>
      </c>
    </row>
    <row r="4" spans="1:22" ht="26.25" x14ac:dyDescent="0.25">
      <c r="A4" s="43" t="s">
        <v>2</v>
      </c>
      <c r="B4" s="43" t="s">
        <v>2</v>
      </c>
      <c r="C4" s="43" t="s">
        <v>2</v>
      </c>
      <c r="D4" s="43" t="s">
        <v>2</v>
      </c>
      <c r="E4" s="43" t="s">
        <v>2</v>
      </c>
      <c r="F4" s="43" t="s">
        <v>2</v>
      </c>
      <c r="G4" s="43" t="s">
        <v>2</v>
      </c>
      <c r="H4" s="43" t="s">
        <v>2</v>
      </c>
      <c r="I4" s="43" t="s">
        <v>2</v>
      </c>
      <c r="J4" s="43" t="s">
        <v>2</v>
      </c>
      <c r="K4" s="43" t="s">
        <v>2</v>
      </c>
      <c r="L4" s="43" t="s">
        <v>2</v>
      </c>
      <c r="M4" s="43" t="s">
        <v>2</v>
      </c>
      <c r="N4" s="43" t="s">
        <v>2</v>
      </c>
      <c r="O4" s="43" t="s">
        <v>2</v>
      </c>
      <c r="P4" s="43" t="s">
        <v>2</v>
      </c>
      <c r="Q4" s="43" t="s">
        <v>2</v>
      </c>
    </row>
    <row r="5" spans="1:22" customFormat="1" ht="28.5" x14ac:dyDescent="0.25">
      <c r="A5" s="44" t="s">
        <v>120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</row>
    <row r="6" spans="1:22" ht="26.25" x14ac:dyDescent="0.25">
      <c r="A6" s="42" t="s">
        <v>3</v>
      </c>
      <c r="C6" s="42" t="s">
        <v>116</v>
      </c>
      <c r="D6" s="42" t="s">
        <v>75</v>
      </c>
      <c r="E6" s="42" t="s">
        <v>75</v>
      </c>
      <c r="F6" s="42" t="s">
        <v>75</v>
      </c>
      <c r="G6" s="42" t="s">
        <v>75</v>
      </c>
      <c r="H6" s="42" t="s">
        <v>75</v>
      </c>
      <c r="I6" s="42" t="s">
        <v>75</v>
      </c>
      <c r="K6" s="42" t="s">
        <v>117</v>
      </c>
      <c r="L6" s="42" t="s">
        <v>76</v>
      </c>
      <c r="M6" s="42" t="s">
        <v>76</v>
      </c>
      <c r="N6" s="42" t="s">
        <v>76</v>
      </c>
      <c r="O6" s="42" t="s">
        <v>76</v>
      </c>
      <c r="P6" s="42" t="s">
        <v>76</v>
      </c>
      <c r="Q6" s="42" t="s">
        <v>76</v>
      </c>
    </row>
    <row r="7" spans="1:22" ht="26.25" x14ac:dyDescent="0.25">
      <c r="A7" s="42" t="s">
        <v>3</v>
      </c>
      <c r="C7" s="42" t="s">
        <v>7</v>
      </c>
      <c r="E7" s="42" t="s">
        <v>91</v>
      </c>
      <c r="G7" s="42" t="s">
        <v>92</v>
      </c>
      <c r="I7" s="42" t="s">
        <v>94</v>
      </c>
      <c r="K7" s="42" t="s">
        <v>7</v>
      </c>
      <c r="M7" s="42" t="s">
        <v>91</v>
      </c>
      <c r="O7" s="42" t="s">
        <v>92</v>
      </c>
      <c r="Q7" s="42" t="s">
        <v>94</v>
      </c>
      <c r="S7" s="15"/>
      <c r="T7" s="15"/>
      <c r="U7" s="15"/>
      <c r="V7" s="15"/>
    </row>
    <row r="8" spans="1:22" s="15" customFormat="1" ht="21" x14ac:dyDescent="0.25">
      <c r="A8" s="14" t="s">
        <v>21</v>
      </c>
      <c r="C8" s="15">
        <v>934466</v>
      </c>
      <c r="E8" s="15">
        <v>35663958510</v>
      </c>
      <c r="G8" s="15">
        <v>35464578571</v>
      </c>
      <c r="I8" s="15">
        <f>E8-G8</f>
        <v>199379939</v>
      </c>
      <c r="K8" s="15">
        <v>18363904</v>
      </c>
      <c r="M8" s="15">
        <v>643771116932</v>
      </c>
      <c r="O8" s="15">
        <v>635959178132</v>
      </c>
      <c r="Q8" s="15">
        <f>M8-O8</f>
        <v>7811938800</v>
      </c>
    </row>
    <row r="9" spans="1:22" s="15" customFormat="1" ht="21" x14ac:dyDescent="0.25">
      <c r="A9" s="14" t="s">
        <v>17</v>
      </c>
      <c r="C9" s="15">
        <v>10855431</v>
      </c>
      <c r="E9" s="15">
        <v>31662202696</v>
      </c>
      <c r="G9" s="15">
        <v>29078559751</v>
      </c>
      <c r="I9" s="15">
        <f t="shared" ref="I9:I41" si="0">E9-G9</f>
        <v>2583642945</v>
      </c>
      <c r="K9" s="15">
        <v>696442381</v>
      </c>
      <c r="M9" s="15">
        <v>1812072181309</v>
      </c>
      <c r="O9" s="15">
        <v>1747898583802</v>
      </c>
      <c r="Q9" s="15">
        <f t="shared" ref="Q9:Q40" si="1">M9-O9</f>
        <v>64173597507</v>
      </c>
    </row>
    <row r="10" spans="1:22" s="15" customFormat="1" ht="21" x14ac:dyDescent="0.25">
      <c r="A10" s="14" t="s">
        <v>18</v>
      </c>
      <c r="C10" s="15">
        <v>75387442</v>
      </c>
      <c r="E10" s="15">
        <v>2067487670266</v>
      </c>
      <c r="G10" s="15">
        <v>2014135280206</v>
      </c>
      <c r="I10" s="15">
        <f t="shared" si="0"/>
        <v>53352390060</v>
      </c>
      <c r="K10" s="15">
        <v>469302589</v>
      </c>
      <c r="M10" s="15">
        <v>10557218809396</v>
      </c>
      <c r="O10" s="15">
        <v>10158906871301</v>
      </c>
      <c r="Q10" s="15">
        <f t="shared" si="1"/>
        <v>398311938095</v>
      </c>
    </row>
    <row r="11" spans="1:22" s="15" customFormat="1" ht="21" x14ac:dyDescent="0.25">
      <c r="A11" s="14" t="s">
        <v>27</v>
      </c>
      <c r="C11" s="15">
        <v>45752336</v>
      </c>
      <c r="E11" s="15">
        <v>955267972591</v>
      </c>
      <c r="G11" s="15">
        <v>910168345155</v>
      </c>
      <c r="I11" s="15">
        <f t="shared" si="0"/>
        <v>45099627436</v>
      </c>
      <c r="K11" s="15">
        <v>395812409</v>
      </c>
      <c r="M11" s="15">
        <v>6630998447527</v>
      </c>
      <c r="O11" s="15">
        <v>6109739805250</v>
      </c>
      <c r="Q11" s="15">
        <f t="shared" si="1"/>
        <v>521258642277</v>
      </c>
    </row>
    <row r="12" spans="1:22" s="15" customFormat="1" ht="21" x14ac:dyDescent="0.25">
      <c r="A12" s="14" t="s">
        <v>22</v>
      </c>
      <c r="C12" s="15">
        <v>3913012</v>
      </c>
      <c r="E12" s="15">
        <v>20096729999</v>
      </c>
      <c r="G12" s="15">
        <v>35173148735</v>
      </c>
      <c r="I12" s="15">
        <f t="shared" si="0"/>
        <v>-15076418736</v>
      </c>
      <c r="K12" s="15">
        <v>54554184</v>
      </c>
      <c r="M12" s="15">
        <v>354456392960</v>
      </c>
      <c r="O12" s="15">
        <v>529148350204</v>
      </c>
      <c r="Q12" s="15">
        <f t="shared" si="1"/>
        <v>-174691957244</v>
      </c>
    </row>
    <row r="13" spans="1:22" s="15" customFormat="1" ht="21" x14ac:dyDescent="0.25">
      <c r="A13" s="14" t="s">
        <v>24</v>
      </c>
      <c r="C13" s="15">
        <v>72017216</v>
      </c>
      <c r="E13" s="15">
        <v>807942148420</v>
      </c>
      <c r="G13" s="15">
        <v>816958611853</v>
      </c>
      <c r="I13" s="15">
        <f t="shared" si="0"/>
        <v>-9016463433</v>
      </c>
      <c r="K13" s="15">
        <v>740676763</v>
      </c>
      <c r="M13" s="15">
        <v>7837196840799</v>
      </c>
      <c r="O13" s="15">
        <v>7808270957553</v>
      </c>
      <c r="Q13" s="15">
        <f t="shared" si="1"/>
        <v>28925883246</v>
      </c>
    </row>
    <row r="14" spans="1:22" s="15" customFormat="1" ht="21" x14ac:dyDescent="0.25">
      <c r="A14" s="14" t="s">
        <v>33</v>
      </c>
      <c r="C14" s="15">
        <v>50000</v>
      </c>
      <c r="E14" s="15">
        <v>1246040359</v>
      </c>
      <c r="G14" s="15">
        <v>1120565077</v>
      </c>
      <c r="I14" s="15">
        <f t="shared" si="0"/>
        <v>125475282</v>
      </c>
      <c r="K14" s="15">
        <v>12250000</v>
      </c>
      <c r="M14" s="15">
        <v>300828528571</v>
      </c>
      <c r="O14" s="15">
        <v>273534429625</v>
      </c>
      <c r="Q14" s="15">
        <f t="shared" si="1"/>
        <v>27294098946</v>
      </c>
    </row>
    <row r="15" spans="1:22" s="15" customFormat="1" ht="21" x14ac:dyDescent="0.25">
      <c r="A15" s="14" t="s">
        <v>26</v>
      </c>
      <c r="C15" s="15">
        <v>127691157</v>
      </c>
      <c r="E15" s="15">
        <v>4267244908432</v>
      </c>
      <c r="G15" s="15">
        <v>4813834048266</v>
      </c>
      <c r="I15" s="15">
        <f t="shared" si="0"/>
        <v>-546589139834</v>
      </c>
      <c r="K15" s="15">
        <v>1133694216</v>
      </c>
      <c r="M15" s="15">
        <v>33419414043553</v>
      </c>
      <c r="O15" s="15">
        <v>32799904556453</v>
      </c>
      <c r="Q15" s="15">
        <f t="shared" si="1"/>
        <v>619509487100</v>
      </c>
    </row>
    <row r="16" spans="1:22" s="15" customFormat="1" ht="21" x14ac:dyDescent="0.25">
      <c r="A16" s="14" t="s">
        <v>25</v>
      </c>
      <c r="C16" s="15">
        <v>38485015</v>
      </c>
      <c r="E16" s="15">
        <v>899005605825</v>
      </c>
      <c r="G16" s="15">
        <v>919366118558</v>
      </c>
      <c r="I16" s="15">
        <f t="shared" si="0"/>
        <v>-20360512733</v>
      </c>
      <c r="K16" s="15">
        <v>481721424</v>
      </c>
      <c r="M16" s="15">
        <v>10787179049167</v>
      </c>
      <c r="O16" s="15">
        <v>10612991750468</v>
      </c>
      <c r="Q16" s="15">
        <f t="shared" si="1"/>
        <v>174187298699</v>
      </c>
    </row>
    <row r="17" spans="1:17" s="15" customFormat="1" ht="21" x14ac:dyDescent="0.25">
      <c r="A17" s="14" t="s">
        <v>32</v>
      </c>
      <c r="C17" s="15">
        <v>2700000</v>
      </c>
      <c r="E17" s="15">
        <v>104176070996</v>
      </c>
      <c r="G17" s="15">
        <v>85411468397</v>
      </c>
      <c r="I17" s="15">
        <f t="shared" si="0"/>
        <v>18764602599</v>
      </c>
      <c r="K17" s="15">
        <v>23600000</v>
      </c>
      <c r="M17" s="15">
        <v>834242935248</v>
      </c>
      <c r="O17" s="15">
        <v>746566828715</v>
      </c>
      <c r="Q17" s="15">
        <f t="shared" si="1"/>
        <v>87676106533</v>
      </c>
    </row>
    <row r="18" spans="1:17" s="15" customFormat="1" ht="21" x14ac:dyDescent="0.25">
      <c r="A18" s="14" t="s">
        <v>28</v>
      </c>
      <c r="C18" s="15">
        <v>49106020</v>
      </c>
      <c r="E18" s="15">
        <v>761231325241</v>
      </c>
      <c r="G18" s="15">
        <v>772262933745</v>
      </c>
      <c r="I18" s="15">
        <f t="shared" si="0"/>
        <v>-11031608504</v>
      </c>
      <c r="K18" s="15">
        <v>714899008</v>
      </c>
      <c r="M18" s="15">
        <v>9330369854920</v>
      </c>
      <c r="O18" s="15">
        <v>8953995844972</v>
      </c>
      <c r="Q18" s="15">
        <f t="shared" si="1"/>
        <v>376374009948</v>
      </c>
    </row>
    <row r="19" spans="1:17" s="15" customFormat="1" ht="21" x14ac:dyDescent="0.25">
      <c r="A19" s="14" t="s">
        <v>29</v>
      </c>
      <c r="C19" s="15">
        <v>18613828</v>
      </c>
      <c r="E19" s="15">
        <v>208999990580</v>
      </c>
      <c r="G19" s="15">
        <v>212753207581</v>
      </c>
      <c r="I19" s="15">
        <f t="shared" si="0"/>
        <v>-3753217001</v>
      </c>
      <c r="K19" s="15">
        <v>537964909</v>
      </c>
      <c r="M19" s="15">
        <v>5264616279152</v>
      </c>
      <c r="O19" s="15">
        <v>5107808804144</v>
      </c>
      <c r="Q19" s="15">
        <f t="shared" si="1"/>
        <v>156807475008</v>
      </c>
    </row>
    <row r="20" spans="1:17" s="15" customFormat="1" ht="21" x14ac:dyDescent="0.25">
      <c r="A20" s="14" t="s">
        <v>38</v>
      </c>
      <c r="C20" s="15">
        <v>100891805</v>
      </c>
      <c r="E20" s="15">
        <v>737329706209</v>
      </c>
      <c r="G20" s="15">
        <v>645980336752</v>
      </c>
      <c r="I20" s="15">
        <f t="shared" si="0"/>
        <v>91349369457</v>
      </c>
      <c r="K20" s="15">
        <v>220391805</v>
      </c>
      <c r="M20" s="15">
        <v>1562012480171</v>
      </c>
      <c r="O20" s="15">
        <v>1405402836752</v>
      </c>
      <c r="Q20" s="15">
        <f t="shared" si="1"/>
        <v>156609643419</v>
      </c>
    </row>
    <row r="21" spans="1:17" s="15" customFormat="1" ht="21" x14ac:dyDescent="0.25">
      <c r="A21" s="14" t="s">
        <v>15</v>
      </c>
      <c r="C21" s="15">
        <v>72431784</v>
      </c>
      <c r="E21" s="15">
        <v>37197545252635</v>
      </c>
      <c r="G21" s="15">
        <v>33270312623019</v>
      </c>
      <c r="I21" s="15">
        <f t="shared" si="0"/>
        <v>3927232629616</v>
      </c>
      <c r="K21" s="15">
        <v>1873243001</v>
      </c>
      <c r="M21" s="15">
        <v>527309804288462</v>
      </c>
      <c r="O21" s="15">
        <v>513959849532902</v>
      </c>
      <c r="Q21" s="15">
        <f t="shared" si="1"/>
        <v>13349954755560</v>
      </c>
    </row>
    <row r="22" spans="1:17" s="15" customFormat="1" ht="21" x14ac:dyDescent="0.25">
      <c r="A22" s="14" t="s">
        <v>30</v>
      </c>
      <c r="C22" s="15">
        <v>2000000</v>
      </c>
      <c r="E22" s="15">
        <v>40719179300</v>
      </c>
      <c r="G22" s="15">
        <v>33711537634</v>
      </c>
      <c r="I22" s="15">
        <f t="shared" si="0"/>
        <v>7007641666</v>
      </c>
      <c r="K22" s="15">
        <v>75900000</v>
      </c>
      <c r="M22" s="15">
        <v>1400899644300</v>
      </c>
      <c r="O22" s="15">
        <v>1264747856250</v>
      </c>
      <c r="Q22" s="15">
        <f t="shared" si="1"/>
        <v>136151788050</v>
      </c>
    </row>
    <row r="23" spans="1:17" s="15" customFormat="1" ht="21" x14ac:dyDescent="0.25">
      <c r="A23" s="14" t="s">
        <v>37</v>
      </c>
      <c r="C23" s="15">
        <v>14473150</v>
      </c>
      <c r="E23" s="15">
        <v>1310819731710</v>
      </c>
      <c r="G23" s="15">
        <v>1300498857621</v>
      </c>
      <c r="I23" s="15">
        <f t="shared" si="0"/>
        <v>10320874089</v>
      </c>
      <c r="K23" s="15">
        <v>56721976</v>
      </c>
      <c r="M23" s="15">
        <v>4946305159761</v>
      </c>
      <c r="O23" s="15">
        <v>4920969305123</v>
      </c>
      <c r="Q23" s="15">
        <f t="shared" si="1"/>
        <v>25335854638</v>
      </c>
    </row>
    <row r="24" spans="1:17" s="15" customFormat="1" ht="21" x14ac:dyDescent="0.25">
      <c r="A24" s="14" t="s">
        <v>20</v>
      </c>
      <c r="C24" s="15">
        <v>33371706</v>
      </c>
      <c r="E24" s="15">
        <v>3778981887860</v>
      </c>
      <c r="G24" s="15">
        <v>3759992987476</v>
      </c>
      <c r="I24" s="15">
        <f t="shared" si="0"/>
        <v>18988900384</v>
      </c>
      <c r="K24" s="15">
        <v>157009185</v>
      </c>
      <c r="M24" s="15">
        <v>17186129575701</v>
      </c>
      <c r="O24" s="15">
        <v>17133496984718</v>
      </c>
      <c r="Q24" s="15">
        <f t="shared" si="1"/>
        <v>52632590983</v>
      </c>
    </row>
    <row r="25" spans="1:17" s="15" customFormat="1" ht="21" x14ac:dyDescent="0.25">
      <c r="A25" s="14" t="s">
        <v>34</v>
      </c>
      <c r="C25" s="15">
        <v>44823</v>
      </c>
      <c r="E25" s="15">
        <v>2988214025</v>
      </c>
      <c r="G25" s="15">
        <v>2255362117</v>
      </c>
      <c r="I25" s="15">
        <f t="shared" si="0"/>
        <v>732851908</v>
      </c>
      <c r="K25" s="15">
        <v>7003768</v>
      </c>
      <c r="M25" s="15">
        <v>337471838433</v>
      </c>
      <c r="O25" s="15">
        <v>351598066729</v>
      </c>
      <c r="Q25" s="15">
        <f t="shared" si="1"/>
        <v>-14126228296</v>
      </c>
    </row>
    <row r="26" spans="1:17" s="15" customFormat="1" ht="21" x14ac:dyDescent="0.25">
      <c r="A26" s="14" t="s">
        <v>31</v>
      </c>
      <c r="C26" s="15">
        <v>4900000</v>
      </c>
      <c r="E26" s="15">
        <v>105345039782</v>
      </c>
      <c r="G26" s="15">
        <v>97393296479</v>
      </c>
      <c r="I26" s="15">
        <f t="shared" si="0"/>
        <v>7951743303</v>
      </c>
      <c r="K26" s="15">
        <v>24600000</v>
      </c>
      <c r="M26" s="15">
        <v>520229566892</v>
      </c>
      <c r="O26" s="15">
        <v>488954100681</v>
      </c>
      <c r="Q26" s="15">
        <f t="shared" si="1"/>
        <v>31275466211</v>
      </c>
    </row>
    <row r="27" spans="1:17" s="15" customFormat="1" ht="21" x14ac:dyDescent="0.25">
      <c r="A27" s="14" t="s">
        <v>36</v>
      </c>
      <c r="C27" s="15">
        <v>28191519</v>
      </c>
      <c r="E27" s="15">
        <v>104609253204</v>
      </c>
      <c r="G27" s="15">
        <v>97015369504</v>
      </c>
      <c r="I27" s="15">
        <f t="shared" si="0"/>
        <v>7593883700</v>
      </c>
      <c r="K27" s="15">
        <v>28191519</v>
      </c>
      <c r="M27" s="15">
        <v>104609253204</v>
      </c>
      <c r="O27" s="15">
        <v>97015369504</v>
      </c>
      <c r="Q27" s="15">
        <f t="shared" si="1"/>
        <v>7593883700</v>
      </c>
    </row>
    <row r="28" spans="1:17" s="15" customFormat="1" ht="21" x14ac:dyDescent="0.25">
      <c r="A28" s="14" t="s">
        <v>23</v>
      </c>
      <c r="C28" s="15">
        <v>21132163</v>
      </c>
      <c r="E28" s="15">
        <v>397646327048</v>
      </c>
      <c r="G28" s="15">
        <v>332079863984</v>
      </c>
      <c r="I28" s="15">
        <f t="shared" si="0"/>
        <v>65566463064</v>
      </c>
      <c r="K28" s="15">
        <v>545939152</v>
      </c>
      <c r="M28" s="15">
        <v>7827210212122</v>
      </c>
      <c r="O28" s="15">
        <v>7103979910685</v>
      </c>
      <c r="Q28" s="15">
        <f t="shared" si="1"/>
        <v>723230301437</v>
      </c>
    </row>
    <row r="29" spans="1:17" s="15" customFormat="1" ht="21" x14ac:dyDescent="0.25">
      <c r="A29" s="14" t="s">
        <v>16</v>
      </c>
      <c r="C29" s="15">
        <v>89466065</v>
      </c>
      <c r="E29" s="15">
        <v>7972257373770</v>
      </c>
      <c r="G29" s="15">
        <v>8064037762887</v>
      </c>
      <c r="I29" s="15">
        <f t="shared" si="0"/>
        <v>-91780389117</v>
      </c>
      <c r="K29" s="15">
        <v>587991962</v>
      </c>
      <c r="M29" s="15">
        <v>45116406315179</v>
      </c>
      <c r="O29" s="15">
        <v>43865820022413</v>
      </c>
      <c r="Q29" s="15">
        <f t="shared" si="1"/>
        <v>1250586292766</v>
      </c>
    </row>
    <row r="30" spans="1:17" s="15" customFormat="1" ht="21" x14ac:dyDescent="0.25">
      <c r="A30" s="14" t="s">
        <v>35</v>
      </c>
      <c r="C30" s="15">
        <v>78353133</v>
      </c>
      <c r="E30" s="15">
        <v>821903774672</v>
      </c>
      <c r="G30" s="15">
        <v>854009359379</v>
      </c>
      <c r="I30" s="15">
        <f t="shared" si="0"/>
        <v>-32105584707</v>
      </c>
      <c r="K30" s="15">
        <v>411038912</v>
      </c>
      <c r="M30" s="15">
        <v>4588548870218</v>
      </c>
      <c r="O30" s="15">
        <v>4592095677015</v>
      </c>
      <c r="Q30" s="15">
        <f t="shared" si="1"/>
        <v>-3546806797</v>
      </c>
    </row>
    <row r="31" spans="1:17" s="15" customFormat="1" ht="21" x14ac:dyDescent="0.25">
      <c r="A31" s="14" t="s">
        <v>19</v>
      </c>
      <c r="C31" s="15">
        <v>6027662777</v>
      </c>
      <c r="E31" s="15">
        <v>149844598397418</v>
      </c>
      <c r="G31" s="15">
        <v>149782521751611</v>
      </c>
      <c r="I31" s="15">
        <f t="shared" si="0"/>
        <v>62076645807</v>
      </c>
      <c r="K31" s="15">
        <v>48136426241</v>
      </c>
      <c r="M31" s="15">
        <v>1096635416275000</v>
      </c>
      <c r="O31" s="15">
        <v>1096172257866280</v>
      </c>
      <c r="Q31" s="15">
        <f t="shared" si="1"/>
        <v>463158408720</v>
      </c>
    </row>
    <row r="32" spans="1:17" s="15" customFormat="1" ht="21" x14ac:dyDescent="0.25">
      <c r="A32" s="14" t="s">
        <v>95</v>
      </c>
      <c r="C32" s="15">
        <v>0</v>
      </c>
      <c r="E32" s="15">
        <v>0</v>
      </c>
      <c r="G32" s="15">
        <v>0</v>
      </c>
      <c r="I32" s="15">
        <f t="shared" si="0"/>
        <v>0</v>
      </c>
      <c r="K32" s="15">
        <v>144832255</v>
      </c>
      <c r="M32" s="15">
        <v>2012038329625</v>
      </c>
      <c r="O32" s="15">
        <v>2000959036433</v>
      </c>
      <c r="Q32" s="15">
        <f t="shared" si="1"/>
        <v>11079293192</v>
      </c>
    </row>
    <row r="33" spans="1:17" s="15" customFormat="1" ht="21" x14ac:dyDescent="0.25">
      <c r="A33" s="14" t="s">
        <v>96</v>
      </c>
      <c r="C33" s="15">
        <v>0</v>
      </c>
      <c r="E33" s="15">
        <v>0</v>
      </c>
      <c r="G33" s="15">
        <v>0</v>
      </c>
      <c r="I33" s="15">
        <f t="shared" si="0"/>
        <v>0</v>
      </c>
      <c r="K33" s="15">
        <v>287188378</v>
      </c>
      <c r="M33" s="15">
        <v>3820922645739</v>
      </c>
      <c r="O33" s="15">
        <v>3804541204294</v>
      </c>
      <c r="Q33" s="15">
        <f t="shared" si="1"/>
        <v>16381441445</v>
      </c>
    </row>
    <row r="34" spans="1:17" s="15" customFormat="1" ht="21" x14ac:dyDescent="0.25">
      <c r="A34" s="14" t="s">
        <v>59</v>
      </c>
      <c r="C34" s="15">
        <v>0</v>
      </c>
      <c r="E34" s="15">
        <v>0</v>
      </c>
      <c r="G34" s="15">
        <v>0</v>
      </c>
      <c r="I34" s="15">
        <f t="shared" si="0"/>
        <v>0</v>
      </c>
      <c r="K34" s="15">
        <v>461</v>
      </c>
      <c r="M34" s="15">
        <v>464321346</v>
      </c>
      <c r="O34" s="15">
        <v>461000120</v>
      </c>
      <c r="Q34" s="15">
        <f t="shared" si="1"/>
        <v>3321226</v>
      </c>
    </row>
    <row r="35" spans="1:17" s="15" customFormat="1" ht="21" x14ac:dyDescent="0.25">
      <c r="A35" s="14" t="s">
        <v>56</v>
      </c>
      <c r="C35" s="15">
        <v>0</v>
      </c>
      <c r="E35" s="15">
        <v>0</v>
      </c>
      <c r="G35" s="15">
        <v>0</v>
      </c>
      <c r="I35" s="15">
        <f t="shared" si="0"/>
        <v>0</v>
      </c>
      <c r="K35" s="15">
        <v>134</v>
      </c>
      <c r="M35" s="15">
        <v>135320255</v>
      </c>
      <c r="O35" s="15">
        <v>135320238</v>
      </c>
      <c r="Q35" s="15">
        <f t="shared" si="1"/>
        <v>17</v>
      </c>
    </row>
    <row r="36" spans="1:17" s="15" customFormat="1" ht="21" x14ac:dyDescent="0.25">
      <c r="A36" s="14" t="s">
        <v>46</v>
      </c>
      <c r="C36" s="15">
        <v>0</v>
      </c>
      <c r="E36" s="15">
        <v>0</v>
      </c>
      <c r="G36" s="15">
        <v>0</v>
      </c>
      <c r="I36" s="15">
        <f t="shared" si="0"/>
        <v>0</v>
      </c>
      <c r="K36" s="15">
        <v>35</v>
      </c>
      <c r="M36" s="15">
        <v>50160660</v>
      </c>
      <c r="O36" s="15">
        <v>46136966</v>
      </c>
      <c r="Q36" s="15">
        <f t="shared" si="1"/>
        <v>4023694</v>
      </c>
    </row>
    <row r="37" spans="1:17" s="15" customFormat="1" ht="21" x14ac:dyDescent="0.25">
      <c r="A37" s="14" t="s">
        <v>47</v>
      </c>
      <c r="C37" s="15">
        <v>0</v>
      </c>
      <c r="E37" s="15">
        <v>0</v>
      </c>
      <c r="G37" s="15">
        <v>0</v>
      </c>
      <c r="I37" s="15">
        <f t="shared" si="0"/>
        <v>0</v>
      </c>
      <c r="K37" s="15">
        <v>1</v>
      </c>
      <c r="M37" s="15">
        <v>3505459</v>
      </c>
      <c r="O37" s="15">
        <v>3226432</v>
      </c>
      <c r="Q37" s="15">
        <f t="shared" si="1"/>
        <v>279027</v>
      </c>
    </row>
    <row r="38" spans="1:17" s="15" customFormat="1" ht="21" x14ac:dyDescent="0.25">
      <c r="A38" s="14" t="s">
        <v>48</v>
      </c>
      <c r="C38" s="15">
        <v>0</v>
      </c>
      <c r="E38" s="15">
        <v>0</v>
      </c>
      <c r="G38" s="15">
        <v>0</v>
      </c>
      <c r="I38" s="15">
        <f t="shared" si="0"/>
        <v>0</v>
      </c>
      <c r="K38" s="15">
        <v>62</v>
      </c>
      <c r="M38" s="15">
        <v>113548620</v>
      </c>
      <c r="O38" s="15">
        <v>104734066</v>
      </c>
      <c r="Q38" s="15">
        <f t="shared" si="1"/>
        <v>8814554</v>
      </c>
    </row>
    <row r="39" spans="1:17" s="15" customFormat="1" ht="21" x14ac:dyDescent="0.25">
      <c r="A39" s="14" t="s">
        <v>57</v>
      </c>
      <c r="C39" s="15">
        <v>0</v>
      </c>
      <c r="E39" s="15">
        <v>0</v>
      </c>
      <c r="G39" s="15">
        <v>0</v>
      </c>
      <c r="I39" s="15">
        <f t="shared" si="0"/>
        <v>0</v>
      </c>
      <c r="K39" s="15">
        <v>3</v>
      </c>
      <c r="M39" s="15">
        <v>2999565</v>
      </c>
      <c r="O39" s="15">
        <v>2999565</v>
      </c>
      <c r="Q39" s="15">
        <f t="shared" si="1"/>
        <v>0</v>
      </c>
    </row>
    <row r="40" spans="1:17" s="15" customFormat="1" ht="21" x14ac:dyDescent="0.25">
      <c r="A40" s="14" t="s">
        <v>51</v>
      </c>
      <c r="C40" s="15">
        <v>0</v>
      </c>
      <c r="E40" s="15">
        <v>0</v>
      </c>
      <c r="G40" s="15">
        <v>0</v>
      </c>
      <c r="I40" s="15">
        <f t="shared" si="0"/>
        <v>0</v>
      </c>
      <c r="K40" s="15">
        <v>10</v>
      </c>
      <c r="M40" s="15">
        <v>9996554</v>
      </c>
      <c r="O40" s="15">
        <v>9897765</v>
      </c>
      <c r="Q40" s="15">
        <f t="shared" si="1"/>
        <v>98789</v>
      </c>
    </row>
    <row r="41" spans="1:17" s="15" customFormat="1" ht="21.75" thickBot="1" x14ac:dyDescent="0.3">
      <c r="A41" s="14" t="s">
        <v>121</v>
      </c>
      <c r="C41" s="15">
        <v>0</v>
      </c>
      <c r="E41" s="15">
        <v>0</v>
      </c>
      <c r="G41" s="15">
        <v>0</v>
      </c>
      <c r="I41" s="15">
        <f t="shared" si="0"/>
        <v>0</v>
      </c>
      <c r="K41" s="15">
        <v>0</v>
      </c>
      <c r="M41" s="15">
        <v>0</v>
      </c>
      <c r="O41" s="15">
        <v>0</v>
      </c>
      <c r="Q41" s="15">
        <v>28682496</v>
      </c>
    </row>
    <row r="42" spans="1:17" s="8" customFormat="1" ht="24.75" thickBot="1" x14ac:dyDescent="0.3">
      <c r="A42" s="8" t="s">
        <v>39</v>
      </c>
      <c r="C42" s="8" t="s">
        <v>39</v>
      </c>
      <c r="E42" s="9">
        <f>SUM(E8:E41)</f>
        <v>212474768761548</v>
      </c>
      <c r="G42" s="9">
        <f>SUM(G8:G41)</f>
        <v>208885535974358</v>
      </c>
      <c r="I42" s="9">
        <f>SUM(I8:I40)</f>
        <v>3589232787190</v>
      </c>
      <c r="K42" s="8" t="s">
        <v>39</v>
      </c>
      <c r="M42" s="9">
        <f>SUM(M8:M41)</f>
        <v>1801141148786800</v>
      </c>
      <c r="O42" s="9">
        <f>SUM(O8:O41)</f>
        <v>1782647177045550</v>
      </c>
      <c r="Q42" s="9">
        <f>SUM(Q8:Q41)</f>
        <v>18494000423746</v>
      </c>
    </row>
    <row r="43" spans="1:17" ht="19.5" thickTop="1" x14ac:dyDescent="0.25"/>
  </sheetData>
  <mergeCells count="15">
    <mergeCell ref="A2:Q2"/>
    <mergeCell ref="A3:Q3"/>
    <mergeCell ref="A4:Q4"/>
    <mergeCell ref="A5:Q5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48"/>
  <sheetViews>
    <sheetView rightToLeft="1" topLeftCell="A34" zoomScaleNormal="100" workbookViewId="0">
      <selection activeCell="M52" sqref="M52"/>
    </sheetView>
  </sheetViews>
  <sheetFormatPr defaultRowHeight="18.75" x14ac:dyDescent="0.25"/>
  <cols>
    <col min="1" max="1" width="33.5703125" style="1" customWidth="1"/>
    <col min="2" max="2" width="1" style="1" customWidth="1"/>
    <col min="3" max="3" width="20" style="1" customWidth="1"/>
    <col min="4" max="4" width="1" style="1" customWidth="1"/>
    <col min="5" max="5" width="24" style="1" customWidth="1"/>
    <col min="6" max="6" width="1" style="1" customWidth="1"/>
    <col min="7" max="7" width="25.28515625" style="1" bestFit="1" customWidth="1"/>
    <col min="8" max="8" width="1" style="1" customWidth="1"/>
    <col min="9" max="9" width="34" style="1" customWidth="1"/>
    <col min="10" max="10" width="1" style="1" customWidth="1"/>
    <col min="11" max="11" width="20" style="1" customWidth="1"/>
    <col min="12" max="12" width="1" style="1" customWidth="1"/>
    <col min="13" max="13" width="24" style="1" customWidth="1"/>
    <col min="14" max="14" width="1" style="1" customWidth="1"/>
    <col min="15" max="15" width="24" style="1" customWidth="1"/>
    <col min="16" max="16" width="1" style="1" customWidth="1"/>
    <col min="17" max="17" width="34" style="1" customWidth="1"/>
    <col min="18" max="18" width="1" style="1" customWidth="1"/>
    <col min="19" max="19" width="9.140625" style="1" customWidth="1"/>
    <col min="20" max="16384" width="9.140625" style="1"/>
  </cols>
  <sheetData>
    <row r="2" spans="1:17" ht="26.25" x14ac:dyDescent="0.25">
      <c r="A2" s="43" t="s">
        <v>0</v>
      </c>
      <c r="B2" s="43" t="s">
        <v>0</v>
      </c>
      <c r="C2" s="43" t="s">
        <v>0</v>
      </c>
      <c r="D2" s="43" t="s">
        <v>0</v>
      </c>
      <c r="E2" s="43" t="s">
        <v>0</v>
      </c>
      <c r="F2" s="43" t="s">
        <v>0</v>
      </c>
      <c r="G2" s="43" t="s">
        <v>0</v>
      </c>
      <c r="H2" s="43" t="s">
        <v>0</v>
      </c>
      <c r="I2" s="43" t="s">
        <v>0</v>
      </c>
      <c r="J2" s="43" t="s">
        <v>0</v>
      </c>
      <c r="K2" s="43" t="s">
        <v>0</v>
      </c>
      <c r="L2" s="43" t="s">
        <v>0</v>
      </c>
      <c r="M2" s="43" t="s">
        <v>0</v>
      </c>
      <c r="N2" s="43" t="s">
        <v>0</v>
      </c>
      <c r="O2" s="43" t="s">
        <v>0</v>
      </c>
      <c r="P2" s="43" t="s">
        <v>0</v>
      </c>
      <c r="Q2" s="43" t="s">
        <v>0</v>
      </c>
    </row>
    <row r="3" spans="1:17" ht="26.25" x14ac:dyDescent="0.25">
      <c r="A3" s="43" t="s">
        <v>73</v>
      </c>
      <c r="B3" s="43" t="s">
        <v>73</v>
      </c>
      <c r="C3" s="43" t="s">
        <v>73</v>
      </c>
      <c r="D3" s="43" t="s">
        <v>73</v>
      </c>
      <c r="E3" s="43" t="s">
        <v>73</v>
      </c>
      <c r="F3" s="43" t="s">
        <v>73</v>
      </c>
      <c r="G3" s="43" t="s">
        <v>73</v>
      </c>
      <c r="H3" s="43" t="s">
        <v>73</v>
      </c>
      <c r="I3" s="43" t="s">
        <v>73</v>
      </c>
      <c r="J3" s="43" t="s">
        <v>73</v>
      </c>
      <c r="K3" s="43" t="s">
        <v>73</v>
      </c>
      <c r="L3" s="43" t="s">
        <v>73</v>
      </c>
      <c r="M3" s="43" t="s">
        <v>73</v>
      </c>
      <c r="N3" s="43" t="s">
        <v>73</v>
      </c>
      <c r="O3" s="43" t="s">
        <v>73</v>
      </c>
      <c r="P3" s="43" t="s">
        <v>73</v>
      </c>
      <c r="Q3" s="43" t="s">
        <v>73</v>
      </c>
    </row>
    <row r="4" spans="1:17" ht="26.25" x14ac:dyDescent="0.25">
      <c r="A4" s="43" t="s">
        <v>2</v>
      </c>
      <c r="B4" s="43" t="s">
        <v>2</v>
      </c>
      <c r="C4" s="43" t="s">
        <v>2</v>
      </c>
      <c r="D4" s="43" t="s">
        <v>2</v>
      </c>
      <c r="E4" s="43" t="s">
        <v>2</v>
      </c>
      <c r="F4" s="43" t="s">
        <v>2</v>
      </c>
      <c r="G4" s="43" t="s">
        <v>2</v>
      </c>
      <c r="H4" s="43" t="s">
        <v>2</v>
      </c>
      <c r="I4" s="43" t="s">
        <v>2</v>
      </c>
      <c r="J4" s="43" t="s">
        <v>2</v>
      </c>
      <c r="K4" s="43" t="s">
        <v>2</v>
      </c>
      <c r="L4" s="43" t="s">
        <v>2</v>
      </c>
      <c r="M4" s="43" t="s">
        <v>2</v>
      </c>
      <c r="N4" s="43" t="s">
        <v>2</v>
      </c>
      <c r="O4" s="43" t="s">
        <v>2</v>
      </c>
      <c r="P4" s="43" t="s">
        <v>2</v>
      </c>
      <c r="Q4" s="43" t="s">
        <v>2</v>
      </c>
    </row>
    <row r="5" spans="1:17" customFormat="1" ht="28.5" x14ac:dyDescent="0.25">
      <c r="A5" s="44" t="s">
        <v>119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</row>
    <row r="6" spans="1:17" ht="27" thickBot="1" x14ac:dyDescent="0.3">
      <c r="A6" s="42" t="s">
        <v>3</v>
      </c>
      <c r="C6" s="42" t="s">
        <v>116</v>
      </c>
      <c r="D6" s="42" t="s">
        <v>75</v>
      </c>
      <c r="E6" s="42" t="s">
        <v>75</v>
      </c>
      <c r="F6" s="42" t="s">
        <v>75</v>
      </c>
      <c r="G6" s="42" t="s">
        <v>75</v>
      </c>
      <c r="H6" s="42" t="s">
        <v>75</v>
      </c>
      <c r="I6" s="42" t="s">
        <v>75</v>
      </c>
      <c r="K6" s="42" t="s">
        <v>117</v>
      </c>
      <c r="L6" s="42" t="s">
        <v>76</v>
      </c>
      <c r="M6" s="42" t="s">
        <v>76</v>
      </c>
      <c r="N6" s="42" t="s">
        <v>76</v>
      </c>
      <c r="O6" s="42" t="s">
        <v>76</v>
      </c>
      <c r="P6" s="42" t="s">
        <v>76</v>
      </c>
      <c r="Q6" s="42" t="s">
        <v>76</v>
      </c>
    </row>
    <row r="7" spans="1:17" ht="26.25" x14ac:dyDescent="0.25">
      <c r="A7" s="42" t="s">
        <v>3</v>
      </c>
      <c r="C7" s="42" t="s">
        <v>7</v>
      </c>
      <c r="E7" s="42" t="s">
        <v>91</v>
      </c>
      <c r="G7" s="42" t="s">
        <v>92</v>
      </c>
      <c r="I7" s="42" t="s">
        <v>93</v>
      </c>
      <c r="K7" s="42" t="s">
        <v>7</v>
      </c>
      <c r="M7" s="42" t="s">
        <v>91</v>
      </c>
      <c r="O7" s="42" t="s">
        <v>92</v>
      </c>
      <c r="Q7" s="42" t="s">
        <v>93</v>
      </c>
    </row>
    <row r="8" spans="1:17" ht="21" x14ac:dyDescent="0.25">
      <c r="A8" s="2" t="s">
        <v>16</v>
      </c>
      <c r="C8" s="1">
        <v>46875151</v>
      </c>
      <c r="E8" s="1">
        <v>4049575617803</v>
      </c>
      <c r="G8" s="1">
        <v>4263074172264</v>
      </c>
      <c r="I8" s="1">
        <f>E8-G8</f>
        <v>-213498554461</v>
      </c>
      <c r="K8" s="1">
        <v>46875151</v>
      </c>
      <c r="M8" s="1">
        <v>4049575617803</v>
      </c>
      <c r="O8" s="1">
        <v>4161681726436</v>
      </c>
      <c r="Q8" s="1">
        <f>M8-O8</f>
        <v>-112106108633</v>
      </c>
    </row>
    <row r="9" spans="1:17" ht="21" x14ac:dyDescent="0.25">
      <c r="A9" s="2" t="s">
        <v>35</v>
      </c>
      <c r="C9" s="1">
        <v>86217141</v>
      </c>
      <c r="E9" s="1">
        <v>863231531654</v>
      </c>
      <c r="G9" s="1">
        <v>922463843814</v>
      </c>
      <c r="I9" s="1">
        <f t="shared" ref="I9:I46" si="0">E9-G9</f>
        <v>-59232312160</v>
      </c>
      <c r="K9" s="1">
        <v>86217141</v>
      </c>
      <c r="M9" s="1">
        <v>863231531654</v>
      </c>
      <c r="O9" s="1">
        <v>915619142686</v>
      </c>
      <c r="Q9" s="1">
        <f t="shared" ref="Q9:Q46" si="1">M9-O9</f>
        <v>-52387611032</v>
      </c>
    </row>
    <row r="10" spans="1:17" ht="21" x14ac:dyDescent="0.25">
      <c r="A10" s="2" t="s">
        <v>19</v>
      </c>
      <c r="C10" s="1">
        <v>175648019</v>
      </c>
      <c r="E10" s="1">
        <v>4416651848801</v>
      </c>
      <c r="G10" s="1">
        <v>4414480351437</v>
      </c>
      <c r="I10" s="1">
        <f t="shared" si="0"/>
        <v>2171497364</v>
      </c>
      <c r="K10" s="1">
        <v>175648019</v>
      </c>
      <c r="M10" s="1">
        <v>4416651848801</v>
      </c>
      <c r="O10" s="1">
        <v>4413837775884</v>
      </c>
      <c r="Q10" s="1">
        <f t="shared" si="1"/>
        <v>2814072917</v>
      </c>
    </row>
    <row r="11" spans="1:17" ht="21" x14ac:dyDescent="0.25">
      <c r="A11" s="2" t="s">
        <v>21</v>
      </c>
      <c r="C11" s="1">
        <v>544274</v>
      </c>
      <c r="E11" s="1">
        <v>21063253696</v>
      </c>
      <c r="G11" s="1">
        <v>20957428448</v>
      </c>
      <c r="I11" s="1">
        <f t="shared" si="0"/>
        <v>105825248</v>
      </c>
      <c r="K11" s="1">
        <v>544274</v>
      </c>
      <c r="M11" s="1">
        <v>21063253696</v>
      </c>
      <c r="O11" s="1">
        <v>20937225794</v>
      </c>
      <c r="Q11" s="1">
        <f t="shared" si="1"/>
        <v>126027902</v>
      </c>
    </row>
    <row r="12" spans="1:17" ht="21" x14ac:dyDescent="0.25">
      <c r="A12" s="2" t="s">
        <v>27</v>
      </c>
      <c r="C12" s="1">
        <v>114570589</v>
      </c>
      <c r="E12" s="1">
        <v>2273612150578</v>
      </c>
      <c r="G12" s="1">
        <v>2676656217189</v>
      </c>
      <c r="I12" s="1">
        <f t="shared" si="0"/>
        <v>-403044066611</v>
      </c>
      <c r="K12" s="1">
        <v>114570589</v>
      </c>
      <c r="M12" s="1">
        <v>2273612150578</v>
      </c>
      <c r="O12" s="1">
        <v>2301972088403</v>
      </c>
      <c r="Q12" s="1">
        <f t="shared" si="1"/>
        <v>-28359937825</v>
      </c>
    </row>
    <row r="13" spans="1:17" ht="21" x14ac:dyDescent="0.25">
      <c r="A13" s="2" t="s">
        <v>22</v>
      </c>
      <c r="C13" s="1">
        <v>166565218</v>
      </c>
      <c r="E13" s="1">
        <v>845175355189</v>
      </c>
      <c r="G13" s="1">
        <v>1083861280404</v>
      </c>
      <c r="I13" s="1">
        <f t="shared" si="0"/>
        <v>-238685925215</v>
      </c>
      <c r="K13" s="1">
        <v>166565218</v>
      </c>
      <c r="M13" s="1">
        <v>845175355189</v>
      </c>
      <c r="O13" s="1">
        <v>1491611619162</v>
      </c>
      <c r="Q13" s="1">
        <f t="shared" si="1"/>
        <v>-646436263973</v>
      </c>
    </row>
    <row r="14" spans="1:17" ht="21" x14ac:dyDescent="0.25">
      <c r="A14" s="2" t="s">
        <v>24</v>
      </c>
      <c r="C14" s="1">
        <v>88032851</v>
      </c>
      <c r="E14" s="1">
        <v>935536543044</v>
      </c>
      <c r="G14" s="1">
        <v>1025027859000</v>
      </c>
      <c r="I14" s="1">
        <f t="shared" si="0"/>
        <v>-89491315956</v>
      </c>
      <c r="K14" s="1">
        <v>88032851</v>
      </c>
      <c r="M14" s="1">
        <v>935536543044</v>
      </c>
      <c r="O14" s="1">
        <v>979001110094</v>
      </c>
      <c r="Q14" s="1">
        <f t="shared" si="1"/>
        <v>-43464567050</v>
      </c>
    </row>
    <row r="15" spans="1:17" ht="21" x14ac:dyDescent="0.25">
      <c r="A15" s="2" t="s">
        <v>33</v>
      </c>
      <c r="C15" s="1">
        <v>10400000</v>
      </c>
      <c r="E15" s="1">
        <v>264540814590</v>
      </c>
      <c r="G15" s="1">
        <v>258006546552</v>
      </c>
      <c r="I15" s="1">
        <f t="shared" si="0"/>
        <v>6534268038</v>
      </c>
      <c r="K15" s="1">
        <v>10400000</v>
      </c>
      <c r="M15" s="1">
        <v>264540814590</v>
      </c>
      <c r="O15" s="1">
        <v>233077536133</v>
      </c>
      <c r="Q15" s="1">
        <f t="shared" si="1"/>
        <v>31463278457</v>
      </c>
    </row>
    <row r="16" spans="1:17" ht="21" x14ac:dyDescent="0.25">
      <c r="A16" s="2" t="s">
        <v>28</v>
      </c>
      <c r="C16" s="1">
        <v>103490913</v>
      </c>
      <c r="E16" s="1">
        <v>1412269546690</v>
      </c>
      <c r="G16" s="1">
        <v>1627080955658</v>
      </c>
      <c r="I16" s="1">
        <f t="shared" si="0"/>
        <v>-214811408968</v>
      </c>
      <c r="K16" s="1">
        <v>103490913</v>
      </c>
      <c r="M16" s="1">
        <v>1412269546690</v>
      </c>
      <c r="O16" s="1">
        <v>1589661252853</v>
      </c>
      <c r="Q16" s="1">
        <f t="shared" si="1"/>
        <v>-177391706163</v>
      </c>
    </row>
    <row r="17" spans="1:17" ht="21" x14ac:dyDescent="0.25">
      <c r="A17" s="2" t="s">
        <v>37</v>
      </c>
      <c r="C17" s="1">
        <v>2567388</v>
      </c>
      <c r="E17" s="1">
        <v>236302514016</v>
      </c>
      <c r="G17" s="1">
        <v>234532682302</v>
      </c>
      <c r="I17" s="1">
        <f t="shared" si="0"/>
        <v>1769831714</v>
      </c>
      <c r="K17" s="1">
        <v>2567388</v>
      </c>
      <c r="M17" s="1">
        <v>236302514016</v>
      </c>
      <c r="O17" s="1">
        <v>233618623812</v>
      </c>
      <c r="Q17" s="1">
        <f t="shared" si="1"/>
        <v>2683890204</v>
      </c>
    </row>
    <row r="18" spans="1:17" ht="21" x14ac:dyDescent="0.25">
      <c r="A18" s="2" t="s">
        <v>38</v>
      </c>
      <c r="C18" s="1">
        <v>1042433862</v>
      </c>
      <c r="E18" s="1">
        <v>6833168976457</v>
      </c>
      <c r="G18" s="1">
        <v>7714278490798</v>
      </c>
      <c r="I18" s="1">
        <f t="shared" si="0"/>
        <v>-881109514341</v>
      </c>
      <c r="K18" s="1">
        <v>1042433862</v>
      </c>
      <c r="M18" s="1">
        <v>6833168976457</v>
      </c>
      <c r="O18" s="1">
        <v>6781379416798</v>
      </c>
      <c r="Q18" s="1">
        <f t="shared" si="1"/>
        <v>51789559659</v>
      </c>
    </row>
    <row r="19" spans="1:17" ht="21" x14ac:dyDescent="0.25">
      <c r="A19" s="2" t="s">
        <v>15</v>
      </c>
      <c r="C19" s="1">
        <v>48639511</v>
      </c>
      <c r="E19" s="1">
        <v>25628045093662</v>
      </c>
      <c r="G19" s="1">
        <v>24351592357075</v>
      </c>
      <c r="I19" s="1">
        <f t="shared" si="0"/>
        <v>1276452736587</v>
      </c>
      <c r="K19" s="1">
        <v>48639511</v>
      </c>
      <c r="M19" s="1">
        <v>25628045093662</v>
      </c>
      <c r="O19" s="1">
        <v>23877749353386</v>
      </c>
      <c r="Q19" s="1">
        <f t="shared" si="1"/>
        <v>1750295740276</v>
      </c>
    </row>
    <row r="20" spans="1:17" ht="21" x14ac:dyDescent="0.25">
      <c r="A20" s="2" t="s">
        <v>17</v>
      </c>
      <c r="C20" s="1">
        <v>794766033</v>
      </c>
      <c r="E20" s="1">
        <v>2158532345394</v>
      </c>
      <c r="G20" s="1">
        <v>2471421455710</v>
      </c>
      <c r="I20" s="1">
        <f t="shared" si="0"/>
        <v>-312889110316</v>
      </c>
      <c r="K20" s="1">
        <v>794766033</v>
      </c>
      <c r="M20" s="1">
        <v>2158532345394</v>
      </c>
      <c r="O20" s="1">
        <v>2132393849953</v>
      </c>
      <c r="Q20" s="1">
        <f t="shared" si="1"/>
        <v>26138495441</v>
      </c>
    </row>
    <row r="21" spans="1:17" ht="21" x14ac:dyDescent="0.25">
      <c r="A21" s="2" t="s">
        <v>29</v>
      </c>
      <c r="C21" s="1">
        <v>62753771</v>
      </c>
      <c r="E21" s="1">
        <v>663755634757</v>
      </c>
      <c r="G21" s="1">
        <v>819298593815</v>
      </c>
      <c r="I21" s="1">
        <f t="shared" si="0"/>
        <v>-155542959058</v>
      </c>
      <c r="K21" s="1">
        <v>62753771</v>
      </c>
      <c r="M21" s="1">
        <v>663755634757</v>
      </c>
      <c r="O21" s="1">
        <v>713288627547</v>
      </c>
      <c r="Q21" s="1">
        <f t="shared" si="1"/>
        <v>-49532992790</v>
      </c>
    </row>
    <row r="22" spans="1:17" ht="21" x14ac:dyDescent="0.25">
      <c r="A22" s="2" t="s">
        <v>26</v>
      </c>
      <c r="C22" s="1">
        <v>145605353</v>
      </c>
      <c r="E22" s="1">
        <v>4461744678390</v>
      </c>
      <c r="G22" s="1">
        <v>5248807434182</v>
      </c>
      <c r="I22" s="1">
        <f t="shared" si="0"/>
        <v>-787062755792</v>
      </c>
      <c r="K22" s="1">
        <v>145605353</v>
      </c>
      <c r="M22" s="1">
        <v>4461744678390</v>
      </c>
      <c r="O22" s="1">
        <v>5163113825392</v>
      </c>
      <c r="Q22" s="1">
        <f t="shared" si="1"/>
        <v>-701369147002</v>
      </c>
    </row>
    <row r="23" spans="1:17" ht="21" x14ac:dyDescent="0.25">
      <c r="A23" s="2" t="s">
        <v>25</v>
      </c>
      <c r="C23" s="1">
        <v>112396242</v>
      </c>
      <c r="E23" s="1">
        <v>2446205534469</v>
      </c>
      <c r="G23" s="1">
        <v>2606438945482</v>
      </c>
      <c r="I23" s="1">
        <f t="shared" si="0"/>
        <v>-160233411013</v>
      </c>
      <c r="K23" s="1">
        <v>112396242</v>
      </c>
      <c r="M23" s="1">
        <v>2446205534469</v>
      </c>
      <c r="O23" s="1">
        <v>2624457462930</v>
      </c>
      <c r="Q23" s="1">
        <f t="shared" si="1"/>
        <v>-178251928461</v>
      </c>
    </row>
    <row r="24" spans="1:17" ht="21" x14ac:dyDescent="0.25">
      <c r="A24" s="2" t="s">
        <v>32</v>
      </c>
      <c r="C24" s="1">
        <v>14900000</v>
      </c>
      <c r="E24" s="1">
        <v>579798420464</v>
      </c>
      <c r="G24" s="1">
        <v>582297423123</v>
      </c>
      <c r="I24" s="1">
        <f t="shared" si="0"/>
        <v>-2499002659</v>
      </c>
      <c r="K24" s="1">
        <v>14900000</v>
      </c>
      <c r="M24" s="1">
        <v>579798420464</v>
      </c>
      <c r="O24" s="1">
        <v>471344770035</v>
      </c>
      <c r="Q24" s="1">
        <f t="shared" si="1"/>
        <v>108453650429</v>
      </c>
    </row>
    <row r="25" spans="1:17" ht="21" x14ac:dyDescent="0.25">
      <c r="A25" s="2" t="s">
        <v>34</v>
      </c>
      <c r="C25" s="1">
        <v>240822452</v>
      </c>
      <c r="E25" s="1">
        <v>14366173788107</v>
      </c>
      <c r="G25" s="1">
        <v>17126064237515</v>
      </c>
      <c r="I25" s="1">
        <f t="shared" si="0"/>
        <v>-2759890449408</v>
      </c>
      <c r="K25" s="1">
        <v>240822452</v>
      </c>
      <c r="M25" s="1">
        <v>14366173788107</v>
      </c>
      <c r="O25" s="1">
        <v>12162283946249</v>
      </c>
      <c r="Q25" s="1">
        <f t="shared" si="1"/>
        <v>2203889841858</v>
      </c>
    </row>
    <row r="26" spans="1:17" ht="21" x14ac:dyDescent="0.25">
      <c r="A26" s="2" t="s">
        <v>31</v>
      </c>
      <c r="C26" s="1">
        <v>6700000</v>
      </c>
      <c r="E26" s="1">
        <v>146046325551</v>
      </c>
      <c r="G26" s="1">
        <v>149154955316</v>
      </c>
      <c r="I26" s="1">
        <f t="shared" si="0"/>
        <v>-3108629765</v>
      </c>
      <c r="K26" s="1">
        <v>6700000</v>
      </c>
      <c r="M26" s="1">
        <v>146046325551</v>
      </c>
      <c r="O26" s="1">
        <v>133170425797</v>
      </c>
      <c r="Q26" s="1">
        <f t="shared" si="1"/>
        <v>12875899754</v>
      </c>
    </row>
    <row r="27" spans="1:17" ht="21" x14ac:dyDescent="0.25">
      <c r="A27" s="2" t="s">
        <v>36</v>
      </c>
      <c r="C27" s="1">
        <v>93922886</v>
      </c>
      <c r="E27" s="1">
        <v>435509585183</v>
      </c>
      <c r="G27" s="1">
        <v>330872702443</v>
      </c>
      <c r="I27" s="1">
        <f t="shared" si="0"/>
        <v>104636882740</v>
      </c>
      <c r="K27" s="1">
        <v>93922886</v>
      </c>
      <c r="M27" s="1">
        <v>435509585183</v>
      </c>
      <c r="O27" s="1">
        <v>326152936499</v>
      </c>
      <c r="Q27" s="1">
        <f t="shared" si="1"/>
        <v>109356648684</v>
      </c>
    </row>
    <row r="28" spans="1:17" ht="21" x14ac:dyDescent="0.25">
      <c r="A28" s="2" t="s">
        <v>23</v>
      </c>
      <c r="C28" s="1">
        <v>145352694</v>
      </c>
      <c r="E28" s="1">
        <v>2660689247026</v>
      </c>
      <c r="G28" s="1">
        <v>3159932540896</v>
      </c>
      <c r="I28" s="1">
        <f t="shared" si="0"/>
        <v>-499243293870</v>
      </c>
      <c r="K28" s="1">
        <v>145352694</v>
      </c>
      <c r="M28" s="1">
        <v>2660689247026</v>
      </c>
      <c r="O28" s="1">
        <v>2320403969859</v>
      </c>
      <c r="Q28" s="1">
        <f t="shared" si="1"/>
        <v>340285277167</v>
      </c>
    </row>
    <row r="29" spans="1:17" ht="21" x14ac:dyDescent="0.25">
      <c r="A29" s="2" t="s">
        <v>18</v>
      </c>
      <c r="C29" s="1">
        <v>56305688</v>
      </c>
      <c r="E29" s="1">
        <v>1491134959947</v>
      </c>
      <c r="G29" s="1">
        <v>1680003469492</v>
      </c>
      <c r="I29" s="1">
        <f t="shared" si="0"/>
        <v>-188868509545</v>
      </c>
      <c r="K29" s="1">
        <v>56305688</v>
      </c>
      <c r="M29" s="1">
        <v>1491134959947</v>
      </c>
      <c r="O29" s="1">
        <v>1515219687860</v>
      </c>
      <c r="Q29" s="1">
        <f t="shared" si="1"/>
        <v>-24084727913</v>
      </c>
    </row>
    <row r="30" spans="1:17" ht="21" x14ac:dyDescent="0.25">
      <c r="A30" s="2" t="s">
        <v>51</v>
      </c>
      <c r="C30" s="1">
        <v>9325</v>
      </c>
      <c r="E30" s="1">
        <v>9321783145</v>
      </c>
      <c r="G30" s="1">
        <v>9321783145</v>
      </c>
      <c r="I30" s="1">
        <f t="shared" si="0"/>
        <v>0</v>
      </c>
      <c r="K30" s="1">
        <v>9325</v>
      </c>
      <c r="M30" s="1">
        <v>9321783145</v>
      </c>
      <c r="O30" s="1">
        <v>9229665504</v>
      </c>
      <c r="Q30" s="1">
        <f t="shared" si="1"/>
        <v>92117641</v>
      </c>
    </row>
    <row r="31" spans="1:17" ht="21" x14ac:dyDescent="0.25">
      <c r="A31" s="2" t="s">
        <v>52</v>
      </c>
      <c r="C31" s="1">
        <v>20000</v>
      </c>
      <c r="E31" s="1">
        <v>18397332000</v>
      </c>
      <c r="G31" s="1">
        <v>18397332000</v>
      </c>
      <c r="I31" s="1">
        <f t="shared" si="0"/>
        <v>0</v>
      </c>
      <c r="K31" s="1">
        <v>20000</v>
      </c>
      <c r="M31" s="1">
        <v>18397332000</v>
      </c>
      <c r="O31" s="1">
        <v>18397332000</v>
      </c>
      <c r="Q31" s="1">
        <f t="shared" si="1"/>
        <v>0</v>
      </c>
    </row>
    <row r="32" spans="1:17" ht="21" x14ac:dyDescent="0.25">
      <c r="A32" s="2" t="s">
        <v>53</v>
      </c>
      <c r="C32" s="1">
        <v>5000</v>
      </c>
      <c r="E32" s="1">
        <v>4996375000</v>
      </c>
      <c r="G32" s="1">
        <v>4996375000</v>
      </c>
      <c r="I32" s="1">
        <f t="shared" si="0"/>
        <v>0</v>
      </c>
      <c r="K32" s="1">
        <v>5000</v>
      </c>
      <c r="M32" s="1">
        <v>4996375000</v>
      </c>
      <c r="O32" s="1">
        <v>4996375000</v>
      </c>
      <c r="Q32" s="1">
        <f t="shared" si="1"/>
        <v>0</v>
      </c>
    </row>
    <row r="33" spans="1:17" ht="21" x14ac:dyDescent="0.25">
      <c r="A33" s="2" t="s">
        <v>43</v>
      </c>
      <c r="C33" s="1">
        <v>134150</v>
      </c>
      <c r="E33" s="1">
        <v>732142011864</v>
      </c>
      <c r="G33" s="1">
        <v>722413522036</v>
      </c>
      <c r="I33" s="1">
        <f t="shared" si="0"/>
        <v>9728489828</v>
      </c>
      <c r="K33" s="1">
        <v>134150</v>
      </c>
      <c r="M33" s="1">
        <v>732142011864</v>
      </c>
      <c r="O33" s="1">
        <v>653341244278</v>
      </c>
      <c r="Q33" s="1">
        <f t="shared" si="1"/>
        <v>78800767586</v>
      </c>
    </row>
    <row r="34" spans="1:17" ht="21" x14ac:dyDescent="0.25">
      <c r="A34" s="2" t="s">
        <v>54</v>
      </c>
      <c r="C34" s="1">
        <v>200000</v>
      </c>
      <c r="E34" s="1">
        <v>199855000000</v>
      </c>
      <c r="G34" s="1">
        <v>199855000000</v>
      </c>
      <c r="I34" s="1">
        <f t="shared" si="0"/>
        <v>0</v>
      </c>
      <c r="K34" s="1">
        <v>200000</v>
      </c>
      <c r="M34" s="1">
        <v>199855000000</v>
      </c>
      <c r="O34" s="1">
        <v>199855000000</v>
      </c>
      <c r="Q34" s="1">
        <f t="shared" si="1"/>
        <v>0</v>
      </c>
    </row>
    <row r="35" spans="1:17" ht="21" x14ac:dyDescent="0.25">
      <c r="A35" s="2" t="s">
        <v>55</v>
      </c>
      <c r="C35" s="1">
        <v>5000</v>
      </c>
      <c r="E35" s="1">
        <v>4999275000</v>
      </c>
      <c r="G35" s="1">
        <v>4999275000</v>
      </c>
      <c r="I35" s="1">
        <f t="shared" si="0"/>
        <v>0</v>
      </c>
      <c r="K35" s="1">
        <v>5000</v>
      </c>
      <c r="M35" s="1">
        <v>4999275000</v>
      </c>
      <c r="O35" s="1">
        <v>4999275000</v>
      </c>
      <c r="Q35" s="1">
        <f t="shared" si="1"/>
        <v>0</v>
      </c>
    </row>
    <row r="36" spans="1:17" ht="21" x14ac:dyDescent="0.25">
      <c r="A36" s="2" t="s">
        <v>56</v>
      </c>
      <c r="C36" s="1">
        <v>3121</v>
      </c>
      <c r="E36" s="1">
        <v>3151749809</v>
      </c>
      <c r="G36" s="1">
        <v>3151749809</v>
      </c>
      <c r="I36" s="1">
        <f t="shared" si="0"/>
        <v>0</v>
      </c>
      <c r="K36" s="1">
        <v>3121</v>
      </c>
      <c r="M36" s="1">
        <v>3151749809</v>
      </c>
      <c r="O36" s="1">
        <v>3151749812</v>
      </c>
      <c r="Q36" s="1">
        <f t="shared" si="1"/>
        <v>-3</v>
      </c>
    </row>
    <row r="37" spans="1:17" ht="21" x14ac:dyDescent="0.25">
      <c r="A37" s="2" t="s">
        <v>44</v>
      </c>
      <c r="C37" s="1">
        <v>33370</v>
      </c>
      <c r="E37" s="1">
        <v>65208188739</v>
      </c>
      <c r="G37" s="1">
        <v>64099742931</v>
      </c>
      <c r="I37" s="1">
        <f t="shared" si="0"/>
        <v>1108445808</v>
      </c>
      <c r="K37" s="1">
        <v>33370</v>
      </c>
      <c r="M37" s="1">
        <v>65208188739</v>
      </c>
      <c r="O37" s="1">
        <v>56249362271</v>
      </c>
      <c r="Q37" s="1">
        <f t="shared" si="1"/>
        <v>8958826468</v>
      </c>
    </row>
    <row r="38" spans="1:17" ht="21" x14ac:dyDescent="0.25">
      <c r="A38" s="2" t="s">
        <v>45</v>
      </c>
      <c r="C38" s="1">
        <v>23908</v>
      </c>
      <c r="E38" s="1">
        <v>39049005455</v>
      </c>
      <c r="G38" s="1">
        <v>38383720442</v>
      </c>
      <c r="I38" s="1">
        <f t="shared" si="0"/>
        <v>665285013</v>
      </c>
      <c r="K38" s="1">
        <v>23908</v>
      </c>
      <c r="M38" s="1">
        <v>39049005455</v>
      </c>
      <c r="O38" s="1">
        <v>33672193798</v>
      </c>
      <c r="Q38" s="1">
        <f t="shared" si="1"/>
        <v>5376811657</v>
      </c>
    </row>
    <row r="39" spans="1:17" ht="21" x14ac:dyDescent="0.25">
      <c r="A39" s="2" t="s">
        <v>46</v>
      </c>
      <c r="C39" s="1">
        <v>25461</v>
      </c>
      <c r="E39" s="1">
        <v>39336194854</v>
      </c>
      <c r="G39" s="1">
        <v>38621759376</v>
      </c>
      <c r="I39" s="1">
        <f t="shared" si="0"/>
        <v>714435478</v>
      </c>
      <c r="K39" s="1">
        <v>25461</v>
      </c>
      <c r="M39" s="1">
        <v>39336194854</v>
      </c>
      <c r="O39" s="1">
        <v>33566310406</v>
      </c>
      <c r="Q39" s="1">
        <f t="shared" si="1"/>
        <v>5769884448</v>
      </c>
    </row>
    <row r="40" spans="1:17" ht="21" x14ac:dyDescent="0.25">
      <c r="A40" s="2" t="s">
        <v>47</v>
      </c>
      <c r="C40" s="1">
        <v>10553</v>
      </c>
      <c r="E40" s="1">
        <v>39770911374</v>
      </c>
      <c r="G40" s="1">
        <v>39063483503</v>
      </c>
      <c r="I40" s="1">
        <f t="shared" si="0"/>
        <v>707427871</v>
      </c>
      <c r="K40" s="1">
        <v>10553</v>
      </c>
      <c r="M40" s="1">
        <v>39770911374</v>
      </c>
      <c r="O40" s="1">
        <v>34048531384</v>
      </c>
      <c r="Q40" s="1">
        <f t="shared" si="1"/>
        <v>5722379990</v>
      </c>
    </row>
    <row r="41" spans="1:17" ht="21" x14ac:dyDescent="0.25">
      <c r="A41" s="2" t="s">
        <v>48</v>
      </c>
      <c r="C41" s="1">
        <v>64800</v>
      </c>
      <c r="E41" s="1">
        <v>127370577174</v>
      </c>
      <c r="G41" s="1">
        <v>125158406147</v>
      </c>
      <c r="I41" s="1">
        <f t="shared" si="0"/>
        <v>2212171027</v>
      </c>
      <c r="K41" s="1">
        <v>64800</v>
      </c>
      <c r="M41" s="1">
        <v>127370577174</v>
      </c>
      <c r="O41" s="1">
        <v>109471927981</v>
      </c>
      <c r="Q41" s="1">
        <f t="shared" si="1"/>
        <v>17898649193</v>
      </c>
    </row>
    <row r="42" spans="1:17" ht="21" x14ac:dyDescent="0.25">
      <c r="A42" s="2" t="s">
        <v>49</v>
      </c>
      <c r="C42" s="1">
        <v>4649</v>
      </c>
      <c r="E42" s="1">
        <v>24790466221</v>
      </c>
      <c r="G42" s="1">
        <v>24380932087</v>
      </c>
      <c r="I42" s="1">
        <f t="shared" si="0"/>
        <v>409534134</v>
      </c>
      <c r="K42" s="1">
        <v>4649</v>
      </c>
      <c r="M42" s="1">
        <v>24790466221</v>
      </c>
      <c r="O42" s="1">
        <v>21473239738</v>
      </c>
      <c r="Q42" s="1">
        <f t="shared" si="1"/>
        <v>3317226483</v>
      </c>
    </row>
    <row r="43" spans="1:17" ht="21" x14ac:dyDescent="0.25">
      <c r="A43" s="2" t="s">
        <v>50</v>
      </c>
      <c r="C43" s="1">
        <v>14500</v>
      </c>
      <c r="E43" s="1">
        <v>73832064222</v>
      </c>
      <c r="G43" s="1">
        <v>72641160923</v>
      </c>
      <c r="I43" s="1">
        <f t="shared" si="0"/>
        <v>1190903299</v>
      </c>
      <c r="K43" s="1">
        <v>14500</v>
      </c>
      <c r="M43" s="1">
        <v>73832064222</v>
      </c>
      <c r="O43" s="1">
        <v>64185747496</v>
      </c>
      <c r="Q43" s="1">
        <f t="shared" si="1"/>
        <v>9646316726</v>
      </c>
    </row>
    <row r="44" spans="1:17" ht="21" x14ac:dyDescent="0.25">
      <c r="A44" s="2" t="s">
        <v>57</v>
      </c>
      <c r="C44" s="1">
        <v>10000</v>
      </c>
      <c r="E44" s="1">
        <v>9899564355</v>
      </c>
      <c r="G44" s="1">
        <v>9899564355</v>
      </c>
      <c r="I44" s="1">
        <f t="shared" si="0"/>
        <v>0</v>
      </c>
      <c r="K44" s="1">
        <v>10000</v>
      </c>
      <c r="M44" s="1">
        <v>9899564355</v>
      </c>
      <c r="O44" s="1">
        <v>9998521163</v>
      </c>
      <c r="Q44" s="1">
        <f t="shared" si="1"/>
        <v>-98956808</v>
      </c>
    </row>
    <row r="45" spans="1:17" ht="21" x14ac:dyDescent="0.25">
      <c r="A45" s="2" t="s">
        <v>58</v>
      </c>
      <c r="C45" s="1">
        <v>100000</v>
      </c>
      <c r="E45" s="1">
        <v>99927500000</v>
      </c>
      <c r="G45" s="1">
        <v>99927500000</v>
      </c>
      <c r="I45" s="1">
        <f t="shared" si="0"/>
        <v>0</v>
      </c>
      <c r="K45" s="1">
        <v>100000</v>
      </c>
      <c r="M45" s="1">
        <v>99927500000</v>
      </c>
      <c r="O45" s="1">
        <v>99927500000</v>
      </c>
      <c r="Q45" s="1">
        <f t="shared" si="1"/>
        <v>0</v>
      </c>
    </row>
    <row r="46" spans="1:17" ht="21" x14ac:dyDescent="0.25">
      <c r="A46" s="2" t="s">
        <v>59</v>
      </c>
      <c r="C46" s="1">
        <v>99974</v>
      </c>
      <c r="E46" s="1">
        <v>99959503770</v>
      </c>
      <c r="G46" s="1">
        <v>100065579214</v>
      </c>
      <c r="I46" s="1">
        <f t="shared" si="0"/>
        <v>-106075444</v>
      </c>
      <c r="K46" s="1">
        <v>99974</v>
      </c>
      <c r="M46" s="1">
        <v>99959503770</v>
      </c>
      <c r="O46" s="1">
        <v>99973280311</v>
      </c>
      <c r="Q46" s="1">
        <f t="shared" si="1"/>
        <v>-13776541</v>
      </c>
    </row>
    <row r="47" spans="1:17" s="8" customFormat="1" ht="24" x14ac:dyDescent="0.25">
      <c r="A47" s="8" t="s">
        <v>39</v>
      </c>
      <c r="C47" s="8" t="s">
        <v>39</v>
      </c>
      <c r="E47" s="9">
        <f>SUM(E8:E46)</f>
        <v>78780771268450</v>
      </c>
      <c r="G47" s="9">
        <f>SUM(G8:G46)</f>
        <v>84341680828883</v>
      </c>
      <c r="I47" s="9">
        <f>SUM(I8:I46)</f>
        <v>-5560909560433</v>
      </c>
      <c r="K47" s="8" t="s">
        <v>39</v>
      </c>
      <c r="M47" s="9">
        <f>SUM(M8:M46)</f>
        <v>78780771268450</v>
      </c>
      <c r="O47" s="9">
        <f>SUM(O8:O46)</f>
        <v>76018513629704</v>
      </c>
      <c r="Q47" s="9">
        <f>SUM(Q8:Q46)</f>
        <v>2762257638746</v>
      </c>
    </row>
    <row r="48" spans="1:17" ht="19.5" thickTop="1" x14ac:dyDescent="0.25"/>
  </sheetData>
  <mergeCells count="15">
    <mergeCell ref="A2:Q2"/>
    <mergeCell ref="A3:Q3"/>
    <mergeCell ref="A4:Q4"/>
    <mergeCell ref="A5:Q5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DD2F3E-9382-47BA-84AE-2E6C2AB07C18}">
  <dimension ref="A2:Y29"/>
  <sheetViews>
    <sheetView rightToLeft="1" topLeftCell="F19" workbookViewId="0">
      <selection activeCell="Y28" sqref="Y28"/>
    </sheetView>
  </sheetViews>
  <sheetFormatPr defaultRowHeight="18.75" x14ac:dyDescent="0.25"/>
  <cols>
    <col min="1" max="1" width="34.7109375" style="1" bestFit="1" customWidth="1"/>
    <col min="2" max="2" width="1" style="1" customWidth="1"/>
    <col min="3" max="3" width="19" style="1" customWidth="1"/>
    <col min="4" max="4" width="1" style="1" customWidth="1"/>
    <col min="5" max="5" width="24" style="1" customWidth="1"/>
    <col min="6" max="6" width="1" style="1" customWidth="1"/>
    <col min="7" max="7" width="24.85546875" style="1" bestFit="1" customWidth="1"/>
    <col min="8" max="8" width="1" style="1" customWidth="1"/>
    <col min="9" max="9" width="20" style="1" customWidth="1"/>
    <col min="10" max="10" width="1" style="1" customWidth="1"/>
    <col min="11" max="11" width="25" style="1" customWidth="1"/>
    <col min="12" max="12" width="1" style="1" customWidth="1"/>
    <col min="13" max="13" width="21" style="1" customWidth="1"/>
    <col min="14" max="14" width="1" style="1" customWidth="1"/>
    <col min="15" max="15" width="25" style="1" customWidth="1"/>
    <col min="16" max="16" width="1" style="1" customWidth="1"/>
    <col min="17" max="17" width="20" style="1" customWidth="1"/>
    <col min="18" max="18" width="1" style="1" customWidth="1"/>
    <col min="19" max="19" width="16" style="1" customWidth="1"/>
    <col min="20" max="20" width="1" style="1" customWidth="1"/>
    <col min="21" max="21" width="24" style="1" customWidth="1"/>
    <col min="22" max="22" width="1" style="1" customWidth="1"/>
    <col min="23" max="23" width="24" style="1" customWidth="1"/>
    <col min="24" max="24" width="1" style="1" customWidth="1"/>
    <col min="25" max="25" width="32" style="1" customWidth="1"/>
    <col min="26" max="26" width="13.140625" style="1" bestFit="1" customWidth="1"/>
    <col min="27" max="16384" width="9.140625" style="1"/>
  </cols>
  <sheetData>
    <row r="2" spans="1:25" ht="26.25" x14ac:dyDescent="0.25">
      <c r="A2" s="43" t="s">
        <v>0</v>
      </c>
      <c r="B2" s="43" t="s">
        <v>0</v>
      </c>
      <c r="C2" s="43" t="s">
        <v>0</v>
      </c>
      <c r="D2" s="43" t="s">
        <v>0</v>
      </c>
      <c r="E2" s="43" t="s">
        <v>0</v>
      </c>
      <c r="F2" s="43" t="s">
        <v>0</v>
      </c>
      <c r="G2" s="43" t="s">
        <v>0</v>
      </c>
      <c r="H2" s="43" t="s">
        <v>0</v>
      </c>
      <c r="I2" s="43" t="s">
        <v>0</v>
      </c>
      <c r="J2" s="43" t="s">
        <v>0</v>
      </c>
      <c r="K2" s="43" t="s">
        <v>0</v>
      </c>
      <c r="L2" s="43" t="s">
        <v>0</v>
      </c>
      <c r="M2" s="43" t="s">
        <v>0</v>
      </c>
      <c r="N2" s="43" t="s">
        <v>0</v>
      </c>
      <c r="O2" s="43" t="s">
        <v>0</v>
      </c>
      <c r="P2" s="43" t="s">
        <v>0</v>
      </c>
      <c r="Q2" s="43" t="s">
        <v>0</v>
      </c>
      <c r="R2" s="43" t="s">
        <v>0</v>
      </c>
      <c r="S2" s="43" t="s">
        <v>0</v>
      </c>
      <c r="T2" s="43" t="s">
        <v>0</v>
      </c>
      <c r="U2" s="43" t="s">
        <v>0</v>
      </c>
      <c r="V2" s="43" t="s">
        <v>0</v>
      </c>
      <c r="W2" s="43" t="s">
        <v>0</v>
      </c>
      <c r="X2" s="43" t="s">
        <v>0</v>
      </c>
      <c r="Y2" s="43" t="s">
        <v>0</v>
      </c>
    </row>
    <row r="3" spans="1:25" ht="26.25" x14ac:dyDescent="0.25">
      <c r="A3" s="43" t="s">
        <v>1</v>
      </c>
      <c r="B3" s="43" t="s">
        <v>1</v>
      </c>
      <c r="C3" s="43" t="s">
        <v>1</v>
      </c>
      <c r="D3" s="43" t="s">
        <v>1</v>
      </c>
      <c r="E3" s="43" t="s">
        <v>1</v>
      </c>
      <c r="F3" s="43" t="s">
        <v>1</v>
      </c>
      <c r="G3" s="43" t="s">
        <v>1</v>
      </c>
      <c r="H3" s="43" t="s">
        <v>1</v>
      </c>
      <c r="I3" s="43" t="s">
        <v>1</v>
      </c>
      <c r="J3" s="43" t="s">
        <v>1</v>
      </c>
      <c r="K3" s="43" t="s">
        <v>1</v>
      </c>
      <c r="L3" s="43" t="s">
        <v>1</v>
      </c>
      <c r="M3" s="43" t="s">
        <v>1</v>
      </c>
      <c r="N3" s="43" t="s">
        <v>1</v>
      </c>
      <c r="O3" s="43" t="s">
        <v>1</v>
      </c>
      <c r="P3" s="43" t="s">
        <v>1</v>
      </c>
      <c r="Q3" s="43" t="s">
        <v>1</v>
      </c>
      <c r="R3" s="43" t="s">
        <v>1</v>
      </c>
      <c r="S3" s="43" t="s">
        <v>1</v>
      </c>
      <c r="T3" s="43" t="s">
        <v>1</v>
      </c>
      <c r="U3" s="43" t="s">
        <v>1</v>
      </c>
      <c r="V3" s="43" t="s">
        <v>1</v>
      </c>
      <c r="W3" s="43" t="s">
        <v>1</v>
      </c>
      <c r="X3" s="43" t="s">
        <v>1</v>
      </c>
      <c r="Y3" s="43" t="s">
        <v>1</v>
      </c>
    </row>
    <row r="4" spans="1:25" ht="26.25" x14ac:dyDescent="0.25">
      <c r="A4" s="43" t="s">
        <v>2</v>
      </c>
      <c r="B4" s="43" t="s">
        <v>2</v>
      </c>
      <c r="C4" s="43" t="s">
        <v>2</v>
      </c>
      <c r="D4" s="43" t="s">
        <v>2</v>
      </c>
      <c r="E4" s="43" t="s">
        <v>2</v>
      </c>
      <c r="F4" s="43" t="s">
        <v>2</v>
      </c>
      <c r="G4" s="43" t="s">
        <v>2</v>
      </c>
      <c r="H4" s="43" t="s">
        <v>2</v>
      </c>
      <c r="I4" s="43" t="s">
        <v>2</v>
      </c>
      <c r="J4" s="43" t="s">
        <v>2</v>
      </c>
      <c r="K4" s="43" t="s">
        <v>2</v>
      </c>
      <c r="L4" s="43" t="s">
        <v>2</v>
      </c>
      <c r="M4" s="43" t="s">
        <v>2</v>
      </c>
      <c r="N4" s="43" t="s">
        <v>2</v>
      </c>
      <c r="O4" s="43" t="s">
        <v>2</v>
      </c>
      <c r="P4" s="43" t="s">
        <v>2</v>
      </c>
      <c r="Q4" s="43" t="s">
        <v>2</v>
      </c>
      <c r="R4" s="43" t="s">
        <v>2</v>
      </c>
      <c r="S4" s="43" t="s">
        <v>2</v>
      </c>
      <c r="T4" s="43" t="s">
        <v>2</v>
      </c>
      <c r="U4" s="43" t="s">
        <v>2</v>
      </c>
      <c r="V4" s="43" t="s">
        <v>2</v>
      </c>
      <c r="W4" s="43" t="s">
        <v>2</v>
      </c>
      <c r="X4" s="43" t="s">
        <v>2</v>
      </c>
      <c r="Y4" s="43" t="s">
        <v>2</v>
      </c>
    </row>
    <row r="5" spans="1:25" s="5" customFormat="1" ht="28.5" x14ac:dyDescent="0.4">
      <c r="A5" s="44" t="s">
        <v>112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</row>
    <row r="6" spans="1:25" ht="27" thickBot="1" x14ac:dyDescent="0.3">
      <c r="A6" s="42" t="s">
        <v>3</v>
      </c>
      <c r="C6" s="42" t="s">
        <v>109</v>
      </c>
      <c r="D6" s="42" t="s">
        <v>4</v>
      </c>
      <c r="E6" s="42" t="s">
        <v>4</v>
      </c>
      <c r="F6" s="42" t="s">
        <v>4</v>
      </c>
      <c r="G6" s="42" t="s">
        <v>4</v>
      </c>
      <c r="I6" s="42" t="s">
        <v>5</v>
      </c>
      <c r="J6" s="42" t="s">
        <v>5</v>
      </c>
      <c r="K6" s="42" t="s">
        <v>5</v>
      </c>
      <c r="L6" s="42" t="s">
        <v>5</v>
      </c>
      <c r="M6" s="42" t="s">
        <v>5</v>
      </c>
      <c r="N6" s="42" t="s">
        <v>5</v>
      </c>
      <c r="O6" s="42" t="s">
        <v>5</v>
      </c>
      <c r="Q6" s="42" t="s">
        <v>6</v>
      </c>
      <c r="R6" s="42" t="s">
        <v>6</v>
      </c>
      <c r="S6" s="42" t="s">
        <v>6</v>
      </c>
      <c r="T6" s="42" t="s">
        <v>6</v>
      </c>
      <c r="U6" s="42" t="s">
        <v>6</v>
      </c>
      <c r="V6" s="42" t="s">
        <v>6</v>
      </c>
      <c r="W6" s="42" t="s">
        <v>6</v>
      </c>
      <c r="X6" s="42" t="s">
        <v>6</v>
      </c>
      <c r="Y6" s="42" t="s">
        <v>6</v>
      </c>
    </row>
    <row r="7" spans="1:25" ht="27" thickBot="1" x14ac:dyDescent="0.3">
      <c r="A7" s="42" t="s">
        <v>3</v>
      </c>
      <c r="C7" s="42" t="s">
        <v>7</v>
      </c>
      <c r="E7" s="42" t="s">
        <v>8</v>
      </c>
      <c r="G7" s="42" t="s">
        <v>9</v>
      </c>
      <c r="I7" s="42" t="s">
        <v>10</v>
      </c>
      <c r="J7" s="42" t="s">
        <v>10</v>
      </c>
      <c r="K7" s="42" t="s">
        <v>10</v>
      </c>
      <c r="M7" s="42" t="s">
        <v>11</v>
      </c>
      <c r="N7" s="42" t="s">
        <v>11</v>
      </c>
      <c r="O7" s="42" t="s">
        <v>11</v>
      </c>
      <c r="Q7" s="42" t="s">
        <v>7</v>
      </c>
      <c r="S7" s="42" t="s">
        <v>12</v>
      </c>
      <c r="U7" s="42" t="s">
        <v>8</v>
      </c>
      <c r="W7" s="42" t="s">
        <v>9</v>
      </c>
      <c r="Y7" s="42" t="s">
        <v>13</v>
      </c>
    </row>
    <row r="8" spans="1:25" ht="27" thickBot="1" x14ac:dyDescent="0.3">
      <c r="A8" s="42" t="s">
        <v>3</v>
      </c>
      <c r="C8" s="42" t="s">
        <v>7</v>
      </c>
      <c r="E8" s="42" t="s">
        <v>8</v>
      </c>
      <c r="G8" s="42" t="s">
        <v>9</v>
      </c>
      <c r="I8" s="3" t="s">
        <v>7</v>
      </c>
      <c r="K8" s="3" t="s">
        <v>8</v>
      </c>
      <c r="M8" s="3" t="s">
        <v>7</v>
      </c>
      <c r="O8" s="3" t="s">
        <v>14</v>
      </c>
      <c r="Q8" s="42" t="s">
        <v>7</v>
      </c>
      <c r="S8" s="42" t="s">
        <v>12</v>
      </c>
      <c r="U8" s="42" t="s">
        <v>8</v>
      </c>
      <c r="W8" s="42" t="s">
        <v>9</v>
      </c>
      <c r="Y8" s="42" t="s">
        <v>13</v>
      </c>
    </row>
    <row r="9" spans="1:25" ht="21" x14ac:dyDescent="0.25">
      <c r="A9" s="2" t="s">
        <v>15</v>
      </c>
      <c r="C9" s="1">
        <v>44611959</v>
      </c>
      <c r="E9" s="1">
        <v>18208288659846</v>
      </c>
      <c r="G9" s="1">
        <v>18682131663536</v>
      </c>
      <c r="I9" s="1">
        <v>76459336</v>
      </c>
      <c r="K9" s="1">
        <v>38939773316559</v>
      </c>
      <c r="M9" s="1">
        <v>-72431784</v>
      </c>
      <c r="O9" s="1">
        <v>37197545252635</v>
      </c>
      <c r="Q9" s="1">
        <f>C9+I9+M9</f>
        <v>48639511</v>
      </c>
      <c r="S9" s="1">
        <v>527214</v>
      </c>
      <c r="U9" s="1">
        <v>23877749353386</v>
      </c>
      <c r="W9" s="1">
        <v>25628045093663</v>
      </c>
      <c r="Y9" s="4">
        <v>0.27610647418155143</v>
      </c>
    </row>
    <row r="10" spans="1:25" ht="21" x14ac:dyDescent="0.25">
      <c r="A10" s="2" t="s">
        <v>16</v>
      </c>
      <c r="C10" s="1">
        <v>39577260</v>
      </c>
      <c r="E10" s="1">
        <v>3681765766248</v>
      </c>
      <c r="G10" s="1">
        <v>3783157986377</v>
      </c>
      <c r="I10" s="1">
        <v>96763956</v>
      </c>
      <c r="K10" s="1">
        <v>8543953948775</v>
      </c>
      <c r="M10" s="1">
        <v>-89466065</v>
      </c>
      <c r="O10" s="1">
        <v>7972257373770</v>
      </c>
      <c r="Q10" s="1">
        <f t="shared" ref="Q10:Q27" si="0">C10+I10+M10</f>
        <v>46875151</v>
      </c>
      <c r="S10" s="1">
        <v>86414</v>
      </c>
      <c r="U10" s="1">
        <v>4161681761938</v>
      </c>
      <c r="W10" s="1">
        <v>4049575617803</v>
      </c>
      <c r="Y10" s="4">
        <v>4.362853435276802E-2</v>
      </c>
    </row>
    <row r="11" spans="1:25" ht="21" x14ac:dyDescent="0.25">
      <c r="A11" s="2" t="s">
        <v>18</v>
      </c>
      <c r="C11" s="1">
        <v>40675092</v>
      </c>
      <c r="E11" s="1">
        <v>1087807774763</v>
      </c>
      <c r="G11" s="1">
        <v>1252454579535</v>
      </c>
      <c r="I11" s="1">
        <v>91018038</v>
      </c>
      <c r="K11" s="1">
        <v>2441684170164</v>
      </c>
      <c r="M11" s="1">
        <v>-75387442</v>
      </c>
      <c r="O11" s="1">
        <v>2067487670266</v>
      </c>
      <c r="Q11" s="1">
        <f t="shared" si="0"/>
        <v>56305688</v>
      </c>
      <c r="S11" s="1">
        <v>26490</v>
      </c>
      <c r="U11" s="1">
        <v>1515258978731</v>
      </c>
      <c r="W11" s="1">
        <v>1491134959948</v>
      </c>
      <c r="Y11" s="4">
        <v>1.6064901353786618E-2</v>
      </c>
    </row>
    <row r="12" spans="1:25" ht="21" x14ac:dyDescent="0.25">
      <c r="A12" s="2" t="s">
        <v>19</v>
      </c>
      <c r="C12" s="1">
        <v>17015676</v>
      </c>
      <c r="E12" s="1">
        <v>416648732565</v>
      </c>
      <c r="G12" s="1">
        <v>417291196611</v>
      </c>
      <c r="I12" s="1">
        <v>6186295120</v>
      </c>
      <c r="K12" s="1">
        <v>153779710906437</v>
      </c>
      <c r="M12" s="1">
        <v>-6027662777</v>
      </c>
      <c r="O12" s="1">
        <v>149844598397418</v>
      </c>
      <c r="Q12" s="1">
        <f t="shared" si="0"/>
        <v>175648019</v>
      </c>
      <c r="S12" s="1">
        <v>25146</v>
      </c>
      <c r="U12" s="1">
        <v>4413837775884</v>
      </c>
      <c r="W12" s="1">
        <v>4416651848802</v>
      </c>
      <c r="Y12" s="4">
        <v>4.7583269235064909E-2</v>
      </c>
    </row>
    <row r="13" spans="1:25" ht="21" x14ac:dyDescent="0.25">
      <c r="A13" s="2" t="s">
        <v>20</v>
      </c>
      <c r="C13" s="1">
        <v>29648855</v>
      </c>
      <c r="E13" s="1">
        <v>3338976055152</v>
      </c>
      <c r="G13" s="1">
        <v>3347099443500</v>
      </c>
      <c r="I13" s="1">
        <v>3722851</v>
      </c>
      <c r="K13" s="1">
        <v>421016932324</v>
      </c>
      <c r="M13" s="1">
        <v>-33371706</v>
      </c>
      <c r="O13" s="1">
        <v>3778981887860</v>
      </c>
      <c r="Q13" s="1">
        <f t="shared" si="0"/>
        <v>0</v>
      </c>
      <c r="S13" s="1">
        <v>0</v>
      </c>
      <c r="U13" s="1">
        <v>0</v>
      </c>
      <c r="W13" s="1">
        <v>0</v>
      </c>
      <c r="Y13" s="4">
        <v>0</v>
      </c>
    </row>
    <row r="14" spans="1:25" ht="21" x14ac:dyDescent="0.25">
      <c r="A14" s="2" t="s">
        <v>21</v>
      </c>
      <c r="C14" s="1">
        <v>341238</v>
      </c>
      <c r="E14" s="1">
        <v>12850982799</v>
      </c>
      <c r="G14" s="1">
        <v>12871185454</v>
      </c>
      <c r="I14" s="1">
        <v>1137502</v>
      </c>
      <c r="K14" s="1">
        <v>43550821566</v>
      </c>
      <c r="M14" s="1">
        <v>-934466</v>
      </c>
      <c r="O14" s="1">
        <v>35663958510</v>
      </c>
      <c r="Q14" s="1">
        <f t="shared" si="0"/>
        <v>544274</v>
      </c>
      <c r="S14" s="1">
        <v>38714</v>
      </c>
      <c r="U14" s="1">
        <v>20937225794</v>
      </c>
      <c r="W14" s="1">
        <v>21063253696</v>
      </c>
      <c r="Y14" s="4">
        <v>2.2692720773431638E-4</v>
      </c>
    </row>
    <row r="15" spans="1:25" ht="21" x14ac:dyDescent="0.25">
      <c r="A15" s="2" t="s">
        <v>23</v>
      </c>
      <c r="C15" s="1">
        <v>124962915</v>
      </c>
      <c r="E15" s="1">
        <v>1877630536161</v>
      </c>
      <c r="G15" s="1">
        <v>2709713806031</v>
      </c>
      <c r="I15" s="1">
        <v>41521942</v>
      </c>
      <c r="K15" s="1">
        <v>782298598850</v>
      </c>
      <c r="M15" s="1">
        <v>-21132163</v>
      </c>
      <c r="O15" s="1">
        <v>397646327048</v>
      </c>
      <c r="Q15" s="1">
        <f t="shared" si="0"/>
        <v>145352694</v>
      </c>
      <c r="S15" s="1">
        <v>18310</v>
      </c>
      <c r="U15" s="1">
        <v>2326826547126</v>
      </c>
      <c r="W15" s="1">
        <v>2660689247027</v>
      </c>
      <c r="Y15" s="4">
        <v>2.8665219067803317E-2</v>
      </c>
    </row>
    <row r="16" spans="1:25" ht="21" x14ac:dyDescent="0.25">
      <c r="A16" s="2" t="s">
        <v>24</v>
      </c>
      <c r="C16" s="1">
        <v>85519449</v>
      </c>
      <c r="E16" s="1">
        <v>982504690673</v>
      </c>
      <c r="G16" s="1">
        <v>1028521195748</v>
      </c>
      <c r="I16" s="1">
        <v>74530618</v>
      </c>
      <c r="K16" s="1">
        <v>813465275106</v>
      </c>
      <c r="M16" s="1">
        <v>-72017216</v>
      </c>
      <c r="O16" s="1">
        <v>807942148420</v>
      </c>
      <c r="Q16" s="1">
        <f t="shared" si="0"/>
        <v>88032851</v>
      </c>
      <c r="S16" s="1">
        <v>10630</v>
      </c>
      <c r="U16" s="1">
        <v>979005868333</v>
      </c>
      <c r="W16" s="1">
        <v>935536543044</v>
      </c>
      <c r="Y16" s="4">
        <v>1.0079102616833905E-2</v>
      </c>
    </row>
    <row r="17" spans="1:25" ht="21" x14ac:dyDescent="0.25">
      <c r="A17" s="2" t="s">
        <v>25</v>
      </c>
      <c r="C17" s="1">
        <v>96437585</v>
      </c>
      <c r="E17" s="1">
        <v>2325096241645</v>
      </c>
      <c r="G17" s="1">
        <v>2307128316170</v>
      </c>
      <c r="I17" s="1">
        <v>54443672</v>
      </c>
      <c r="K17" s="1">
        <v>1218676747871</v>
      </c>
      <c r="M17" s="1">
        <v>-38485015</v>
      </c>
      <c r="O17" s="1">
        <v>899005605825</v>
      </c>
      <c r="Q17" s="1">
        <f t="shared" si="0"/>
        <v>112396242</v>
      </c>
      <c r="S17" s="1">
        <v>21770</v>
      </c>
      <c r="U17" s="1">
        <v>2624424043235</v>
      </c>
      <c r="W17" s="1">
        <v>2446205534469</v>
      </c>
      <c r="Y17" s="4">
        <v>2.6354455939857906E-2</v>
      </c>
    </row>
    <row r="18" spans="1:25" ht="21" x14ac:dyDescent="0.25">
      <c r="A18" s="2" t="s">
        <v>26</v>
      </c>
      <c r="C18" s="1">
        <v>101050370</v>
      </c>
      <c r="E18" s="1">
        <v>4226479622004</v>
      </c>
      <c r="G18" s="1">
        <v>4313335043450</v>
      </c>
      <c r="I18" s="1">
        <v>172246140</v>
      </c>
      <c r="K18" s="1">
        <v>5750471039460</v>
      </c>
      <c r="M18" s="1">
        <v>-127691157</v>
      </c>
      <c r="O18" s="1">
        <v>4267244908432</v>
      </c>
      <c r="Q18" s="1">
        <f t="shared" si="0"/>
        <v>145605353</v>
      </c>
      <c r="S18" s="1">
        <v>30651</v>
      </c>
      <c r="U18" s="1">
        <v>5163114930927</v>
      </c>
      <c r="W18" s="1">
        <v>4461744678391</v>
      </c>
      <c r="Y18" s="4">
        <v>4.8069081638749456E-2</v>
      </c>
    </row>
    <row r="19" spans="1:25" ht="21" x14ac:dyDescent="0.25">
      <c r="A19" s="2" t="s">
        <v>27</v>
      </c>
      <c r="C19" s="1">
        <v>86427369</v>
      </c>
      <c r="E19" s="1">
        <v>1662886278385</v>
      </c>
      <c r="G19" s="1">
        <v>2036543072196</v>
      </c>
      <c r="I19" s="1">
        <v>73895556</v>
      </c>
      <c r="K19" s="1">
        <v>1550281490148</v>
      </c>
      <c r="M19" s="1">
        <v>-45752336</v>
      </c>
      <c r="O19" s="1">
        <v>955267972591</v>
      </c>
      <c r="Q19" s="1">
        <f t="shared" si="0"/>
        <v>114570589</v>
      </c>
      <c r="S19" s="1">
        <v>19850</v>
      </c>
      <c r="U19" s="1">
        <v>2302657527799</v>
      </c>
      <c r="W19" s="1">
        <v>2273612150578</v>
      </c>
      <c r="Y19" s="4">
        <v>2.4495002730725295E-2</v>
      </c>
    </row>
    <row r="20" spans="1:25" ht="21" x14ac:dyDescent="0.25">
      <c r="A20" s="2" t="s">
        <v>28</v>
      </c>
      <c r="C20" s="1">
        <v>77864458</v>
      </c>
      <c r="E20" s="1">
        <v>1223643583175</v>
      </c>
      <c r="G20" s="1">
        <v>1261063640461</v>
      </c>
      <c r="I20" s="1">
        <v>74732475</v>
      </c>
      <c r="K20" s="1">
        <v>1138280248943</v>
      </c>
      <c r="M20" s="1">
        <v>-49106020</v>
      </c>
      <c r="O20" s="1">
        <v>761231325241</v>
      </c>
      <c r="Q20" s="1">
        <f t="shared" si="0"/>
        <v>103490913</v>
      </c>
      <c r="S20" s="1">
        <v>13650</v>
      </c>
      <c r="U20" s="1">
        <v>1589661046443</v>
      </c>
      <c r="W20" s="1">
        <v>1412269546690</v>
      </c>
      <c r="Y20" s="4">
        <v>1.5215236421874908E-2</v>
      </c>
    </row>
    <row r="21" spans="1:25" ht="21" x14ac:dyDescent="0.25">
      <c r="A21" s="2" t="s">
        <v>29</v>
      </c>
      <c r="C21" s="1">
        <v>56986148</v>
      </c>
      <c r="E21" s="1">
        <v>647145186800</v>
      </c>
      <c r="G21" s="1">
        <v>753153470203</v>
      </c>
      <c r="I21" s="1">
        <v>24381451</v>
      </c>
      <c r="K21" s="1">
        <v>278898331193</v>
      </c>
      <c r="M21" s="1">
        <v>-18613828</v>
      </c>
      <c r="O21" s="1">
        <v>208999990580</v>
      </c>
      <c r="Q21" s="1">
        <f t="shared" si="0"/>
        <v>62753771</v>
      </c>
      <c r="S21" s="1">
        <v>10580</v>
      </c>
      <c r="U21" s="1">
        <v>713289876860</v>
      </c>
      <c r="W21" s="1">
        <v>663755634758</v>
      </c>
      <c r="Y21" s="4">
        <v>7.1510420463746244E-3</v>
      </c>
    </row>
    <row r="22" spans="1:25" ht="21" x14ac:dyDescent="0.25">
      <c r="A22" s="2" t="s">
        <v>30</v>
      </c>
      <c r="C22" s="1">
        <v>2000000</v>
      </c>
      <c r="E22" s="1">
        <v>32492746491</v>
      </c>
      <c r="G22" s="1">
        <v>40079215338</v>
      </c>
      <c r="I22" s="1">
        <v>0</v>
      </c>
      <c r="K22" s="1">
        <v>0</v>
      </c>
      <c r="M22" s="1">
        <v>-2000000</v>
      </c>
      <c r="O22" s="1">
        <v>40719179300</v>
      </c>
      <c r="Q22" s="1">
        <f t="shared" si="0"/>
        <v>0</v>
      </c>
      <c r="S22" s="1">
        <v>0</v>
      </c>
      <c r="U22" s="1">
        <v>0</v>
      </c>
      <c r="W22" s="1">
        <v>0</v>
      </c>
      <c r="Y22" s="4">
        <v>0</v>
      </c>
    </row>
    <row r="23" spans="1:25" ht="21" x14ac:dyDescent="0.25">
      <c r="A23" s="2" t="s">
        <v>31</v>
      </c>
      <c r="C23" s="1">
        <v>11600000</v>
      </c>
      <c r="E23" s="1">
        <v>230563722276</v>
      </c>
      <c r="G23" s="1">
        <v>246548251795</v>
      </c>
      <c r="I23" s="1">
        <v>0</v>
      </c>
      <c r="K23" s="1">
        <v>0</v>
      </c>
      <c r="M23" s="1">
        <v>-4900000</v>
      </c>
      <c r="O23" s="1">
        <v>105345039782</v>
      </c>
      <c r="Q23" s="1">
        <f t="shared" si="0"/>
        <v>6700000</v>
      </c>
      <c r="S23" s="1">
        <v>21806</v>
      </c>
      <c r="U23" s="1">
        <v>133170425797</v>
      </c>
      <c r="W23" s="1">
        <v>146046325551</v>
      </c>
      <c r="Y23" s="4">
        <v>1.5734456478316624E-3</v>
      </c>
    </row>
    <row r="24" spans="1:25" ht="21" x14ac:dyDescent="0.25">
      <c r="A24" s="2" t="s">
        <v>32</v>
      </c>
      <c r="C24" s="1">
        <v>17600000</v>
      </c>
      <c r="E24" s="1">
        <v>541384851723</v>
      </c>
      <c r="G24" s="1">
        <v>667708891520</v>
      </c>
      <c r="I24" s="1">
        <v>0</v>
      </c>
      <c r="K24" s="1">
        <v>0</v>
      </c>
      <c r="M24" s="1">
        <v>-2700000</v>
      </c>
      <c r="O24" s="1">
        <v>104176070996</v>
      </c>
      <c r="Q24" s="1">
        <f t="shared" si="0"/>
        <v>14900000</v>
      </c>
      <c r="S24" s="1">
        <v>38927</v>
      </c>
      <c r="U24" s="1">
        <v>458331493788</v>
      </c>
      <c r="W24" s="1">
        <v>579798420464</v>
      </c>
      <c r="Y24" s="4">
        <v>6.2465200535304155E-3</v>
      </c>
    </row>
    <row r="25" spans="1:25" ht="21" x14ac:dyDescent="0.25">
      <c r="A25" s="2" t="s">
        <v>33</v>
      </c>
      <c r="C25" s="1">
        <v>10450000</v>
      </c>
      <c r="E25" s="1">
        <v>233270324990</v>
      </c>
      <c r="G25" s="1">
        <v>259127111629</v>
      </c>
      <c r="I25" s="1">
        <v>0</v>
      </c>
      <c r="K25" s="1">
        <v>0</v>
      </c>
      <c r="M25" s="1">
        <v>-50000</v>
      </c>
      <c r="O25" s="1">
        <v>1246040359</v>
      </c>
      <c r="Q25" s="1">
        <f t="shared" si="0"/>
        <v>10400000</v>
      </c>
      <c r="S25" s="1">
        <v>25446</v>
      </c>
      <c r="U25" s="1">
        <v>232154199033</v>
      </c>
      <c r="W25" s="1">
        <v>264540814590</v>
      </c>
      <c r="Y25" s="4">
        <v>2.8500586496791065E-3</v>
      </c>
    </row>
    <row r="26" spans="1:25" ht="21" x14ac:dyDescent="0.25">
      <c r="A26" s="2" t="s">
        <v>35</v>
      </c>
      <c r="C26" s="1">
        <v>47941363</v>
      </c>
      <c r="E26" s="1">
        <v>542942191293</v>
      </c>
      <c r="G26" s="1">
        <v>549786892422</v>
      </c>
      <c r="I26" s="1">
        <v>116628911</v>
      </c>
      <c r="K26" s="1">
        <v>1226686310772</v>
      </c>
      <c r="M26" s="1">
        <v>-78353133</v>
      </c>
      <c r="O26" s="1">
        <v>821903774672</v>
      </c>
      <c r="Q26" s="1">
        <f t="shared" si="0"/>
        <v>86217141</v>
      </c>
      <c r="S26" s="1">
        <v>10015</v>
      </c>
      <c r="U26" s="1">
        <v>915619142686</v>
      </c>
      <c r="W26" s="1">
        <v>863231531655</v>
      </c>
      <c r="Y26" s="4">
        <v>9.300116873391065E-3</v>
      </c>
    </row>
    <row r="27" spans="1:25" ht="21.75" thickBot="1" x14ac:dyDescent="0.3">
      <c r="A27" s="2" t="s">
        <v>37</v>
      </c>
      <c r="C27" s="1">
        <v>7240885</v>
      </c>
      <c r="E27" s="1">
        <v>648657825188</v>
      </c>
      <c r="G27" s="1">
        <v>649571883679</v>
      </c>
      <c r="I27" s="1">
        <v>9799653</v>
      </c>
      <c r="K27" s="1">
        <v>885459656245</v>
      </c>
      <c r="M27" s="1">
        <v>-14473150</v>
      </c>
      <c r="O27" s="1">
        <v>1310819731710</v>
      </c>
      <c r="Q27" s="1">
        <f t="shared" si="0"/>
        <v>2567388</v>
      </c>
      <c r="S27" s="1">
        <v>92074</v>
      </c>
      <c r="U27" s="1">
        <v>233618623812</v>
      </c>
      <c r="W27" s="1">
        <v>236302514017</v>
      </c>
      <c r="Y27" s="4">
        <v>2.5458303099990809E-3</v>
      </c>
    </row>
    <row r="28" spans="1:25" s="8" customFormat="1" ht="24.75" thickBot="1" x14ac:dyDescent="0.3">
      <c r="A28" s="8" t="s">
        <v>39</v>
      </c>
      <c r="C28" s="8" t="s">
        <v>39</v>
      </c>
      <c r="E28" s="9">
        <f>SUM(E9:E27)</f>
        <v>41921035772177</v>
      </c>
      <c r="G28" s="9">
        <f>SUM(G9:G27)</f>
        <v>44317286845655</v>
      </c>
      <c r="I28" s="8" t="s">
        <v>39</v>
      </c>
      <c r="K28" s="9">
        <f>SUM(K9:K27)</f>
        <v>217814207794413</v>
      </c>
      <c r="M28" s="8" t="s">
        <v>39</v>
      </c>
      <c r="O28" s="9">
        <f>SUM(O9:O27)</f>
        <v>211578082655415</v>
      </c>
      <c r="Q28" s="8" t="s">
        <v>39</v>
      </c>
      <c r="S28" s="8" t="s">
        <v>39</v>
      </c>
      <c r="U28" s="9">
        <f>SUM(U9:U27)</f>
        <v>51661338821572</v>
      </c>
      <c r="W28" s="9">
        <f>SUM(W9:W27)</f>
        <v>52550203715146</v>
      </c>
      <c r="Y28" s="10">
        <f>SUM(Y9:Y27)</f>
        <v>0.56615521832755622</v>
      </c>
    </row>
    <row r="29" spans="1:25" ht="19.5" thickTop="1" x14ac:dyDescent="0.25"/>
  </sheetData>
  <mergeCells count="18">
    <mergeCell ref="I7:K7"/>
    <mergeCell ref="M7:O7"/>
    <mergeCell ref="Q7:Q8"/>
    <mergeCell ref="S7:S8"/>
    <mergeCell ref="U7:U8"/>
    <mergeCell ref="W7:W8"/>
    <mergeCell ref="A2:Y2"/>
    <mergeCell ref="A3:Y3"/>
    <mergeCell ref="A4:Y4"/>
    <mergeCell ref="A6:A8"/>
    <mergeCell ref="C6:G6"/>
    <mergeCell ref="I6:O6"/>
    <mergeCell ref="Q6:Y6"/>
    <mergeCell ref="C7:C8"/>
    <mergeCell ref="E7:E8"/>
    <mergeCell ref="G7:G8"/>
    <mergeCell ref="Y7:Y8"/>
    <mergeCell ref="A5:Y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I27"/>
  <sheetViews>
    <sheetView rightToLeft="1" topLeftCell="L16" workbookViewId="0">
      <selection activeCell="Q9" sqref="Q9:Q25"/>
    </sheetView>
  </sheetViews>
  <sheetFormatPr defaultRowHeight="18.75" x14ac:dyDescent="0.25"/>
  <cols>
    <col min="1" max="1" width="37" style="1" customWidth="1"/>
    <col min="2" max="2" width="1" style="1" customWidth="1"/>
    <col min="3" max="3" width="16" style="1" customWidth="1"/>
    <col min="4" max="4" width="1" style="1" customWidth="1"/>
    <col min="5" max="5" width="22" style="1" customWidth="1"/>
    <col min="6" max="6" width="1" style="1" customWidth="1"/>
    <col min="7" max="7" width="23" style="1" bestFit="1" customWidth="1"/>
    <col min="8" max="8" width="1" style="1" customWidth="1"/>
    <col min="9" max="9" width="14" style="1" customWidth="1"/>
    <col min="10" max="10" width="1" style="1" customWidth="1"/>
    <col min="11" max="11" width="22" style="1" customWidth="1"/>
    <col min="12" max="12" width="1" style="1" customWidth="1"/>
    <col min="13" max="13" width="11" style="1" customWidth="1"/>
    <col min="14" max="14" width="1" style="1" customWidth="1"/>
    <col min="15" max="15" width="24" style="1" customWidth="1"/>
    <col min="16" max="16" width="1" style="1" customWidth="1"/>
    <col min="17" max="17" width="16" style="1" customWidth="1"/>
    <col min="18" max="18" width="1" style="1" customWidth="1"/>
    <col min="19" max="19" width="23" style="1" customWidth="1"/>
    <col min="20" max="20" width="1" style="1" customWidth="1"/>
    <col min="21" max="21" width="24" style="1" customWidth="1"/>
    <col min="22" max="22" width="1" style="1" customWidth="1"/>
    <col min="23" max="23" width="24" style="1" customWidth="1"/>
    <col min="24" max="24" width="1" style="1" customWidth="1"/>
    <col min="25" max="25" width="34.28515625" style="1" bestFit="1" customWidth="1"/>
    <col min="26" max="26" width="1" style="1" customWidth="1"/>
    <col min="27" max="27" width="9.140625" style="1" customWidth="1"/>
    <col min="28" max="16384" width="9.140625" style="1"/>
  </cols>
  <sheetData>
    <row r="2" spans="1:35" ht="26.25" x14ac:dyDescent="0.25">
      <c r="A2" s="43" t="s">
        <v>0</v>
      </c>
      <c r="B2" s="43" t="s">
        <v>0</v>
      </c>
      <c r="C2" s="43" t="s">
        <v>0</v>
      </c>
      <c r="D2" s="43" t="s">
        <v>0</v>
      </c>
      <c r="E2" s="43" t="s">
        <v>0</v>
      </c>
      <c r="F2" s="43" t="s">
        <v>0</v>
      </c>
      <c r="G2" s="43" t="s">
        <v>0</v>
      </c>
      <c r="H2" s="43" t="s">
        <v>0</v>
      </c>
      <c r="I2" s="43" t="s">
        <v>0</v>
      </c>
      <c r="J2" s="43" t="s">
        <v>0</v>
      </c>
      <c r="K2" s="43" t="s">
        <v>0</v>
      </c>
      <c r="L2" s="43" t="s">
        <v>0</v>
      </c>
      <c r="M2" s="43" t="s">
        <v>0</v>
      </c>
      <c r="N2" s="43" t="s">
        <v>0</v>
      </c>
      <c r="O2" s="43" t="s">
        <v>0</v>
      </c>
      <c r="P2" s="43" t="s">
        <v>0</v>
      </c>
      <c r="Q2" s="43" t="s">
        <v>0</v>
      </c>
      <c r="R2" s="43" t="s">
        <v>0</v>
      </c>
      <c r="S2" s="43" t="s">
        <v>0</v>
      </c>
      <c r="T2" s="43" t="s">
        <v>0</v>
      </c>
      <c r="U2" s="43" t="s">
        <v>0</v>
      </c>
      <c r="V2" s="43" t="s">
        <v>0</v>
      </c>
      <c r="W2" s="43" t="s">
        <v>0</v>
      </c>
      <c r="X2" s="43" t="s">
        <v>0</v>
      </c>
      <c r="Y2" s="43" t="s">
        <v>0</v>
      </c>
    </row>
    <row r="3" spans="1:35" ht="26.25" x14ac:dyDescent="0.25">
      <c r="A3" s="43" t="s">
        <v>1</v>
      </c>
      <c r="B3" s="43" t="s">
        <v>1</v>
      </c>
      <c r="C3" s="43" t="s">
        <v>1</v>
      </c>
      <c r="D3" s="43" t="s">
        <v>1</v>
      </c>
      <c r="E3" s="43" t="s">
        <v>1</v>
      </c>
      <c r="F3" s="43" t="s">
        <v>1</v>
      </c>
      <c r="G3" s="43" t="s">
        <v>1</v>
      </c>
      <c r="H3" s="43" t="s">
        <v>1</v>
      </c>
      <c r="I3" s="43" t="s">
        <v>1</v>
      </c>
      <c r="J3" s="43" t="s">
        <v>1</v>
      </c>
      <c r="K3" s="43" t="s">
        <v>1</v>
      </c>
      <c r="L3" s="43" t="s">
        <v>1</v>
      </c>
      <c r="M3" s="43" t="s">
        <v>1</v>
      </c>
      <c r="N3" s="43" t="s">
        <v>1</v>
      </c>
      <c r="O3" s="43" t="s">
        <v>1</v>
      </c>
      <c r="P3" s="43" t="s">
        <v>1</v>
      </c>
      <c r="Q3" s="43" t="s">
        <v>1</v>
      </c>
      <c r="R3" s="43" t="s">
        <v>1</v>
      </c>
      <c r="S3" s="43" t="s">
        <v>1</v>
      </c>
      <c r="T3" s="43" t="s">
        <v>1</v>
      </c>
      <c r="U3" s="43" t="s">
        <v>1</v>
      </c>
      <c r="V3" s="43" t="s">
        <v>1</v>
      </c>
      <c r="W3" s="43" t="s">
        <v>1</v>
      </c>
      <c r="X3" s="43" t="s">
        <v>1</v>
      </c>
      <c r="Y3" s="43" t="s">
        <v>1</v>
      </c>
    </row>
    <row r="4" spans="1:35" ht="26.25" x14ac:dyDescent="0.25">
      <c r="A4" s="43" t="s">
        <v>2</v>
      </c>
      <c r="B4" s="43" t="s">
        <v>2</v>
      </c>
      <c r="C4" s="43" t="s">
        <v>2</v>
      </c>
      <c r="D4" s="43" t="s">
        <v>2</v>
      </c>
      <c r="E4" s="43" t="s">
        <v>2</v>
      </c>
      <c r="F4" s="43" t="s">
        <v>2</v>
      </c>
      <c r="G4" s="43" t="s">
        <v>2</v>
      </c>
      <c r="H4" s="43" t="s">
        <v>2</v>
      </c>
      <c r="I4" s="43" t="s">
        <v>2</v>
      </c>
      <c r="J4" s="43" t="s">
        <v>2</v>
      </c>
      <c r="K4" s="43" t="s">
        <v>2</v>
      </c>
      <c r="L4" s="43" t="s">
        <v>2</v>
      </c>
      <c r="M4" s="43" t="s">
        <v>2</v>
      </c>
      <c r="N4" s="43" t="s">
        <v>2</v>
      </c>
      <c r="O4" s="43" t="s">
        <v>2</v>
      </c>
      <c r="P4" s="43" t="s">
        <v>2</v>
      </c>
      <c r="Q4" s="43" t="s">
        <v>2</v>
      </c>
      <c r="R4" s="43" t="s">
        <v>2</v>
      </c>
      <c r="S4" s="43" t="s">
        <v>2</v>
      </c>
      <c r="T4" s="43" t="s">
        <v>2</v>
      </c>
      <c r="U4" s="43" t="s">
        <v>2</v>
      </c>
      <c r="V4" s="43" t="s">
        <v>2</v>
      </c>
      <c r="W4" s="43" t="s">
        <v>2</v>
      </c>
      <c r="X4" s="43" t="s">
        <v>2</v>
      </c>
      <c r="Y4" s="43" t="s">
        <v>2</v>
      </c>
    </row>
    <row r="5" spans="1:35" s="11" customFormat="1" ht="28.5" x14ac:dyDescent="0.4">
      <c r="A5" s="44" t="s">
        <v>113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6"/>
      <c r="AA5" s="6"/>
      <c r="AB5" s="6"/>
      <c r="AC5" s="6"/>
      <c r="AD5" s="6"/>
      <c r="AE5" s="6"/>
      <c r="AF5" s="6"/>
      <c r="AG5" s="6"/>
      <c r="AH5" s="6"/>
      <c r="AI5" s="6"/>
    </row>
    <row r="6" spans="1:35" ht="27" thickBot="1" x14ac:dyDescent="0.3">
      <c r="A6" s="42" t="s">
        <v>40</v>
      </c>
      <c r="B6" s="42" t="s">
        <v>40</v>
      </c>
      <c r="C6" s="42" t="s">
        <v>109</v>
      </c>
      <c r="D6" s="42" t="s">
        <v>4</v>
      </c>
      <c r="E6" s="42" t="s">
        <v>4</v>
      </c>
      <c r="F6" s="42" t="s">
        <v>4</v>
      </c>
      <c r="G6" s="42" t="s">
        <v>4</v>
      </c>
      <c r="I6" s="42" t="s">
        <v>5</v>
      </c>
      <c r="J6" s="42" t="s">
        <v>5</v>
      </c>
      <c r="K6" s="42" t="s">
        <v>5</v>
      </c>
      <c r="L6" s="42" t="s">
        <v>5</v>
      </c>
      <c r="M6" s="42" t="s">
        <v>5</v>
      </c>
      <c r="N6" s="42" t="s">
        <v>5</v>
      </c>
      <c r="O6" s="42" t="s">
        <v>5</v>
      </c>
      <c r="Q6" s="42" t="s">
        <v>6</v>
      </c>
      <c r="R6" s="42" t="s">
        <v>6</v>
      </c>
      <c r="S6" s="42" t="s">
        <v>6</v>
      </c>
      <c r="T6" s="42" t="s">
        <v>6</v>
      </c>
      <c r="U6" s="42" t="s">
        <v>6</v>
      </c>
      <c r="V6" s="42" t="s">
        <v>6</v>
      </c>
      <c r="W6" s="42" t="s">
        <v>6</v>
      </c>
      <c r="X6" s="42" t="s">
        <v>6</v>
      </c>
      <c r="Y6" s="42" t="s">
        <v>6</v>
      </c>
    </row>
    <row r="7" spans="1:35" ht="27" thickBot="1" x14ac:dyDescent="0.3">
      <c r="A7" s="42" t="s">
        <v>41</v>
      </c>
      <c r="C7" s="42" t="s">
        <v>7</v>
      </c>
      <c r="E7" s="42" t="s">
        <v>8</v>
      </c>
      <c r="G7" s="42" t="s">
        <v>9</v>
      </c>
      <c r="I7" s="42" t="s">
        <v>10</v>
      </c>
      <c r="J7" s="42" t="s">
        <v>10</v>
      </c>
      <c r="K7" s="42" t="s">
        <v>10</v>
      </c>
      <c r="M7" s="42" t="s">
        <v>11</v>
      </c>
      <c r="N7" s="42" t="s">
        <v>11</v>
      </c>
      <c r="O7" s="42" t="s">
        <v>11</v>
      </c>
      <c r="Q7" s="42" t="s">
        <v>7</v>
      </c>
      <c r="S7" s="42" t="s">
        <v>42</v>
      </c>
      <c r="U7" s="42" t="s">
        <v>8</v>
      </c>
      <c r="W7" s="42" t="s">
        <v>9</v>
      </c>
      <c r="Y7" s="42" t="s">
        <v>13</v>
      </c>
    </row>
    <row r="8" spans="1:35" ht="27" thickBot="1" x14ac:dyDescent="0.3">
      <c r="A8" s="42" t="s">
        <v>41</v>
      </c>
      <c r="C8" s="42" t="s">
        <v>7</v>
      </c>
      <c r="E8" s="42" t="s">
        <v>8</v>
      </c>
      <c r="G8" s="42" t="s">
        <v>9</v>
      </c>
      <c r="I8" s="42" t="s">
        <v>7</v>
      </c>
      <c r="K8" s="42" t="s">
        <v>8</v>
      </c>
      <c r="M8" s="42" t="s">
        <v>7</v>
      </c>
      <c r="O8" s="42" t="s">
        <v>14</v>
      </c>
      <c r="Q8" s="42" t="s">
        <v>7</v>
      </c>
      <c r="S8" s="42" t="s">
        <v>42</v>
      </c>
      <c r="U8" s="42" t="s">
        <v>8</v>
      </c>
      <c r="W8" s="42" t="s">
        <v>9</v>
      </c>
      <c r="Y8" s="42" t="s">
        <v>13</v>
      </c>
    </row>
    <row r="9" spans="1:35" ht="21" x14ac:dyDescent="0.25">
      <c r="A9" s="2" t="s">
        <v>43</v>
      </c>
      <c r="C9" s="1">
        <v>134150</v>
      </c>
      <c r="E9" s="1">
        <v>499994489500</v>
      </c>
      <c r="G9" s="1">
        <v>722413522036</v>
      </c>
      <c r="I9" s="1">
        <v>0</v>
      </c>
      <c r="K9" s="1">
        <v>0</v>
      </c>
      <c r="M9" s="1">
        <v>0</v>
      </c>
      <c r="O9" s="1">
        <v>0</v>
      </c>
      <c r="Q9" s="1">
        <f>C9+I9+M9</f>
        <v>134150</v>
      </c>
      <c r="S9" s="1">
        <v>5461596</v>
      </c>
      <c r="U9" s="1">
        <v>499994489500</v>
      </c>
      <c r="W9" s="1">
        <v>732142011864</v>
      </c>
      <c r="Y9" s="4">
        <v>7.8878099658854471E-3</v>
      </c>
    </row>
    <row r="10" spans="1:35" ht="21" x14ac:dyDescent="0.25">
      <c r="A10" s="2" t="s">
        <v>44</v>
      </c>
      <c r="C10" s="1">
        <v>33370</v>
      </c>
      <c r="E10" s="1">
        <v>49985300824</v>
      </c>
      <c r="G10" s="1">
        <v>64099742931</v>
      </c>
      <c r="I10" s="1">
        <v>0</v>
      </c>
      <c r="K10" s="1">
        <v>0</v>
      </c>
      <c r="M10" s="1">
        <v>0</v>
      </c>
      <c r="O10" s="1">
        <v>0</v>
      </c>
      <c r="Q10" s="1">
        <f t="shared" ref="Q10:Q25" si="0">C10+I10+M10</f>
        <v>33370</v>
      </c>
      <c r="S10" s="1">
        <v>1955513</v>
      </c>
      <c r="U10" s="1">
        <v>49985300824</v>
      </c>
      <c r="W10" s="1">
        <v>65208188739</v>
      </c>
      <c r="Y10" s="4">
        <v>7.0252736854058183E-4</v>
      </c>
    </row>
    <row r="11" spans="1:35" ht="21" x14ac:dyDescent="0.25">
      <c r="A11" s="2" t="s">
        <v>45</v>
      </c>
      <c r="C11" s="1">
        <v>23908</v>
      </c>
      <c r="E11" s="1">
        <v>30001940747</v>
      </c>
      <c r="G11" s="1">
        <v>38383720442</v>
      </c>
      <c r="I11" s="1">
        <v>0</v>
      </c>
      <c r="K11" s="1">
        <v>0</v>
      </c>
      <c r="M11" s="1">
        <v>0</v>
      </c>
      <c r="O11" s="1">
        <v>0</v>
      </c>
      <c r="Q11" s="1">
        <f t="shared" si="0"/>
        <v>23908</v>
      </c>
      <c r="S11" s="1">
        <v>1634487</v>
      </c>
      <c r="U11" s="1">
        <v>30001940747</v>
      </c>
      <c r="W11" s="1">
        <v>39049005455</v>
      </c>
      <c r="Y11" s="4">
        <v>4.2069862047894497E-4</v>
      </c>
    </row>
    <row r="12" spans="1:35" ht="21" x14ac:dyDescent="0.25">
      <c r="A12" s="2" t="s">
        <v>46</v>
      </c>
      <c r="C12" s="1">
        <v>25461</v>
      </c>
      <c r="E12" s="1">
        <v>30006899696</v>
      </c>
      <c r="G12" s="1">
        <v>38621759376</v>
      </c>
      <c r="I12" s="1">
        <v>0</v>
      </c>
      <c r="K12" s="1">
        <v>0</v>
      </c>
      <c r="M12" s="1">
        <v>0</v>
      </c>
      <c r="O12" s="1">
        <v>0</v>
      </c>
      <c r="Q12" s="1">
        <f t="shared" si="0"/>
        <v>25461</v>
      </c>
      <c r="S12" s="1">
        <v>1546079</v>
      </c>
      <c r="U12" s="1">
        <v>30006899696</v>
      </c>
      <c r="W12" s="1">
        <v>39336194854</v>
      </c>
      <c r="Y12" s="4">
        <v>4.2379268606570391E-4</v>
      </c>
    </row>
    <row r="13" spans="1:35" ht="21" x14ac:dyDescent="0.25">
      <c r="A13" s="2" t="s">
        <v>47</v>
      </c>
      <c r="C13" s="1">
        <v>10553</v>
      </c>
      <c r="E13" s="1">
        <v>30798191790</v>
      </c>
      <c r="G13" s="1">
        <v>39063483503</v>
      </c>
      <c r="I13" s="1">
        <v>0</v>
      </c>
      <c r="K13" s="1">
        <v>0</v>
      </c>
      <c r="M13" s="1">
        <v>0</v>
      </c>
      <c r="O13" s="1">
        <v>0</v>
      </c>
      <c r="Q13" s="1">
        <f t="shared" si="0"/>
        <v>10553</v>
      </c>
      <c r="S13" s="1">
        <v>3771417</v>
      </c>
      <c r="U13" s="1">
        <v>30798191790</v>
      </c>
      <c r="W13" s="1">
        <v>39770911374</v>
      </c>
      <c r="Y13" s="4">
        <v>4.2847615080782555E-4</v>
      </c>
    </row>
    <row r="14" spans="1:35" ht="21" x14ac:dyDescent="0.25">
      <c r="A14" s="2" t="s">
        <v>48</v>
      </c>
      <c r="C14" s="1">
        <v>64800</v>
      </c>
      <c r="E14" s="1">
        <v>99976334535</v>
      </c>
      <c r="G14" s="1">
        <v>125158406147</v>
      </c>
      <c r="I14" s="1">
        <v>0</v>
      </c>
      <c r="K14" s="1">
        <v>0</v>
      </c>
      <c r="M14" s="1">
        <v>0</v>
      </c>
      <c r="O14" s="1">
        <v>0</v>
      </c>
      <c r="Q14" s="1">
        <f t="shared" si="0"/>
        <v>64800</v>
      </c>
      <c r="S14" s="1">
        <v>1967021</v>
      </c>
      <c r="U14" s="1">
        <v>99976334535</v>
      </c>
      <c r="W14" s="1">
        <v>127370577174</v>
      </c>
      <c r="Y14" s="4">
        <v>1.3722404830120351E-3</v>
      </c>
    </row>
    <row r="15" spans="1:35" ht="21" x14ac:dyDescent="0.25">
      <c r="A15" s="2" t="s">
        <v>49</v>
      </c>
      <c r="C15" s="1">
        <v>4649</v>
      </c>
      <c r="E15" s="1">
        <v>19999765550</v>
      </c>
      <c r="G15" s="1">
        <v>24380932087</v>
      </c>
      <c r="I15" s="1">
        <v>0</v>
      </c>
      <c r="K15" s="1">
        <v>0</v>
      </c>
      <c r="M15" s="1">
        <v>0</v>
      </c>
      <c r="O15" s="1">
        <v>0</v>
      </c>
      <c r="Q15" s="1">
        <f t="shared" si="0"/>
        <v>4649</v>
      </c>
      <c r="S15" s="1">
        <v>5336298</v>
      </c>
      <c r="U15" s="1">
        <v>19999765550</v>
      </c>
      <c r="W15" s="1">
        <v>24790466221</v>
      </c>
      <c r="Y15" s="4">
        <v>2.6708272896279798E-4</v>
      </c>
    </row>
    <row r="16" spans="1:35" ht="21" x14ac:dyDescent="0.25">
      <c r="A16" s="2" t="s">
        <v>50</v>
      </c>
      <c r="C16" s="1">
        <v>14500</v>
      </c>
      <c r="E16" s="1">
        <v>60180307000</v>
      </c>
      <c r="G16" s="1">
        <v>72641160923</v>
      </c>
      <c r="I16" s="1">
        <v>0</v>
      </c>
      <c r="K16" s="1">
        <v>0</v>
      </c>
      <c r="M16" s="1">
        <v>0</v>
      </c>
      <c r="O16" s="1">
        <v>0</v>
      </c>
      <c r="Q16" s="1">
        <f t="shared" si="0"/>
        <v>14500</v>
      </c>
      <c r="S16" s="1">
        <v>5095560</v>
      </c>
      <c r="U16" s="1">
        <v>60180307000</v>
      </c>
      <c r="W16" s="1">
        <v>73832064222</v>
      </c>
      <c r="Y16" s="4">
        <v>7.9543760982857714E-4</v>
      </c>
    </row>
    <row r="17" spans="1:25" ht="21" x14ac:dyDescent="0.25">
      <c r="A17" s="2" t="s">
        <v>51</v>
      </c>
      <c r="C17" s="1">
        <v>9325</v>
      </c>
      <c r="E17" s="1">
        <v>9303869502</v>
      </c>
      <c r="G17" s="1">
        <v>9321783145</v>
      </c>
      <c r="I17" s="1">
        <v>0</v>
      </c>
      <c r="K17" s="1">
        <v>0</v>
      </c>
      <c r="M17" s="1">
        <v>0</v>
      </c>
      <c r="O17" s="1">
        <v>0</v>
      </c>
      <c r="Q17" s="1">
        <f t="shared" si="0"/>
        <v>9325</v>
      </c>
      <c r="S17" s="1">
        <v>999800</v>
      </c>
      <c r="U17" s="1">
        <v>9303869502</v>
      </c>
      <c r="W17" s="1">
        <v>9321783145</v>
      </c>
      <c r="Y17" s="4">
        <v>1.0042922383835604E-4</v>
      </c>
    </row>
    <row r="18" spans="1:25" ht="21" x14ac:dyDescent="0.25">
      <c r="A18" s="2" t="s">
        <v>52</v>
      </c>
      <c r="C18" s="1">
        <v>20000</v>
      </c>
      <c r="E18" s="1">
        <v>20000000000</v>
      </c>
      <c r="G18" s="1">
        <v>18397332000</v>
      </c>
      <c r="I18" s="1">
        <v>0</v>
      </c>
      <c r="K18" s="1">
        <v>0</v>
      </c>
      <c r="M18" s="1">
        <v>0</v>
      </c>
      <c r="O18" s="1">
        <v>0</v>
      </c>
      <c r="Q18" s="1">
        <f t="shared" si="0"/>
        <v>20000</v>
      </c>
      <c r="S18" s="1">
        <v>920000</v>
      </c>
      <c r="U18" s="1">
        <v>20000000000</v>
      </c>
      <c r="W18" s="1">
        <v>18397332000</v>
      </c>
      <c r="Y18" s="4">
        <v>1.9820561632004694E-4</v>
      </c>
    </row>
    <row r="19" spans="1:25" ht="21" x14ac:dyDescent="0.25">
      <c r="A19" s="2" t="s">
        <v>53</v>
      </c>
      <c r="C19" s="1">
        <v>5000</v>
      </c>
      <c r="E19" s="1">
        <v>5000000000</v>
      </c>
      <c r="G19" s="1">
        <v>4996375000</v>
      </c>
      <c r="I19" s="1">
        <v>0</v>
      </c>
      <c r="K19" s="1">
        <v>0</v>
      </c>
      <c r="M19" s="1">
        <v>0</v>
      </c>
      <c r="O19" s="1">
        <v>0</v>
      </c>
      <c r="Q19" s="1">
        <f t="shared" si="0"/>
        <v>5000</v>
      </c>
      <c r="S19" s="1">
        <v>1000000</v>
      </c>
      <c r="U19" s="1">
        <v>5000000000</v>
      </c>
      <c r="W19" s="1">
        <v>4996375000</v>
      </c>
      <c r="Y19" s="4">
        <v>5.382897836713902E-5</v>
      </c>
    </row>
    <row r="20" spans="1:25" ht="21" x14ac:dyDescent="0.25">
      <c r="A20" s="2" t="s">
        <v>54</v>
      </c>
      <c r="C20" s="1">
        <v>200000</v>
      </c>
      <c r="E20" s="1">
        <v>200000000000</v>
      </c>
      <c r="G20" s="1">
        <v>199855000000</v>
      </c>
      <c r="I20" s="1">
        <v>0</v>
      </c>
      <c r="K20" s="1">
        <v>0</v>
      </c>
      <c r="M20" s="1">
        <v>0</v>
      </c>
      <c r="O20" s="1">
        <v>0</v>
      </c>
      <c r="Q20" s="1">
        <f t="shared" si="0"/>
        <v>200000</v>
      </c>
      <c r="S20" s="1">
        <v>1000000</v>
      </c>
      <c r="U20" s="1">
        <v>200000000000</v>
      </c>
      <c r="W20" s="1">
        <v>199855000000</v>
      </c>
      <c r="Y20" s="4">
        <v>2.1531591346855609E-3</v>
      </c>
    </row>
    <row r="21" spans="1:25" ht="21" x14ac:dyDescent="0.25">
      <c r="A21" s="2" t="s">
        <v>55</v>
      </c>
      <c r="C21" s="1">
        <v>5000</v>
      </c>
      <c r="E21" s="1">
        <v>5000725000</v>
      </c>
      <c r="G21" s="1">
        <v>4999275000</v>
      </c>
      <c r="I21" s="1">
        <v>0</v>
      </c>
      <c r="K21" s="1">
        <v>0</v>
      </c>
      <c r="M21" s="1">
        <v>0</v>
      </c>
      <c r="O21" s="1">
        <v>0</v>
      </c>
      <c r="Q21" s="1">
        <f t="shared" si="0"/>
        <v>5000</v>
      </c>
      <c r="S21" s="1">
        <v>1000000</v>
      </c>
      <c r="U21" s="1">
        <v>5000725000</v>
      </c>
      <c r="W21" s="1">
        <v>4999275000</v>
      </c>
      <c r="Y21" s="4">
        <v>5.3860221826099708E-5</v>
      </c>
    </row>
    <row r="22" spans="1:25" ht="21" x14ac:dyDescent="0.25">
      <c r="A22" s="2" t="s">
        <v>56</v>
      </c>
      <c r="C22" s="1">
        <v>3121</v>
      </c>
      <c r="E22" s="1">
        <v>3121452545</v>
      </c>
      <c r="G22" s="1">
        <v>3151749809</v>
      </c>
      <c r="I22" s="1">
        <v>0</v>
      </c>
      <c r="K22" s="1">
        <v>0</v>
      </c>
      <c r="M22" s="1">
        <v>0</v>
      </c>
      <c r="O22" s="1">
        <v>0</v>
      </c>
      <c r="Q22" s="1">
        <f t="shared" si="0"/>
        <v>3121</v>
      </c>
      <c r="S22" s="1">
        <v>1009999</v>
      </c>
      <c r="U22" s="1">
        <v>3121452545</v>
      </c>
      <c r="W22" s="1">
        <v>3151749809</v>
      </c>
      <c r="Y22" s="4">
        <v>3.3955712348912072E-5</v>
      </c>
    </row>
    <row r="23" spans="1:25" ht="21" x14ac:dyDescent="0.25">
      <c r="A23" s="2" t="s">
        <v>57</v>
      </c>
      <c r="C23" s="1">
        <v>10000</v>
      </c>
      <c r="E23" s="1">
        <v>10001420293</v>
      </c>
      <c r="G23" s="1">
        <v>9899564355</v>
      </c>
      <c r="I23" s="1">
        <v>0</v>
      </c>
      <c r="K23" s="1">
        <v>0</v>
      </c>
      <c r="M23" s="1">
        <v>0</v>
      </c>
      <c r="O23" s="1">
        <v>0</v>
      </c>
      <c r="Q23" s="1">
        <f t="shared" si="0"/>
        <v>10000</v>
      </c>
      <c r="S23" s="1">
        <v>990100</v>
      </c>
      <c r="U23" s="1">
        <v>10001420293</v>
      </c>
      <c r="W23" s="1">
        <v>9899564355</v>
      </c>
      <c r="Y23" s="4">
        <v>1.0665401126004265E-4</v>
      </c>
    </row>
    <row r="24" spans="1:25" ht="21" x14ac:dyDescent="0.25">
      <c r="A24" s="2" t="s">
        <v>58</v>
      </c>
      <c r="C24" s="1">
        <v>100000</v>
      </c>
      <c r="E24" s="1">
        <v>100000000000</v>
      </c>
      <c r="G24" s="1">
        <v>99927500000</v>
      </c>
      <c r="I24" s="1">
        <v>0</v>
      </c>
      <c r="K24" s="1">
        <v>0</v>
      </c>
      <c r="M24" s="1">
        <v>0</v>
      </c>
      <c r="O24" s="1">
        <v>0</v>
      </c>
      <c r="Q24" s="1">
        <f t="shared" si="0"/>
        <v>100000</v>
      </c>
      <c r="S24" s="1">
        <v>1000000</v>
      </c>
      <c r="U24" s="1">
        <v>100000000000</v>
      </c>
      <c r="W24" s="1">
        <v>99927500000</v>
      </c>
      <c r="Y24" s="4">
        <v>1.0765795673427804E-3</v>
      </c>
    </row>
    <row r="25" spans="1:25" ht="21.75" thickBot="1" x14ac:dyDescent="0.3">
      <c r="A25" s="2" t="s">
        <v>59</v>
      </c>
      <c r="C25" s="1">
        <v>98859</v>
      </c>
      <c r="E25" s="1">
        <v>98859118780</v>
      </c>
      <c r="G25" s="1">
        <v>98951417683</v>
      </c>
      <c r="I25" s="1">
        <v>1115</v>
      </c>
      <c r="K25" s="1">
        <v>1114161531</v>
      </c>
      <c r="M25" s="1">
        <v>0</v>
      </c>
      <c r="O25" s="1">
        <v>0</v>
      </c>
      <c r="Q25" s="1">
        <f t="shared" si="0"/>
        <v>99974</v>
      </c>
      <c r="S25" s="1">
        <v>1000000</v>
      </c>
      <c r="U25" s="1">
        <v>99973280311</v>
      </c>
      <c r="W25" s="1">
        <v>99959503770</v>
      </c>
      <c r="Y25" s="4">
        <v>1.0769243633684984E-3</v>
      </c>
    </row>
    <row r="26" spans="1:25" s="8" customFormat="1" ht="24.75" thickBot="1" x14ac:dyDescent="0.3">
      <c r="A26" s="8" t="s">
        <v>39</v>
      </c>
      <c r="C26" s="8" t="s">
        <v>39</v>
      </c>
      <c r="E26" s="9">
        <f>SUM(E9:E25)</f>
        <v>1272229815762</v>
      </c>
      <c r="G26" s="9">
        <f>SUM(G9:G25)</f>
        <v>1574262724437</v>
      </c>
      <c r="I26" s="8" t="s">
        <v>39</v>
      </c>
      <c r="K26" s="9">
        <f>SUM(K9:K25)</f>
        <v>1114161531</v>
      </c>
      <c r="M26" s="8" t="s">
        <v>39</v>
      </c>
      <c r="O26" s="9">
        <f>SUM(O9:O25)</f>
        <v>0</v>
      </c>
      <c r="Q26" s="8" t="s">
        <v>39</v>
      </c>
      <c r="S26" s="8" t="s">
        <v>39</v>
      </c>
      <c r="U26" s="9">
        <f>SUM(U9:U25)</f>
        <v>1273343977293</v>
      </c>
      <c r="W26" s="9">
        <f>SUM(W9:W25)</f>
        <v>1592007502982</v>
      </c>
      <c r="Y26" s="10">
        <f>SUM(Y9:Y25)</f>
        <v>1.7151662442939353E-2</v>
      </c>
    </row>
    <row r="27" spans="1:25" ht="19.5" thickTop="1" x14ac:dyDescent="0.25"/>
  </sheetData>
  <mergeCells count="23">
    <mergeCell ref="A2:Y2"/>
    <mergeCell ref="A3:Y3"/>
    <mergeCell ref="A4:Y4"/>
    <mergeCell ref="A5:Y5"/>
    <mergeCell ref="S7:S8"/>
    <mergeCell ref="U7:U8"/>
    <mergeCell ref="W7:W8"/>
    <mergeCell ref="Y7:Y8"/>
    <mergeCell ref="Q6:Y6"/>
    <mergeCell ref="M8"/>
    <mergeCell ref="O8"/>
    <mergeCell ref="M7:O7"/>
    <mergeCell ref="I6:O6"/>
    <mergeCell ref="Q7:Q8"/>
    <mergeCell ref="G7:G8"/>
    <mergeCell ref="C6:G6"/>
    <mergeCell ref="I8"/>
    <mergeCell ref="K8"/>
    <mergeCell ref="I7:K7"/>
    <mergeCell ref="A6:B6"/>
    <mergeCell ref="C7:C8"/>
    <mergeCell ref="E7:E8"/>
    <mergeCell ref="A7:A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T105"/>
  <sheetViews>
    <sheetView rightToLeft="1" topLeftCell="A109" workbookViewId="0">
      <selection activeCell="I111" sqref="I111"/>
    </sheetView>
  </sheetViews>
  <sheetFormatPr defaultRowHeight="18.75" x14ac:dyDescent="0.25"/>
  <cols>
    <col min="1" max="1" width="23.28515625" style="1" bestFit="1" customWidth="1"/>
    <col min="2" max="2" width="1" style="1" customWidth="1"/>
    <col min="3" max="3" width="23" style="1" customWidth="1"/>
    <col min="4" max="4" width="1" style="1" customWidth="1"/>
    <col min="5" max="5" width="24" style="1" customWidth="1"/>
    <col min="6" max="6" width="1" style="1" customWidth="1"/>
    <col min="7" max="7" width="24" style="1" customWidth="1"/>
    <col min="8" max="8" width="1" style="1" customWidth="1"/>
    <col min="9" max="9" width="23" style="1" customWidth="1"/>
    <col min="10" max="10" width="1" style="1" customWidth="1"/>
    <col min="11" max="11" width="25" style="1" customWidth="1"/>
    <col min="12" max="12" width="1" style="1" customWidth="1"/>
    <col min="13" max="13" width="9.140625" style="1" customWidth="1"/>
    <col min="14" max="16384" width="9.140625" style="1"/>
  </cols>
  <sheetData>
    <row r="2" spans="1:20" ht="26.25" x14ac:dyDescent="0.25">
      <c r="A2" s="43" t="s">
        <v>0</v>
      </c>
      <c r="B2" s="43" t="s">
        <v>0</v>
      </c>
      <c r="C2" s="43" t="s">
        <v>0</v>
      </c>
      <c r="D2" s="43" t="s">
        <v>0</v>
      </c>
      <c r="E2" s="43" t="s">
        <v>0</v>
      </c>
      <c r="F2" s="43" t="s">
        <v>0</v>
      </c>
      <c r="G2" s="43" t="s">
        <v>0</v>
      </c>
      <c r="H2" s="43" t="s">
        <v>0</v>
      </c>
      <c r="I2" s="43" t="s">
        <v>0</v>
      </c>
      <c r="J2" s="43" t="s">
        <v>0</v>
      </c>
      <c r="K2" s="43" t="s">
        <v>0</v>
      </c>
    </row>
    <row r="3" spans="1:20" ht="26.25" x14ac:dyDescent="0.25">
      <c r="A3" s="43" t="s">
        <v>1</v>
      </c>
      <c r="B3" s="43" t="s">
        <v>1</v>
      </c>
      <c r="C3" s="43" t="s">
        <v>1</v>
      </c>
      <c r="D3" s="43" t="s">
        <v>1</v>
      </c>
      <c r="E3" s="43" t="s">
        <v>1</v>
      </c>
      <c r="F3" s="43" t="s">
        <v>1</v>
      </c>
      <c r="G3" s="43" t="s">
        <v>1</v>
      </c>
      <c r="H3" s="43" t="s">
        <v>1</v>
      </c>
      <c r="I3" s="43" t="s">
        <v>1</v>
      </c>
      <c r="J3" s="43" t="s">
        <v>1</v>
      </c>
      <c r="K3" s="43" t="s">
        <v>1</v>
      </c>
    </row>
    <row r="4" spans="1:20" ht="26.25" x14ac:dyDescent="0.25">
      <c r="A4" s="43" t="s">
        <v>2</v>
      </c>
      <c r="B4" s="43" t="s">
        <v>2</v>
      </c>
      <c r="C4" s="43" t="s">
        <v>2</v>
      </c>
      <c r="D4" s="43" t="s">
        <v>2</v>
      </c>
      <c r="E4" s="43" t="s">
        <v>2</v>
      </c>
      <c r="F4" s="43" t="s">
        <v>2</v>
      </c>
      <c r="G4" s="43" t="s">
        <v>2</v>
      </c>
      <c r="H4" s="43" t="s">
        <v>2</v>
      </c>
      <c r="I4" s="43" t="s">
        <v>2</v>
      </c>
      <c r="J4" s="43" t="s">
        <v>2</v>
      </c>
      <c r="K4" s="43" t="s">
        <v>2</v>
      </c>
    </row>
    <row r="5" spans="1:20" s="5" customFormat="1" ht="28.5" x14ac:dyDescent="0.4">
      <c r="A5" s="44" t="s">
        <v>114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6"/>
      <c r="M5" s="6"/>
      <c r="N5" s="6"/>
      <c r="O5" s="6"/>
      <c r="P5" s="6"/>
      <c r="Q5" s="6"/>
      <c r="R5" s="6"/>
      <c r="S5" s="6"/>
      <c r="T5" s="6"/>
    </row>
    <row r="6" spans="1:20" ht="27" thickBot="1" x14ac:dyDescent="0.3">
      <c r="A6" s="42" t="s">
        <v>61</v>
      </c>
      <c r="C6" s="42" t="s">
        <v>109</v>
      </c>
      <c r="E6" s="42" t="s">
        <v>5</v>
      </c>
      <c r="F6" s="42" t="s">
        <v>5</v>
      </c>
      <c r="G6" s="42" t="s">
        <v>5</v>
      </c>
      <c r="I6" s="42" t="s">
        <v>6</v>
      </c>
      <c r="J6" s="42" t="s">
        <v>6</v>
      </c>
      <c r="K6" s="42" t="s">
        <v>6</v>
      </c>
    </row>
    <row r="7" spans="1:20" ht="27" thickBot="1" x14ac:dyDescent="0.3">
      <c r="A7" s="42" t="s">
        <v>61</v>
      </c>
      <c r="C7" s="42" t="s">
        <v>62</v>
      </c>
      <c r="E7" s="42" t="s">
        <v>63</v>
      </c>
      <c r="G7" s="42" t="s">
        <v>64</v>
      </c>
      <c r="I7" s="42" t="s">
        <v>62</v>
      </c>
      <c r="K7" s="42" t="s">
        <v>60</v>
      </c>
    </row>
    <row r="8" spans="1:20" ht="21" x14ac:dyDescent="0.25">
      <c r="A8" s="2" t="s">
        <v>65</v>
      </c>
      <c r="C8" s="1">
        <v>3706327</v>
      </c>
      <c r="E8" s="1">
        <v>15231</v>
      </c>
      <c r="G8" s="1">
        <v>14000</v>
      </c>
      <c r="I8" s="1">
        <f>C8+E8-G8</f>
        <v>3707558</v>
      </c>
      <c r="K8" s="4">
        <v>3.9943771109436988E-8</v>
      </c>
    </row>
    <row r="9" spans="1:20" ht="21" x14ac:dyDescent="0.25">
      <c r="A9" s="2" t="s">
        <v>66</v>
      </c>
      <c r="C9" s="1">
        <v>185609968668</v>
      </c>
      <c r="E9" s="1">
        <v>200000000000</v>
      </c>
      <c r="G9" s="1">
        <v>277267010432</v>
      </c>
      <c r="I9" s="1">
        <f t="shared" ref="I9:I72" si="0">C9+E9-G9</f>
        <v>108342958236</v>
      </c>
      <c r="K9" s="4">
        <v>1.1672444032158297E-3</v>
      </c>
    </row>
    <row r="10" spans="1:20" ht="21" x14ac:dyDescent="0.25">
      <c r="A10" s="2" t="s">
        <v>65</v>
      </c>
      <c r="C10" s="1">
        <v>11128719</v>
      </c>
      <c r="E10" s="1">
        <v>45547</v>
      </c>
      <c r="G10" s="1">
        <v>0</v>
      </c>
      <c r="I10" s="1">
        <f t="shared" si="0"/>
        <v>11174266</v>
      </c>
      <c r="K10" s="4">
        <v>1.2038714523682811E-7</v>
      </c>
    </row>
    <row r="11" spans="1:20" ht="21" x14ac:dyDescent="0.25">
      <c r="A11" s="2" t="s">
        <v>65</v>
      </c>
      <c r="C11" s="1">
        <v>11213085</v>
      </c>
      <c r="E11" s="1">
        <v>45893</v>
      </c>
      <c r="G11" s="1">
        <v>0</v>
      </c>
      <c r="I11" s="1">
        <f t="shared" si="0"/>
        <v>11258978</v>
      </c>
      <c r="K11" s="4">
        <v>1.2129979899388942E-7</v>
      </c>
    </row>
    <row r="12" spans="1:20" ht="21" x14ac:dyDescent="0.25">
      <c r="A12" s="2" t="s">
        <v>65</v>
      </c>
      <c r="C12" s="1">
        <v>11995049</v>
      </c>
      <c r="E12" s="1">
        <v>49093</v>
      </c>
      <c r="G12" s="1">
        <v>0</v>
      </c>
      <c r="I12" s="1">
        <f t="shared" si="0"/>
        <v>12044142</v>
      </c>
      <c r="K12" s="4">
        <v>1.2975884699782351E-7</v>
      </c>
    </row>
    <row r="13" spans="1:20" ht="21" x14ac:dyDescent="0.25">
      <c r="A13" s="2" t="s">
        <v>67</v>
      </c>
      <c r="C13" s="1">
        <v>171730393258</v>
      </c>
      <c r="E13" s="1">
        <v>2280139117369</v>
      </c>
      <c r="G13" s="1">
        <v>2034932658387</v>
      </c>
      <c r="I13" s="1">
        <f t="shared" si="0"/>
        <v>416936852240</v>
      </c>
      <c r="K13" s="4">
        <v>4.4919135972960392E-3</v>
      </c>
    </row>
    <row r="14" spans="1:20" ht="21" x14ac:dyDescent="0.25">
      <c r="A14" s="2" t="s">
        <v>67</v>
      </c>
      <c r="C14" s="1">
        <v>32474128653</v>
      </c>
      <c r="E14" s="1">
        <v>33362824364047</v>
      </c>
      <c r="G14" s="1">
        <v>33385549913614</v>
      </c>
      <c r="I14" s="1">
        <f t="shared" si="0"/>
        <v>9748579086</v>
      </c>
      <c r="K14" s="4">
        <v>1.050273553787772E-4</v>
      </c>
    </row>
    <row r="15" spans="1:20" ht="21" x14ac:dyDescent="0.25">
      <c r="A15" s="2" t="s">
        <v>67</v>
      </c>
      <c r="C15" s="1">
        <v>889430902143</v>
      </c>
      <c r="E15" s="1">
        <v>6755575172311</v>
      </c>
      <c r="G15" s="1">
        <v>7580054000000</v>
      </c>
      <c r="I15" s="1">
        <f t="shared" si="0"/>
        <v>64952074454</v>
      </c>
      <c r="K15" s="4">
        <v>6.9976809400518756E-4</v>
      </c>
    </row>
    <row r="16" spans="1:20" ht="21" x14ac:dyDescent="0.25">
      <c r="A16" s="2" t="s">
        <v>67</v>
      </c>
      <c r="C16" s="1">
        <v>52313141337</v>
      </c>
      <c r="E16" s="1">
        <v>43729154989035</v>
      </c>
      <c r="G16" s="1">
        <v>43752215468490</v>
      </c>
      <c r="I16" s="1">
        <f t="shared" si="0"/>
        <v>29252661882</v>
      </c>
      <c r="K16" s="4">
        <v>3.1515666931073236E-4</v>
      </c>
    </row>
    <row r="17" spans="1:11" ht="21" x14ac:dyDescent="0.25">
      <c r="A17" s="2" t="s">
        <v>67</v>
      </c>
      <c r="C17" s="1">
        <v>41716137</v>
      </c>
      <c r="E17" s="1">
        <v>30069288847</v>
      </c>
      <c r="G17" s="1">
        <v>29707708993</v>
      </c>
      <c r="I17" s="1">
        <f t="shared" si="0"/>
        <v>403295991</v>
      </c>
      <c r="K17" s="4">
        <v>4.3449523254545336E-6</v>
      </c>
    </row>
    <row r="18" spans="1:11" ht="21" x14ac:dyDescent="0.25">
      <c r="A18" s="2" t="s">
        <v>67</v>
      </c>
      <c r="C18" s="1">
        <v>227014216536</v>
      </c>
      <c r="E18" s="1">
        <v>336400805873</v>
      </c>
      <c r="G18" s="1">
        <v>463087000000</v>
      </c>
      <c r="I18" s="1">
        <f t="shared" si="0"/>
        <v>100328022409</v>
      </c>
      <c r="K18" s="4">
        <v>1.0808946381870657E-3</v>
      </c>
    </row>
    <row r="19" spans="1:11" ht="21" x14ac:dyDescent="0.25">
      <c r="A19" s="2" t="s">
        <v>67</v>
      </c>
      <c r="C19" s="1">
        <v>10692983053</v>
      </c>
      <c r="E19" s="1">
        <v>4674152197</v>
      </c>
      <c r="G19" s="1">
        <v>0</v>
      </c>
      <c r="I19" s="1">
        <f t="shared" si="0"/>
        <v>15367135250</v>
      </c>
      <c r="K19" s="4">
        <v>1.6555946880231158E-4</v>
      </c>
    </row>
    <row r="20" spans="1:11" ht="21" x14ac:dyDescent="0.25">
      <c r="A20" s="2" t="s">
        <v>67</v>
      </c>
      <c r="C20" s="1">
        <v>6458198026</v>
      </c>
      <c r="E20" s="1">
        <v>960237088</v>
      </c>
      <c r="G20" s="1">
        <v>0</v>
      </c>
      <c r="I20" s="1">
        <f t="shared" si="0"/>
        <v>7418435114</v>
      </c>
      <c r="K20" s="4">
        <v>7.9923301047165292E-5</v>
      </c>
    </row>
    <row r="21" spans="1:11" ht="21" x14ac:dyDescent="0.25">
      <c r="A21" s="2" t="s">
        <v>67</v>
      </c>
      <c r="C21" s="1">
        <v>478417980812</v>
      </c>
      <c r="E21" s="1">
        <v>142306396711</v>
      </c>
      <c r="G21" s="1">
        <v>411553100000</v>
      </c>
      <c r="I21" s="1">
        <f t="shared" si="0"/>
        <v>209171277523</v>
      </c>
      <c r="K21" s="4">
        <v>2.253529043118741E-3</v>
      </c>
    </row>
    <row r="22" spans="1:11" ht="21" x14ac:dyDescent="0.25">
      <c r="A22" s="2" t="s">
        <v>67</v>
      </c>
      <c r="C22" s="1">
        <v>980614142</v>
      </c>
      <c r="E22" s="1">
        <v>244267110604</v>
      </c>
      <c r="G22" s="1">
        <v>217800000000</v>
      </c>
      <c r="I22" s="1">
        <f t="shared" si="0"/>
        <v>27447724746</v>
      </c>
      <c r="K22" s="4">
        <v>2.9571098678134053E-4</v>
      </c>
    </row>
    <row r="23" spans="1:11" ht="21" x14ac:dyDescent="0.25">
      <c r="A23" s="2" t="s">
        <v>67</v>
      </c>
      <c r="C23" s="1">
        <v>1208743050</v>
      </c>
      <c r="E23" s="1">
        <v>6912396164</v>
      </c>
      <c r="G23" s="1">
        <v>0</v>
      </c>
      <c r="I23" s="1">
        <f t="shared" si="0"/>
        <v>8121139214</v>
      </c>
      <c r="K23" s="4">
        <v>8.749395853332274E-5</v>
      </c>
    </row>
    <row r="24" spans="1:11" ht="21" x14ac:dyDescent="0.25">
      <c r="A24" s="2" t="s">
        <v>67</v>
      </c>
      <c r="C24" s="1">
        <v>2436442220</v>
      </c>
      <c r="E24" s="1">
        <v>818680678645</v>
      </c>
      <c r="G24" s="1">
        <v>808239800000</v>
      </c>
      <c r="I24" s="1">
        <f t="shared" si="0"/>
        <v>12877320865</v>
      </c>
      <c r="K24" s="4">
        <v>1.387351882652509E-4</v>
      </c>
    </row>
    <row r="25" spans="1:11" ht="21" x14ac:dyDescent="0.25">
      <c r="A25" s="2" t="s">
        <v>67</v>
      </c>
      <c r="C25" s="1">
        <v>271466097</v>
      </c>
      <c r="E25" s="1">
        <v>3527981108</v>
      </c>
      <c r="G25" s="1">
        <v>0</v>
      </c>
      <c r="I25" s="1">
        <f t="shared" si="0"/>
        <v>3799447205</v>
      </c>
      <c r="K25" s="4">
        <v>4.0933749249212046E-5</v>
      </c>
    </row>
    <row r="26" spans="1:11" ht="21" x14ac:dyDescent="0.25">
      <c r="A26" s="2" t="s">
        <v>67</v>
      </c>
      <c r="C26" s="1">
        <v>28421970576</v>
      </c>
      <c r="E26" s="1">
        <v>2001253919759</v>
      </c>
      <c r="G26" s="1">
        <v>1627770015392</v>
      </c>
      <c r="I26" s="1">
        <f t="shared" si="0"/>
        <v>401905874943</v>
      </c>
      <c r="K26" s="4">
        <v>4.3299757620140255E-3</v>
      </c>
    </row>
    <row r="27" spans="1:11" ht="21" x14ac:dyDescent="0.25">
      <c r="A27" s="2" t="s">
        <v>68</v>
      </c>
      <c r="C27" s="1">
        <v>97660464218</v>
      </c>
      <c r="E27" s="1">
        <v>118629080427</v>
      </c>
      <c r="G27" s="1">
        <v>101649225345</v>
      </c>
      <c r="I27" s="1">
        <f t="shared" si="0"/>
        <v>114640319300</v>
      </c>
      <c r="K27" s="4">
        <v>1.2350896935481445E-3</v>
      </c>
    </row>
    <row r="28" spans="1:11" ht="21" x14ac:dyDescent="0.25">
      <c r="A28" s="2" t="s">
        <v>67</v>
      </c>
      <c r="C28" s="1">
        <v>2438033902</v>
      </c>
      <c r="E28" s="1">
        <v>989707362935</v>
      </c>
      <c r="G28" s="1">
        <v>983593072000</v>
      </c>
      <c r="I28" s="1">
        <f t="shared" si="0"/>
        <v>8552324837</v>
      </c>
      <c r="K28" s="4">
        <v>9.2139382780439567E-5</v>
      </c>
    </row>
    <row r="29" spans="1:11" ht="21" x14ac:dyDescent="0.25">
      <c r="A29" s="2" t="s">
        <v>67</v>
      </c>
      <c r="C29" s="1">
        <v>1462182063</v>
      </c>
      <c r="E29" s="1">
        <v>6123917812</v>
      </c>
      <c r="G29" s="1">
        <v>0</v>
      </c>
      <c r="I29" s="1">
        <f t="shared" si="0"/>
        <v>7586099875</v>
      </c>
      <c r="K29" s="4">
        <v>8.1729655212495265E-5</v>
      </c>
    </row>
    <row r="30" spans="1:11" ht="21" x14ac:dyDescent="0.25">
      <c r="A30" s="2" t="s">
        <v>67</v>
      </c>
      <c r="C30" s="1">
        <v>57539865147</v>
      </c>
      <c r="E30" s="1">
        <v>765406482530</v>
      </c>
      <c r="G30" s="1">
        <v>811792572000</v>
      </c>
      <c r="I30" s="1">
        <f t="shared" si="0"/>
        <v>11153775677</v>
      </c>
      <c r="K30" s="4">
        <v>1.2016639055898614E-4</v>
      </c>
    </row>
    <row r="31" spans="1:11" ht="21" x14ac:dyDescent="0.25">
      <c r="A31" s="2" t="s">
        <v>67</v>
      </c>
      <c r="C31" s="1">
        <v>1634617052</v>
      </c>
      <c r="E31" s="1">
        <v>10209842825</v>
      </c>
      <c r="G31" s="1">
        <v>0</v>
      </c>
      <c r="I31" s="1">
        <f t="shared" si="0"/>
        <v>11844459877</v>
      </c>
      <c r="K31" s="4">
        <v>1.2760755037191545E-4</v>
      </c>
    </row>
    <row r="32" spans="1:11" ht="21" x14ac:dyDescent="0.25">
      <c r="A32" s="2" t="s">
        <v>68</v>
      </c>
      <c r="C32" s="1">
        <v>9704272</v>
      </c>
      <c r="E32" s="1">
        <v>39881</v>
      </c>
      <c r="G32" s="1">
        <v>0</v>
      </c>
      <c r="I32" s="1">
        <f t="shared" si="0"/>
        <v>9744153</v>
      </c>
      <c r="K32" s="4">
        <v>1.049796704697091E-7</v>
      </c>
    </row>
    <row r="33" spans="1:11" ht="21" x14ac:dyDescent="0.25">
      <c r="A33" s="2" t="s">
        <v>67</v>
      </c>
      <c r="C33" s="1">
        <v>1208955545</v>
      </c>
      <c r="E33" s="1">
        <v>5528016131</v>
      </c>
      <c r="G33" s="1">
        <v>0</v>
      </c>
      <c r="I33" s="1">
        <f t="shared" si="0"/>
        <v>6736971676</v>
      </c>
      <c r="K33" s="4">
        <v>7.2581482096006076E-5</v>
      </c>
    </row>
    <row r="34" spans="1:11" ht="21" x14ac:dyDescent="0.25">
      <c r="A34" s="2" t="s">
        <v>67</v>
      </c>
      <c r="C34" s="1">
        <v>594523221</v>
      </c>
      <c r="E34" s="1">
        <v>3082161631</v>
      </c>
      <c r="G34" s="1">
        <v>0</v>
      </c>
      <c r="I34" s="1">
        <f t="shared" si="0"/>
        <v>3676684852</v>
      </c>
      <c r="K34" s="4">
        <v>3.9611155960290361E-5</v>
      </c>
    </row>
    <row r="35" spans="1:11" ht="21" x14ac:dyDescent="0.25">
      <c r="A35" s="2" t="s">
        <v>67</v>
      </c>
      <c r="C35" s="1">
        <v>1419094201</v>
      </c>
      <c r="E35" s="1">
        <v>3291365014</v>
      </c>
      <c r="G35" s="1">
        <v>0</v>
      </c>
      <c r="I35" s="1">
        <f t="shared" si="0"/>
        <v>4710459215</v>
      </c>
      <c r="K35" s="4">
        <v>5.0748634196497593E-5</v>
      </c>
    </row>
    <row r="36" spans="1:11" ht="21" x14ac:dyDescent="0.25">
      <c r="A36" s="2" t="s">
        <v>67</v>
      </c>
      <c r="C36" s="1">
        <v>1260084297</v>
      </c>
      <c r="E36" s="1">
        <v>11238427841</v>
      </c>
      <c r="G36" s="1">
        <v>18000</v>
      </c>
      <c r="I36" s="1">
        <f t="shared" si="0"/>
        <v>12498494138</v>
      </c>
      <c r="K36" s="4">
        <v>1.3465385816241094E-4</v>
      </c>
    </row>
    <row r="37" spans="1:11" ht="21" x14ac:dyDescent="0.25">
      <c r="A37" s="2" t="s">
        <v>67</v>
      </c>
      <c r="C37" s="1">
        <v>1713220748</v>
      </c>
      <c r="E37" s="1">
        <v>10132585691</v>
      </c>
      <c r="G37" s="1">
        <v>0</v>
      </c>
      <c r="I37" s="1">
        <f t="shared" si="0"/>
        <v>11845806439</v>
      </c>
      <c r="K37" s="4">
        <v>1.2762205770108271E-4</v>
      </c>
    </row>
    <row r="38" spans="1:11" ht="21" x14ac:dyDescent="0.25">
      <c r="A38" s="2" t="s">
        <v>67</v>
      </c>
      <c r="C38" s="1">
        <v>610738056</v>
      </c>
      <c r="E38" s="1">
        <v>243376304353</v>
      </c>
      <c r="G38" s="1">
        <v>242773000000</v>
      </c>
      <c r="I38" s="1">
        <f t="shared" si="0"/>
        <v>1214042409</v>
      </c>
      <c r="K38" s="4">
        <v>1.30796152352156E-5</v>
      </c>
    </row>
    <row r="39" spans="1:11" ht="21" x14ac:dyDescent="0.25">
      <c r="A39" s="2" t="s">
        <v>67</v>
      </c>
      <c r="C39" s="1">
        <v>7752714844</v>
      </c>
      <c r="E39" s="1">
        <v>1740211742</v>
      </c>
      <c r="G39" s="1">
        <v>0</v>
      </c>
      <c r="I39" s="1">
        <f t="shared" si="0"/>
        <v>9492926586</v>
      </c>
      <c r="K39" s="4">
        <v>1.0227305593327821E-4</v>
      </c>
    </row>
    <row r="40" spans="1:11" ht="21" x14ac:dyDescent="0.25">
      <c r="A40" s="2" t="s">
        <v>67</v>
      </c>
      <c r="C40" s="1">
        <v>6917707612</v>
      </c>
      <c r="E40" s="1">
        <v>2356972004</v>
      </c>
      <c r="G40" s="1">
        <v>0</v>
      </c>
      <c r="I40" s="1">
        <f t="shared" si="0"/>
        <v>9274679616</v>
      </c>
      <c r="K40" s="4">
        <v>9.9921748950350855E-5</v>
      </c>
    </row>
    <row r="41" spans="1:11" ht="21" x14ac:dyDescent="0.25">
      <c r="A41" s="2" t="s">
        <v>67</v>
      </c>
      <c r="C41" s="1">
        <v>897564642</v>
      </c>
      <c r="E41" s="1">
        <v>6888634</v>
      </c>
      <c r="G41" s="1">
        <v>764000000</v>
      </c>
      <c r="I41" s="1">
        <f t="shared" si="0"/>
        <v>140453276</v>
      </c>
      <c r="K41" s="4">
        <v>1.5131883326207112E-6</v>
      </c>
    </row>
    <row r="42" spans="1:11" ht="21" x14ac:dyDescent="0.25">
      <c r="A42" s="2" t="s">
        <v>68</v>
      </c>
      <c r="C42" s="1">
        <v>96000000000</v>
      </c>
      <c r="E42" s="1">
        <v>0</v>
      </c>
      <c r="G42" s="1">
        <v>0</v>
      </c>
      <c r="I42" s="1">
        <f t="shared" si="0"/>
        <v>96000000000</v>
      </c>
      <c r="K42" s="4">
        <v>1.0342662276641257E-3</v>
      </c>
    </row>
    <row r="43" spans="1:11" ht="21" x14ac:dyDescent="0.25">
      <c r="A43" s="2" t="s">
        <v>68</v>
      </c>
      <c r="C43" s="1">
        <v>172000000000</v>
      </c>
      <c r="E43" s="1">
        <v>0</v>
      </c>
      <c r="G43" s="1">
        <v>0</v>
      </c>
      <c r="I43" s="1">
        <f t="shared" si="0"/>
        <v>172000000000</v>
      </c>
      <c r="K43" s="4">
        <v>1.853060324564892E-3</v>
      </c>
    </row>
    <row r="44" spans="1:11" ht="21" x14ac:dyDescent="0.25">
      <c r="A44" s="2" t="s">
        <v>68</v>
      </c>
      <c r="C44" s="1">
        <v>69500000000</v>
      </c>
      <c r="E44" s="1">
        <v>0</v>
      </c>
      <c r="G44" s="1">
        <v>0</v>
      </c>
      <c r="I44" s="1">
        <f t="shared" si="0"/>
        <v>69500000000</v>
      </c>
      <c r="K44" s="4">
        <v>7.4876565440267439E-4</v>
      </c>
    </row>
    <row r="45" spans="1:11" ht="21" x14ac:dyDescent="0.25">
      <c r="A45" s="2" t="s">
        <v>68</v>
      </c>
      <c r="C45" s="1">
        <v>192300000000</v>
      </c>
      <c r="E45" s="1">
        <v>0</v>
      </c>
      <c r="G45" s="1">
        <v>0</v>
      </c>
      <c r="I45" s="1">
        <f t="shared" si="0"/>
        <v>192300000000</v>
      </c>
      <c r="K45" s="4">
        <v>2.0717645372897017E-3</v>
      </c>
    </row>
    <row r="46" spans="1:11" ht="21" x14ac:dyDescent="0.25">
      <c r="A46" s="2" t="s">
        <v>68</v>
      </c>
      <c r="C46" s="1">
        <v>36800000000</v>
      </c>
      <c r="E46" s="1">
        <v>0</v>
      </c>
      <c r="G46" s="1">
        <v>0</v>
      </c>
      <c r="I46" s="1">
        <f t="shared" si="0"/>
        <v>36800000000</v>
      </c>
      <c r="K46" s="4">
        <v>3.9646872060458151E-4</v>
      </c>
    </row>
    <row r="47" spans="1:11" ht="21" x14ac:dyDescent="0.25">
      <c r="A47" s="2" t="s">
        <v>68</v>
      </c>
      <c r="C47" s="1">
        <v>24000000000</v>
      </c>
      <c r="E47" s="1">
        <v>0</v>
      </c>
      <c r="G47" s="1">
        <v>0</v>
      </c>
      <c r="I47" s="1">
        <f t="shared" si="0"/>
        <v>24000000000</v>
      </c>
      <c r="K47" s="4">
        <v>2.5856655691603142E-4</v>
      </c>
    </row>
    <row r="48" spans="1:11" ht="21" x14ac:dyDescent="0.25">
      <c r="A48" s="2" t="s">
        <v>68</v>
      </c>
      <c r="C48" s="1">
        <v>24500000000</v>
      </c>
      <c r="E48" s="1">
        <v>0</v>
      </c>
      <c r="G48" s="1">
        <v>0</v>
      </c>
      <c r="I48" s="1">
        <f t="shared" si="0"/>
        <v>24500000000</v>
      </c>
      <c r="K48" s="4">
        <v>2.6395336018511544E-4</v>
      </c>
    </row>
    <row r="49" spans="1:11" ht="21" x14ac:dyDescent="0.25">
      <c r="A49" s="2" t="s">
        <v>68</v>
      </c>
      <c r="C49" s="1">
        <v>168000000000</v>
      </c>
      <c r="E49" s="1">
        <v>0</v>
      </c>
      <c r="G49" s="1">
        <v>0</v>
      </c>
      <c r="I49" s="1">
        <f t="shared" si="0"/>
        <v>168000000000</v>
      </c>
      <c r="K49" s="4">
        <v>1.80996589841222E-3</v>
      </c>
    </row>
    <row r="50" spans="1:11" ht="21" x14ac:dyDescent="0.25">
      <c r="A50" s="2" t="s">
        <v>68</v>
      </c>
      <c r="C50" s="1">
        <v>340000000000</v>
      </c>
      <c r="E50" s="1">
        <v>0</v>
      </c>
      <c r="G50" s="1">
        <v>0</v>
      </c>
      <c r="I50" s="1">
        <f t="shared" si="0"/>
        <v>340000000000</v>
      </c>
      <c r="K50" s="4">
        <v>3.6630262229771118E-3</v>
      </c>
    </row>
    <row r="51" spans="1:11" ht="21" x14ac:dyDescent="0.25">
      <c r="A51" s="2" t="s">
        <v>68</v>
      </c>
      <c r="C51" s="1">
        <v>106900000000</v>
      </c>
      <c r="E51" s="1">
        <v>0</v>
      </c>
      <c r="G51" s="1">
        <v>0</v>
      </c>
      <c r="I51" s="1">
        <f t="shared" si="0"/>
        <v>106900000000</v>
      </c>
      <c r="K51" s="4">
        <v>1.1516985389301566E-3</v>
      </c>
    </row>
    <row r="52" spans="1:11" ht="21" x14ac:dyDescent="0.25">
      <c r="A52" s="2" t="s">
        <v>68</v>
      </c>
      <c r="C52" s="1">
        <v>219900000000</v>
      </c>
      <c r="E52" s="1">
        <v>0</v>
      </c>
      <c r="G52" s="1">
        <v>0</v>
      </c>
      <c r="I52" s="1">
        <f t="shared" si="0"/>
        <v>219900000000</v>
      </c>
      <c r="K52" s="4">
        <v>2.369116077743138E-3</v>
      </c>
    </row>
    <row r="53" spans="1:11" ht="21" x14ac:dyDescent="0.25">
      <c r="A53" s="2" t="s">
        <v>68</v>
      </c>
      <c r="C53" s="1">
        <v>124500000000</v>
      </c>
      <c r="E53" s="1">
        <v>0</v>
      </c>
      <c r="G53" s="1">
        <v>0</v>
      </c>
      <c r="I53" s="1">
        <f t="shared" si="0"/>
        <v>124500000000</v>
      </c>
      <c r="K53" s="4">
        <v>1.341314014001913E-3</v>
      </c>
    </row>
    <row r="54" spans="1:11" ht="21" x14ac:dyDescent="0.25">
      <c r="A54" s="2" t="s">
        <v>68</v>
      </c>
      <c r="C54" s="1">
        <v>322200000000</v>
      </c>
      <c r="E54" s="1">
        <v>0</v>
      </c>
      <c r="G54" s="1">
        <v>0</v>
      </c>
      <c r="I54" s="1">
        <f t="shared" si="0"/>
        <v>322200000000</v>
      </c>
      <c r="K54" s="4">
        <v>3.4712560265977221E-3</v>
      </c>
    </row>
    <row r="55" spans="1:11" ht="21" x14ac:dyDescent="0.25">
      <c r="A55" s="2" t="s">
        <v>68</v>
      </c>
      <c r="C55" s="1">
        <v>11800000000</v>
      </c>
      <c r="E55" s="1">
        <v>0</v>
      </c>
      <c r="G55" s="1">
        <v>0</v>
      </c>
      <c r="I55" s="1">
        <f t="shared" si="0"/>
        <v>11800000000</v>
      </c>
      <c r="K55" s="4">
        <v>1.2712855715038212E-4</v>
      </c>
    </row>
    <row r="56" spans="1:11" ht="21" x14ac:dyDescent="0.25">
      <c r="A56" s="2" t="s">
        <v>68</v>
      </c>
      <c r="C56" s="1">
        <v>8000000000</v>
      </c>
      <c r="E56" s="1">
        <v>0</v>
      </c>
      <c r="G56" s="1">
        <v>0</v>
      </c>
      <c r="I56" s="1">
        <f t="shared" si="0"/>
        <v>8000000000</v>
      </c>
      <c r="K56" s="4">
        <v>8.618885230534381E-5</v>
      </c>
    </row>
    <row r="57" spans="1:11" ht="21" x14ac:dyDescent="0.25">
      <c r="A57" s="2" t="s">
        <v>68</v>
      </c>
      <c r="C57" s="1">
        <v>69200000000</v>
      </c>
      <c r="E57" s="1">
        <v>0</v>
      </c>
      <c r="G57" s="1">
        <v>0</v>
      </c>
      <c r="I57" s="1">
        <f t="shared" si="0"/>
        <v>69200000000</v>
      </c>
      <c r="K57" s="4">
        <v>7.4553357244122392E-4</v>
      </c>
    </row>
    <row r="58" spans="1:11" ht="21" x14ac:dyDescent="0.25">
      <c r="A58" s="2" t="s">
        <v>67</v>
      </c>
      <c r="C58" s="1">
        <v>1975798188</v>
      </c>
      <c r="E58" s="1">
        <v>11297854564</v>
      </c>
      <c r="G58" s="1">
        <v>0</v>
      </c>
      <c r="I58" s="1">
        <f t="shared" si="0"/>
        <v>13273652752</v>
      </c>
      <c r="K58" s="4">
        <v>1.4300511207431855E-4</v>
      </c>
    </row>
    <row r="59" spans="1:11" ht="21" x14ac:dyDescent="0.25">
      <c r="A59" s="2" t="s">
        <v>67</v>
      </c>
      <c r="C59" s="1">
        <v>1050604495</v>
      </c>
      <c r="E59" s="1">
        <v>6396285386</v>
      </c>
      <c r="G59" s="1">
        <v>0</v>
      </c>
      <c r="I59" s="1">
        <f t="shared" si="0"/>
        <v>7446889881</v>
      </c>
      <c r="K59" s="4">
        <v>8.022986151095854E-5</v>
      </c>
    </row>
    <row r="60" spans="1:11" ht="21" x14ac:dyDescent="0.25">
      <c r="A60" s="2" t="s">
        <v>68</v>
      </c>
      <c r="C60" s="1">
        <v>220000000000</v>
      </c>
      <c r="E60" s="1">
        <v>0</v>
      </c>
      <c r="G60" s="1">
        <v>0</v>
      </c>
      <c r="I60" s="1">
        <f t="shared" si="0"/>
        <v>220000000000</v>
      </c>
      <c r="K60" s="4">
        <v>2.3701934383969546E-3</v>
      </c>
    </row>
    <row r="61" spans="1:11" ht="21" x14ac:dyDescent="0.25">
      <c r="A61" s="2" t="s">
        <v>68</v>
      </c>
      <c r="C61" s="1">
        <v>96000000000</v>
      </c>
      <c r="E61" s="1">
        <v>0</v>
      </c>
      <c r="G61" s="1">
        <v>0</v>
      </c>
      <c r="I61" s="1">
        <f t="shared" si="0"/>
        <v>96000000000</v>
      </c>
      <c r="K61" s="4">
        <v>1.0342662276641257E-3</v>
      </c>
    </row>
    <row r="62" spans="1:11" ht="21" x14ac:dyDescent="0.25">
      <c r="A62" s="2" t="s">
        <v>68</v>
      </c>
      <c r="C62" s="1">
        <v>441000000000</v>
      </c>
      <c r="E62" s="1">
        <v>0</v>
      </c>
      <c r="G62" s="1">
        <v>0</v>
      </c>
      <c r="I62" s="1">
        <f t="shared" si="0"/>
        <v>441000000000</v>
      </c>
      <c r="K62" s="4">
        <v>4.7511604833320774E-3</v>
      </c>
    </row>
    <row r="63" spans="1:11" ht="21" x14ac:dyDescent="0.25">
      <c r="A63" s="2" t="s">
        <v>68</v>
      </c>
      <c r="C63" s="1">
        <v>15000000000</v>
      </c>
      <c r="E63" s="1">
        <v>0</v>
      </c>
      <c r="G63" s="1">
        <v>0</v>
      </c>
      <c r="I63" s="1">
        <f t="shared" si="0"/>
        <v>15000000000</v>
      </c>
      <c r="K63" s="4">
        <v>1.6160409807251965E-4</v>
      </c>
    </row>
    <row r="64" spans="1:11" ht="21" x14ac:dyDescent="0.25">
      <c r="A64" s="2" t="s">
        <v>67</v>
      </c>
      <c r="C64" s="1">
        <v>803432838</v>
      </c>
      <c r="E64" s="1">
        <v>3721523887</v>
      </c>
      <c r="G64" s="1">
        <v>0</v>
      </c>
      <c r="I64" s="1">
        <f t="shared" si="0"/>
        <v>4524956725</v>
      </c>
      <c r="K64" s="4">
        <v>4.8750103357387155E-5</v>
      </c>
    </row>
    <row r="65" spans="1:11" ht="21" x14ac:dyDescent="0.25">
      <c r="A65" s="2" t="s">
        <v>67</v>
      </c>
      <c r="C65" s="1">
        <v>1557045702</v>
      </c>
      <c r="E65" s="1">
        <v>5289007132</v>
      </c>
      <c r="G65" s="1">
        <v>0</v>
      </c>
      <c r="I65" s="1">
        <f t="shared" si="0"/>
        <v>6846052834</v>
      </c>
      <c r="K65" s="4">
        <v>7.3756679573025799E-5</v>
      </c>
    </row>
    <row r="66" spans="1:11" ht="21" x14ac:dyDescent="0.25">
      <c r="A66" s="2" t="s">
        <v>69</v>
      </c>
      <c r="C66" s="1">
        <v>9540110</v>
      </c>
      <c r="E66" s="1">
        <v>784</v>
      </c>
      <c r="G66" s="1">
        <v>0</v>
      </c>
      <c r="I66" s="1">
        <f t="shared" si="0"/>
        <v>9540894</v>
      </c>
      <c r="K66" s="4">
        <v>1.0278983797836762E-7</v>
      </c>
    </row>
    <row r="67" spans="1:11" ht="21" x14ac:dyDescent="0.25">
      <c r="A67" s="2" t="s">
        <v>67</v>
      </c>
      <c r="C67" s="1">
        <v>3556461346</v>
      </c>
      <c r="E67" s="1">
        <v>11438484235</v>
      </c>
      <c r="G67" s="1">
        <v>0</v>
      </c>
      <c r="I67" s="1">
        <f t="shared" si="0"/>
        <v>14994945581</v>
      </c>
      <c r="K67" s="4">
        <v>1.6154964375093459E-4</v>
      </c>
    </row>
    <row r="68" spans="1:11" ht="21" x14ac:dyDescent="0.25">
      <c r="A68" s="2" t="s">
        <v>67</v>
      </c>
      <c r="C68" s="1">
        <v>942792706</v>
      </c>
      <c r="E68" s="1">
        <v>3503669901</v>
      </c>
      <c r="G68" s="1">
        <v>0</v>
      </c>
      <c r="I68" s="1">
        <f t="shared" si="0"/>
        <v>4446462607</v>
      </c>
      <c r="K68" s="4">
        <v>4.7904438614494626E-5</v>
      </c>
    </row>
    <row r="69" spans="1:11" ht="21" x14ac:dyDescent="0.25">
      <c r="A69" s="2" t="s">
        <v>68</v>
      </c>
      <c r="C69" s="1">
        <v>214000000000</v>
      </c>
      <c r="E69" s="1">
        <v>0</v>
      </c>
      <c r="G69" s="1">
        <v>0</v>
      </c>
      <c r="I69" s="1">
        <f t="shared" si="0"/>
        <v>214000000000</v>
      </c>
      <c r="K69" s="4">
        <v>2.305551799167947E-3</v>
      </c>
    </row>
    <row r="70" spans="1:11" ht="21" x14ac:dyDescent="0.25">
      <c r="A70" s="2" t="s">
        <v>68</v>
      </c>
      <c r="C70" s="1">
        <v>149000000000</v>
      </c>
      <c r="E70" s="1">
        <v>0</v>
      </c>
      <c r="G70" s="1">
        <v>0</v>
      </c>
      <c r="I70" s="1">
        <f t="shared" si="0"/>
        <v>149000000000</v>
      </c>
      <c r="K70" s="4">
        <v>1.6052673741870284E-3</v>
      </c>
    </row>
    <row r="71" spans="1:11" ht="21" x14ac:dyDescent="0.25">
      <c r="A71" s="2" t="s">
        <v>68</v>
      </c>
      <c r="C71" s="1">
        <v>52000000000</v>
      </c>
      <c r="E71" s="1">
        <v>0</v>
      </c>
      <c r="G71" s="1">
        <v>0</v>
      </c>
      <c r="I71" s="1">
        <f t="shared" si="0"/>
        <v>52000000000</v>
      </c>
      <c r="K71" s="4">
        <v>5.6022753998473472E-4</v>
      </c>
    </row>
    <row r="72" spans="1:11" ht="21" x14ac:dyDescent="0.25">
      <c r="A72" s="2" t="s">
        <v>68</v>
      </c>
      <c r="C72" s="1">
        <v>251000000000</v>
      </c>
      <c r="E72" s="1">
        <v>0</v>
      </c>
      <c r="G72" s="1">
        <v>0</v>
      </c>
      <c r="I72" s="1">
        <f t="shared" si="0"/>
        <v>251000000000</v>
      </c>
      <c r="K72" s="4">
        <v>2.704175241080162E-3</v>
      </c>
    </row>
    <row r="73" spans="1:11" ht="21" x14ac:dyDescent="0.25">
      <c r="A73" s="2" t="s">
        <v>68</v>
      </c>
      <c r="C73" s="1">
        <v>51000000000</v>
      </c>
      <c r="E73" s="1">
        <v>0</v>
      </c>
      <c r="G73" s="1">
        <v>0</v>
      </c>
      <c r="I73" s="1">
        <f t="shared" ref="I73:I103" si="1">C73+E73-G73</f>
        <v>51000000000</v>
      </c>
      <c r="K73" s="4">
        <v>5.4945393344656677E-4</v>
      </c>
    </row>
    <row r="74" spans="1:11" ht="21" x14ac:dyDescent="0.25">
      <c r="A74" s="2" t="s">
        <v>68</v>
      </c>
      <c r="C74" s="1">
        <v>50740000000</v>
      </c>
      <c r="E74" s="1">
        <v>0</v>
      </c>
      <c r="G74" s="1">
        <v>0</v>
      </c>
      <c r="I74" s="1">
        <f t="shared" si="1"/>
        <v>50740000000</v>
      </c>
      <c r="K74" s="4">
        <v>5.4665279574664307E-4</v>
      </c>
    </row>
    <row r="75" spans="1:11" ht="21" x14ac:dyDescent="0.25">
      <c r="A75" s="2" t="s">
        <v>68</v>
      </c>
      <c r="C75" s="1">
        <v>31360000000</v>
      </c>
      <c r="E75" s="1">
        <v>0</v>
      </c>
      <c r="G75" s="1">
        <v>0</v>
      </c>
      <c r="I75" s="1">
        <f t="shared" si="1"/>
        <v>31360000000</v>
      </c>
      <c r="K75" s="4">
        <v>3.3786030103694775E-4</v>
      </c>
    </row>
    <row r="76" spans="1:11" ht="21" x14ac:dyDescent="0.25">
      <c r="A76" s="2" t="s">
        <v>68</v>
      </c>
      <c r="C76" s="1">
        <v>13890000000</v>
      </c>
      <c r="E76" s="1">
        <v>0</v>
      </c>
      <c r="G76" s="1">
        <v>0</v>
      </c>
      <c r="I76" s="1">
        <f t="shared" si="1"/>
        <v>13890000000</v>
      </c>
      <c r="K76" s="4">
        <v>1.4964539481515318E-4</v>
      </c>
    </row>
    <row r="77" spans="1:11" ht="21" x14ac:dyDescent="0.25">
      <c r="A77" s="2" t="s">
        <v>68</v>
      </c>
      <c r="C77" s="1">
        <v>47120000000</v>
      </c>
      <c r="E77" s="1">
        <v>0</v>
      </c>
      <c r="G77" s="1">
        <v>0</v>
      </c>
      <c r="I77" s="1">
        <f t="shared" si="1"/>
        <v>47120000000</v>
      </c>
      <c r="K77" s="4">
        <v>5.0765234007847508E-4</v>
      </c>
    </row>
    <row r="78" spans="1:11" ht="21" x14ac:dyDescent="0.25">
      <c r="A78" s="2" t="s">
        <v>68</v>
      </c>
      <c r="C78" s="1">
        <v>76220000000</v>
      </c>
      <c r="E78" s="1">
        <v>0</v>
      </c>
      <c r="G78" s="1">
        <v>0</v>
      </c>
      <c r="I78" s="1">
        <f t="shared" si="1"/>
        <v>76220000000</v>
      </c>
      <c r="K78" s="4">
        <v>8.2116429033916318E-4</v>
      </c>
    </row>
    <row r="79" spans="1:11" ht="21" x14ac:dyDescent="0.25">
      <c r="A79" s="2" t="s">
        <v>68</v>
      </c>
      <c r="C79" s="1">
        <v>15780000000</v>
      </c>
      <c r="E79" s="1">
        <v>0</v>
      </c>
      <c r="G79" s="1">
        <v>0</v>
      </c>
      <c r="I79" s="1">
        <f t="shared" si="1"/>
        <v>15780000000</v>
      </c>
      <c r="K79" s="4">
        <v>1.7000751117229065E-4</v>
      </c>
    </row>
    <row r="80" spans="1:11" ht="21" x14ac:dyDescent="0.25">
      <c r="A80" s="2" t="s">
        <v>68</v>
      </c>
      <c r="C80" s="1">
        <v>93390000000</v>
      </c>
      <c r="E80" s="1">
        <v>0</v>
      </c>
      <c r="G80" s="1">
        <v>0</v>
      </c>
      <c r="I80" s="1">
        <f t="shared" si="1"/>
        <v>93390000000</v>
      </c>
      <c r="K80" s="4">
        <v>1.0061471145995074E-3</v>
      </c>
    </row>
    <row r="81" spans="1:11" ht="21" x14ac:dyDescent="0.25">
      <c r="A81" s="2" t="s">
        <v>68</v>
      </c>
      <c r="C81" s="1">
        <v>9100000000</v>
      </c>
      <c r="E81" s="1">
        <v>0</v>
      </c>
      <c r="G81" s="1">
        <v>0</v>
      </c>
      <c r="I81" s="1">
        <f t="shared" si="1"/>
        <v>9100000000</v>
      </c>
      <c r="K81" s="4">
        <v>9.8039819497328586E-5</v>
      </c>
    </row>
    <row r="82" spans="1:11" ht="21" x14ac:dyDescent="0.25">
      <c r="A82" s="2" t="s">
        <v>67</v>
      </c>
      <c r="C82" s="1">
        <v>2506122468</v>
      </c>
      <c r="E82" s="1">
        <v>769923818521</v>
      </c>
      <c r="G82" s="1">
        <v>719484004434</v>
      </c>
      <c r="I82" s="1">
        <f t="shared" si="1"/>
        <v>52945936555</v>
      </c>
      <c r="K82" s="4">
        <v>5.7041868823837487E-4</v>
      </c>
    </row>
    <row r="83" spans="1:11" ht="21" x14ac:dyDescent="0.25">
      <c r="A83" s="2" t="s">
        <v>70</v>
      </c>
      <c r="C83" s="1">
        <v>5959000</v>
      </c>
      <c r="E83" s="1">
        <v>24489</v>
      </c>
      <c r="G83" s="1">
        <v>0</v>
      </c>
      <c r="I83" s="1">
        <f t="shared" si="1"/>
        <v>5983489</v>
      </c>
      <c r="K83" s="4">
        <v>6.4463756211456166E-8</v>
      </c>
    </row>
    <row r="84" spans="1:11" ht="21" x14ac:dyDescent="0.25">
      <c r="A84" s="2" t="s">
        <v>67</v>
      </c>
      <c r="C84" s="1">
        <v>1658930274</v>
      </c>
      <c r="E84" s="1">
        <v>10028013316</v>
      </c>
      <c r="G84" s="1">
        <v>0</v>
      </c>
      <c r="I84" s="1">
        <f t="shared" si="1"/>
        <v>11686943590</v>
      </c>
      <c r="K84" s="4">
        <v>1.2591053187242432E-4</v>
      </c>
    </row>
    <row r="85" spans="1:11" ht="21" x14ac:dyDescent="0.25">
      <c r="A85" s="2" t="s">
        <v>71</v>
      </c>
      <c r="C85" s="1">
        <v>274000000000</v>
      </c>
      <c r="E85" s="1">
        <v>0</v>
      </c>
      <c r="G85" s="1">
        <v>0</v>
      </c>
      <c r="I85" s="1">
        <f t="shared" si="1"/>
        <v>274000000000</v>
      </c>
      <c r="K85" s="4">
        <v>2.9519681914580253E-3</v>
      </c>
    </row>
    <row r="86" spans="1:11" ht="21" x14ac:dyDescent="0.25">
      <c r="A86" s="2" t="s">
        <v>71</v>
      </c>
      <c r="C86" s="1">
        <v>115000000000</v>
      </c>
      <c r="E86" s="1">
        <v>0</v>
      </c>
      <c r="G86" s="1">
        <v>0</v>
      </c>
      <c r="I86" s="1">
        <f t="shared" si="1"/>
        <v>115000000000</v>
      </c>
      <c r="K86" s="4">
        <v>1.2389647518893173E-3</v>
      </c>
    </row>
    <row r="87" spans="1:11" ht="21" x14ac:dyDescent="0.25">
      <c r="A87" s="2" t="s">
        <v>71</v>
      </c>
      <c r="C87" s="1">
        <v>85000000000</v>
      </c>
      <c r="E87" s="1">
        <v>0</v>
      </c>
      <c r="G87" s="1">
        <v>0</v>
      </c>
      <c r="I87" s="1">
        <f t="shared" si="1"/>
        <v>85000000000</v>
      </c>
      <c r="K87" s="4">
        <v>9.1575655574427795E-4</v>
      </c>
    </row>
    <row r="88" spans="1:11" ht="21" x14ac:dyDescent="0.25">
      <c r="A88" s="2" t="s">
        <v>71</v>
      </c>
      <c r="C88" s="1">
        <v>65000000000</v>
      </c>
      <c r="E88" s="1">
        <v>0</v>
      </c>
      <c r="G88" s="1">
        <v>0</v>
      </c>
      <c r="I88" s="1">
        <f t="shared" si="1"/>
        <v>65000000000</v>
      </c>
      <c r="K88" s="4">
        <v>7.0028442498091842E-4</v>
      </c>
    </row>
    <row r="89" spans="1:11" ht="21" x14ac:dyDescent="0.25">
      <c r="A89" s="2" t="s">
        <v>71</v>
      </c>
      <c r="C89" s="1">
        <v>60000000000</v>
      </c>
      <c r="E89" s="1">
        <v>0</v>
      </c>
      <c r="G89" s="1">
        <v>0</v>
      </c>
      <c r="I89" s="1">
        <f t="shared" si="1"/>
        <v>60000000000</v>
      </c>
      <c r="K89" s="4">
        <v>6.4641639229007859E-4</v>
      </c>
    </row>
    <row r="90" spans="1:11" ht="21" x14ac:dyDescent="0.25">
      <c r="A90" s="2" t="s">
        <v>71</v>
      </c>
      <c r="C90" s="1">
        <v>36000000000</v>
      </c>
      <c r="E90" s="1">
        <v>0</v>
      </c>
      <c r="G90" s="1">
        <v>0</v>
      </c>
      <c r="I90" s="1">
        <f t="shared" si="1"/>
        <v>36000000000</v>
      </c>
      <c r="K90" s="4">
        <v>3.8784983537404712E-4</v>
      </c>
    </row>
    <row r="91" spans="1:11" ht="21" x14ac:dyDescent="0.25">
      <c r="A91" s="2" t="s">
        <v>71</v>
      </c>
      <c r="C91" s="1">
        <v>30000000000</v>
      </c>
      <c r="E91" s="1">
        <v>0</v>
      </c>
      <c r="G91" s="1">
        <v>0</v>
      </c>
      <c r="I91" s="1">
        <f t="shared" si="1"/>
        <v>30000000000</v>
      </c>
      <c r="K91" s="4">
        <v>3.232081961450393E-4</v>
      </c>
    </row>
    <row r="92" spans="1:11" ht="21" x14ac:dyDescent="0.25">
      <c r="A92" s="2" t="s">
        <v>71</v>
      </c>
      <c r="C92" s="1">
        <v>25000000000</v>
      </c>
      <c r="E92" s="1">
        <v>0</v>
      </c>
      <c r="G92" s="1">
        <v>0</v>
      </c>
      <c r="I92" s="1">
        <f t="shared" si="1"/>
        <v>25000000000</v>
      </c>
      <c r="K92" s="4">
        <v>2.6934016345419941E-4</v>
      </c>
    </row>
    <row r="93" spans="1:11" ht="21" x14ac:dyDescent="0.25">
      <c r="A93" s="2" t="s">
        <v>71</v>
      </c>
      <c r="C93" s="1">
        <v>23000000000</v>
      </c>
      <c r="E93" s="1">
        <v>0</v>
      </c>
      <c r="G93" s="1">
        <v>0</v>
      </c>
      <c r="I93" s="1">
        <f t="shared" si="1"/>
        <v>23000000000</v>
      </c>
      <c r="K93" s="4">
        <v>2.4779295037786347E-4</v>
      </c>
    </row>
    <row r="94" spans="1:11" ht="21" x14ac:dyDescent="0.25">
      <c r="A94" s="2" t="s">
        <v>71</v>
      </c>
      <c r="C94" s="1">
        <v>23000000000</v>
      </c>
      <c r="E94" s="1">
        <v>0</v>
      </c>
      <c r="G94" s="1">
        <v>0</v>
      </c>
      <c r="I94" s="1">
        <f t="shared" si="1"/>
        <v>23000000000</v>
      </c>
      <c r="K94" s="4">
        <v>2.4779295037786347E-4</v>
      </c>
    </row>
    <row r="95" spans="1:11" ht="21" x14ac:dyDescent="0.25">
      <c r="A95" s="2" t="s">
        <v>71</v>
      </c>
      <c r="C95" s="1">
        <v>16000000000</v>
      </c>
      <c r="E95" s="1">
        <v>0</v>
      </c>
      <c r="G95" s="1">
        <v>0</v>
      </c>
      <c r="I95" s="1">
        <f t="shared" si="1"/>
        <v>16000000000</v>
      </c>
      <c r="K95" s="4">
        <v>1.7237770461068762E-4</v>
      </c>
    </row>
    <row r="96" spans="1:11" ht="21" x14ac:dyDescent="0.25">
      <c r="A96" s="2" t="s">
        <v>71</v>
      </c>
      <c r="C96" s="1">
        <v>16000000000</v>
      </c>
      <c r="E96" s="1">
        <v>0</v>
      </c>
      <c r="G96" s="1">
        <v>0</v>
      </c>
      <c r="I96" s="1">
        <f t="shared" si="1"/>
        <v>16000000000</v>
      </c>
      <c r="K96" s="4">
        <v>1.7237770461068762E-4</v>
      </c>
    </row>
    <row r="97" spans="1:11" ht="21" x14ac:dyDescent="0.25">
      <c r="A97" s="2" t="s">
        <v>71</v>
      </c>
      <c r="C97" s="1">
        <v>14000000000</v>
      </c>
      <c r="E97" s="1">
        <v>0</v>
      </c>
      <c r="G97" s="1">
        <v>0</v>
      </c>
      <c r="I97" s="1">
        <f t="shared" si="1"/>
        <v>14000000000</v>
      </c>
      <c r="K97" s="4">
        <v>1.5083049153435168E-4</v>
      </c>
    </row>
    <row r="98" spans="1:11" ht="21" x14ac:dyDescent="0.25">
      <c r="A98" s="2" t="s">
        <v>71</v>
      </c>
      <c r="C98" s="1">
        <v>14000000000</v>
      </c>
      <c r="E98" s="1">
        <v>0</v>
      </c>
      <c r="G98" s="1">
        <v>0</v>
      </c>
      <c r="I98" s="1">
        <f t="shared" si="1"/>
        <v>14000000000</v>
      </c>
      <c r="K98" s="4">
        <v>1.5083049153435168E-4</v>
      </c>
    </row>
    <row r="99" spans="1:11" ht="21" x14ac:dyDescent="0.25">
      <c r="A99" s="2" t="s">
        <v>71</v>
      </c>
      <c r="C99" s="1">
        <v>11000000000</v>
      </c>
      <c r="E99" s="1">
        <v>0</v>
      </c>
      <c r="G99" s="1">
        <v>0</v>
      </c>
      <c r="I99" s="1">
        <f t="shared" si="1"/>
        <v>11000000000</v>
      </c>
      <c r="K99" s="4">
        <v>1.1850967191984774E-4</v>
      </c>
    </row>
    <row r="100" spans="1:11" ht="21" x14ac:dyDescent="0.25">
      <c r="A100" s="2" t="s">
        <v>67</v>
      </c>
      <c r="C100" s="1">
        <v>278852599832</v>
      </c>
      <c r="E100" s="1">
        <v>4138151535</v>
      </c>
      <c r="G100" s="1">
        <v>1852390559</v>
      </c>
      <c r="I100" s="1">
        <f t="shared" si="1"/>
        <v>281138360808</v>
      </c>
      <c r="K100" s="4">
        <v>3.0288740821308962E-3</v>
      </c>
    </row>
    <row r="101" spans="1:11" ht="21" x14ac:dyDescent="0.25">
      <c r="A101" s="2" t="s">
        <v>67</v>
      </c>
      <c r="C101" s="1">
        <v>1101000</v>
      </c>
      <c r="E101" s="1">
        <v>168086277306</v>
      </c>
      <c r="G101" s="1">
        <v>167000000000</v>
      </c>
      <c r="I101" s="1">
        <f t="shared" si="1"/>
        <v>1087378306</v>
      </c>
      <c r="K101" s="4">
        <v>1.1714986026983619E-5</v>
      </c>
    </row>
    <row r="102" spans="1:11" ht="21" x14ac:dyDescent="0.25">
      <c r="A102" s="2" t="s">
        <v>71</v>
      </c>
      <c r="C102" s="1">
        <v>0</v>
      </c>
      <c r="E102" s="1">
        <v>11000002500000</v>
      </c>
      <c r="G102" s="1">
        <v>11000000843000</v>
      </c>
      <c r="I102" s="1">
        <f t="shared" si="1"/>
        <v>1657000</v>
      </c>
      <c r="K102" s="4">
        <v>1.7851866033744337E-8</v>
      </c>
    </row>
    <row r="103" spans="1:11" ht="21.75" thickBot="1" x14ac:dyDescent="0.3">
      <c r="A103" s="2" t="s">
        <v>72</v>
      </c>
      <c r="C103" s="1">
        <v>0</v>
      </c>
      <c r="E103" s="1">
        <v>5000000</v>
      </c>
      <c r="G103" s="1">
        <v>0</v>
      </c>
      <c r="I103" s="1">
        <f t="shared" si="1"/>
        <v>5000000</v>
      </c>
      <c r="K103" s="4">
        <v>5.386803269083988E-8</v>
      </c>
    </row>
    <row r="104" spans="1:11" s="8" customFormat="1" ht="24.75" thickBot="1" x14ac:dyDescent="0.3">
      <c r="A104" s="8" t="s">
        <v>39</v>
      </c>
      <c r="C104" s="9">
        <f>SUM(C8:C103)</f>
        <v>7182780765667</v>
      </c>
      <c r="E104" s="9">
        <f>SUM(E8:E103)</f>
        <v>104081407036029</v>
      </c>
      <c r="G104" s="9">
        <f>SUM(G8:G103)</f>
        <v>104617085814646</v>
      </c>
      <c r="I104" s="9">
        <f>SUM(I8:I103)</f>
        <v>6647101987050</v>
      </c>
      <c r="K104" s="10">
        <f>SUM(K8:K103)</f>
        <v>7.1613261427551228E-2</v>
      </c>
    </row>
    <row r="105" spans="1:11" ht="19.5" thickTop="1" x14ac:dyDescent="0.25"/>
  </sheetData>
  <mergeCells count="13">
    <mergeCell ref="I7"/>
    <mergeCell ref="K7"/>
    <mergeCell ref="I6:K6"/>
    <mergeCell ref="A2:K2"/>
    <mergeCell ref="A3:K3"/>
    <mergeCell ref="A4:K4"/>
    <mergeCell ref="A5:K5"/>
    <mergeCell ref="C7"/>
    <mergeCell ref="C6"/>
    <mergeCell ref="E7"/>
    <mergeCell ref="G7"/>
    <mergeCell ref="E6:G6"/>
    <mergeCell ref="A6:A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W13"/>
  <sheetViews>
    <sheetView rightToLeft="1" workbookViewId="0">
      <selection activeCell="C23" sqref="C23"/>
    </sheetView>
  </sheetViews>
  <sheetFormatPr defaultRowHeight="18.75" x14ac:dyDescent="0.25"/>
  <cols>
    <col min="1" max="1" width="57.5703125" style="1" bestFit="1" customWidth="1"/>
    <col min="2" max="2" width="1.140625" style="1" customWidth="1"/>
    <col min="3" max="3" width="24" style="1" customWidth="1"/>
    <col min="4" max="4" width="1" style="1" customWidth="1"/>
    <col min="5" max="5" width="24" style="1" customWidth="1"/>
    <col min="6" max="6" width="1" style="1" customWidth="1"/>
    <col min="7" max="7" width="23" style="1" customWidth="1"/>
    <col min="8" max="8" width="1" style="1" customWidth="1"/>
    <col min="9" max="9" width="32" style="1" customWidth="1"/>
    <col min="10" max="10" width="1" style="1" customWidth="1"/>
    <col min="11" max="11" width="9.140625" style="1" customWidth="1"/>
    <col min="12" max="16384" width="9.140625" style="1"/>
  </cols>
  <sheetData>
    <row r="2" spans="1:23" ht="26.25" x14ac:dyDescent="0.25">
      <c r="A2" s="43" t="s">
        <v>0</v>
      </c>
      <c r="B2" s="43"/>
      <c r="C2" s="43"/>
      <c r="D2" s="43" t="s">
        <v>0</v>
      </c>
      <c r="E2" s="43" t="s">
        <v>0</v>
      </c>
      <c r="F2" s="43" t="s">
        <v>0</v>
      </c>
      <c r="G2" s="43" t="s">
        <v>0</v>
      </c>
      <c r="H2" s="43" t="s">
        <v>0</v>
      </c>
      <c r="I2" s="43" t="s">
        <v>0</v>
      </c>
    </row>
    <row r="3" spans="1:23" ht="26.25" x14ac:dyDescent="0.25">
      <c r="A3" s="43" t="s">
        <v>73</v>
      </c>
      <c r="B3" s="43"/>
      <c r="C3" s="43"/>
      <c r="D3" s="43" t="s">
        <v>73</v>
      </c>
      <c r="E3" s="43" t="s">
        <v>73</v>
      </c>
      <c r="F3" s="43" t="s">
        <v>73</v>
      </c>
      <c r="G3" s="43" t="s">
        <v>73</v>
      </c>
      <c r="H3" s="43" t="s">
        <v>73</v>
      </c>
      <c r="I3" s="43" t="s">
        <v>73</v>
      </c>
    </row>
    <row r="4" spans="1:23" ht="26.25" x14ac:dyDescent="0.25">
      <c r="A4" s="43" t="s">
        <v>2</v>
      </c>
      <c r="B4" s="43"/>
      <c r="C4" s="43"/>
      <c r="D4" s="43" t="s">
        <v>2</v>
      </c>
      <c r="E4" s="43" t="s">
        <v>2</v>
      </c>
      <c r="F4" s="43" t="s">
        <v>2</v>
      </c>
      <c r="G4" s="43" t="s">
        <v>2</v>
      </c>
      <c r="H4" s="43" t="s">
        <v>2</v>
      </c>
      <c r="I4" s="43" t="s">
        <v>2</v>
      </c>
    </row>
    <row r="5" spans="1:23" s="18" customFormat="1" ht="28.5" x14ac:dyDescent="0.3">
      <c r="A5" s="44" t="s">
        <v>135</v>
      </c>
      <c r="B5" s="44"/>
      <c r="C5" s="44"/>
      <c r="D5" s="44"/>
      <c r="E5" s="44"/>
      <c r="F5" s="44"/>
      <c r="G5" s="44"/>
      <c r="H5" s="44"/>
      <c r="I5" s="44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</row>
    <row r="6" spans="1:23" ht="27" thickBot="1" x14ac:dyDescent="0.3">
      <c r="A6" s="42" t="s">
        <v>77</v>
      </c>
      <c r="B6" s="19"/>
      <c r="C6" s="3" t="s">
        <v>129</v>
      </c>
      <c r="E6" s="42" t="s">
        <v>62</v>
      </c>
      <c r="G6" s="42" t="s">
        <v>100</v>
      </c>
      <c r="I6" s="42" t="s">
        <v>13</v>
      </c>
    </row>
    <row r="7" spans="1:23" ht="21" x14ac:dyDescent="0.25">
      <c r="A7" s="41" t="s">
        <v>137</v>
      </c>
      <c r="B7" s="2"/>
      <c r="C7" s="20" t="s">
        <v>130</v>
      </c>
      <c r="E7" s="1">
        <f>'سرمایه‌گذاری در سهام'!I13</f>
        <v>-4000754787262</v>
      </c>
      <c r="G7" s="16">
        <f>E7/$E$12</f>
        <v>4.9497796289276064</v>
      </c>
      <c r="I7" s="4">
        <v>-4.3102557933652717E-2</v>
      </c>
    </row>
    <row r="8" spans="1:23" ht="21" x14ac:dyDescent="0.25">
      <c r="A8" s="41" t="s">
        <v>138</v>
      </c>
      <c r="B8" s="2"/>
      <c r="C8" s="20" t="s">
        <v>131</v>
      </c>
      <c r="E8" s="1">
        <f>'سرمایه گذاری در صندوق'!I29</f>
        <v>2012447397021</v>
      </c>
      <c r="G8" s="16">
        <f t="shared" ref="G8:G11" si="0">E8/$E$12</f>
        <v>-2.4898229608518614</v>
      </c>
      <c r="I8" s="4">
        <v>2.1681316434264571E-2</v>
      </c>
    </row>
    <row r="9" spans="1:23" ht="21" x14ac:dyDescent="0.25">
      <c r="A9" s="41" t="s">
        <v>139</v>
      </c>
      <c r="B9" s="2"/>
      <c r="C9" s="20" t="s">
        <v>132</v>
      </c>
      <c r="E9" s="1">
        <f>'سرمایه‌گذاری در اوراق بهادار'!I25</f>
        <v>25329462444</v>
      </c>
      <c r="G9" s="16">
        <f t="shared" si="0"/>
        <v>-3.133790094213728E-2</v>
      </c>
      <c r="I9" s="4">
        <v>2.728896621949586E-4</v>
      </c>
    </row>
    <row r="10" spans="1:23" ht="21" x14ac:dyDescent="0.25">
      <c r="A10" s="41" t="s">
        <v>136</v>
      </c>
      <c r="B10" s="2"/>
      <c r="C10" s="20" t="s">
        <v>133</v>
      </c>
      <c r="E10" s="1">
        <f>'درآمد سپرده بانکی'!C102</f>
        <v>168842751429</v>
      </c>
      <c r="G10" s="16">
        <f t="shared" si="0"/>
        <v>-0.20889418521131209</v>
      </c>
      <c r="I10" s="4">
        <v>1.8190453707177447E-3</v>
      </c>
    </row>
    <row r="11" spans="1:23" ht="21.75" thickBot="1" x14ac:dyDescent="0.3">
      <c r="A11" s="41" t="s">
        <v>107</v>
      </c>
      <c r="B11" s="2"/>
      <c r="C11" s="20" t="s">
        <v>134</v>
      </c>
      <c r="E11" s="1">
        <f>'سایر درآمدها'!C11</f>
        <v>985865902342</v>
      </c>
      <c r="G11" s="16">
        <f t="shared" si="0"/>
        <v>-1.2197245819222953</v>
      </c>
      <c r="I11" s="4">
        <v>1.0621331331228643E-2</v>
      </c>
    </row>
    <row r="12" spans="1:23" s="8" customFormat="1" ht="24.75" thickBot="1" x14ac:dyDescent="0.3">
      <c r="A12" s="8" t="s">
        <v>39</v>
      </c>
      <c r="E12" s="9">
        <f>SUM(E7:E11)</f>
        <v>-808269274026</v>
      </c>
      <c r="G12" s="21">
        <f>SUM(G7:G11)</f>
        <v>1.0000000000000007</v>
      </c>
      <c r="I12" s="10">
        <f>SUM(I7:I11)</f>
        <v>-8.7079751352468031E-3</v>
      </c>
    </row>
    <row r="13" spans="1:23" ht="19.5" thickTop="1" x14ac:dyDescent="0.25"/>
  </sheetData>
  <mergeCells count="8">
    <mergeCell ref="A6"/>
    <mergeCell ref="E6"/>
    <mergeCell ref="G6"/>
    <mergeCell ref="I6"/>
    <mergeCell ref="A2:I2"/>
    <mergeCell ref="A3:I3"/>
    <mergeCell ref="A4:I4"/>
    <mergeCell ref="A5:I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13"/>
  <sheetViews>
    <sheetView rightToLeft="1" topLeftCell="B4" workbookViewId="0">
      <selection activeCell="M20" sqref="M20:W20"/>
    </sheetView>
  </sheetViews>
  <sheetFormatPr defaultRowHeight="18.75" x14ac:dyDescent="0.25"/>
  <cols>
    <col min="1" max="1" width="30.7109375" style="1" bestFit="1" customWidth="1"/>
    <col min="2" max="2" width="1" style="1" customWidth="1"/>
    <col min="3" max="3" width="22" style="1" customWidth="1"/>
    <col min="4" max="4" width="1" style="1" customWidth="1"/>
    <col min="5" max="5" width="24" style="1" customWidth="1"/>
    <col min="6" max="6" width="1" style="1" customWidth="1"/>
    <col min="7" max="7" width="23" style="1" customWidth="1"/>
    <col min="8" max="8" width="1" style="1" customWidth="1"/>
    <col min="9" max="9" width="24" style="1" customWidth="1"/>
    <col min="10" max="10" width="1" style="1" customWidth="1"/>
    <col min="11" max="11" width="23" style="1" customWidth="1"/>
    <col min="12" max="12" width="1" style="1" customWidth="1"/>
    <col min="13" max="13" width="22" style="1" customWidth="1"/>
    <col min="14" max="14" width="1" style="1" customWidth="1"/>
    <col min="15" max="15" width="23" style="1" customWidth="1"/>
    <col min="16" max="16" width="1" style="1" customWidth="1"/>
    <col min="17" max="17" width="24" style="1" customWidth="1"/>
    <col min="18" max="18" width="1" style="1" customWidth="1"/>
    <col min="19" max="19" width="24" style="1" customWidth="1"/>
    <col min="20" max="20" width="1" style="1" customWidth="1"/>
    <col min="21" max="21" width="23" style="1" customWidth="1"/>
    <col min="22" max="22" width="1" style="1" customWidth="1"/>
    <col min="23" max="23" width="9.140625" style="1" customWidth="1"/>
    <col min="24" max="16384" width="9.140625" style="1"/>
  </cols>
  <sheetData>
    <row r="2" spans="1:21" ht="26.25" x14ac:dyDescent="0.25">
      <c r="A2" s="43" t="s">
        <v>0</v>
      </c>
      <c r="B2" s="43" t="s">
        <v>0</v>
      </c>
      <c r="C2" s="43" t="s">
        <v>0</v>
      </c>
      <c r="D2" s="43" t="s">
        <v>0</v>
      </c>
      <c r="E2" s="43" t="s">
        <v>0</v>
      </c>
      <c r="F2" s="43" t="s">
        <v>0</v>
      </c>
      <c r="G2" s="43" t="s">
        <v>0</v>
      </c>
      <c r="H2" s="43" t="s">
        <v>0</v>
      </c>
      <c r="I2" s="43" t="s">
        <v>0</v>
      </c>
      <c r="J2" s="43" t="s">
        <v>0</v>
      </c>
      <c r="K2" s="43" t="s">
        <v>0</v>
      </c>
      <c r="L2" s="43" t="s">
        <v>0</v>
      </c>
      <c r="M2" s="43" t="s">
        <v>0</v>
      </c>
      <c r="N2" s="43" t="s">
        <v>0</v>
      </c>
      <c r="O2" s="43" t="s">
        <v>0</v>
      </c>
      <c r="P2" s="43" t="s">
        <v>0</v>
      </c>
      <c r="Q2" s="43" t="s">
        <v>0</v>
      </c>
      <c r="R2" s="43" t="s">
        <v>0</v>
      </c>
      <c r="S2" s="43" t="s">
        <v>0</v>
      </c>
      <c r="T2" s="43" t="s">
        <v>0</v>
      </c>
      <c r="U2" s="43" t="s">
        <v>0</v>
      </c>
    </row>
    <row r="3" spans="1:21" ht="26.25" x14ac:dyDescent="0.25">
      <c r="A3" s="43" t="s">
        <v>73</v>
      </c>
      <c r="B3" s="43" t="s">
        <v>73</v>
      </c>
      <c r="C3" s="43" t="s">
        <v>73</v>
      </c>
      <c r="D3" s="43" t="s">
        <v>73</v>
      </c>
      <c r="E3" s="43" t="s">
        <v>73</v>
      </c>
      <c r="F3" s="43" t="s">
        <v>73</v>
      </c>
      <c r="G3" s="43" t="s">
        <v>73</v>
      </c>
      <c r="H3" s="43" t="s">
        <v>73</v>
      </c>
      <c r="I3" s="43" t="s">
        <v>73</v>
      </c>
      <c r="J3" s="43" t="s">
        <v>73</v>
      </c>
      <c r="K3" s="43" t="s">
        <v>73</v>
      </c>
      <c r="L3" s="43" t="s">
        <v>73</v>
      </c>
      <c r="M3" s="43" t="s">
        <v>73</v>
      </c>
      <c r="N3" s="43" t="s">
        <v>73</v>
      </c>
      <c r="O3" s="43" t="s">
        <v>73</v>
      </c>
      <c r="P3" s="43" t="s">
        <v>73</v>
      </c>
      <c r="Q3" s="43" t="s">
        <v>73</v>
      </c>
      <c r="R3" s="43" t="s">
        <v>73</v>
      </c>
      <c r="S3" s="43" t="s">
        <v>73</v>
      </c>
      <c r="T3" s="43" t="s">
        <v>73</v>
      </c>
      <c r="U3" s="43" t="s">
        <v>73</v>
      </c>
    </row>
    <row r="4" spans="1:21" ht="26.25" x14ac:dyDescent="0.25">
      <c r="A4" s="43" t="s">
        <v>2</v>
      </c>
      <c r="B4" s="43" t="s">
        <v>2</v>
      </c>
      <c r="C4" s="43" t="s">
        <v>2</v>
      </c>
      <c r="D4" s="43" t="s">
        <v>2</v>
      </c>
      <c r="E4" s="43" t="s">
        <v>2</v>
      </c>
      <c r="F4" s="43" t="s">
        <v>2</v>
      </c>
      <c r="G4" s="43" t="s">
        <v>2</v>
      </c>
      <c r="H4" s="43" t="s">
        <v>2</v>
      </c>
      <c r="I4" s="43" t="s">
        <v>2</v>
      </c>
      <c r="J4" s="43" t="s">
        <v>2</v>
      </c>
      <c r="K4" s="43" t="s">
        <v>2</v>
      </c>
      <c r="L4" s="43" t="s">
        <v>2</v>
      </c>
      <c r="M4" s="43" t="s">
        <v>2</v>
      </c>
      <c r="N4" s="43" t="s">
        <v>2</v>
      </c>
      <c r="O4" s="43" t="s">
        <v>2</v>
      </c>
      <c r="P4" s="43" t="s">
        <v>2</v>
      </c>
      <c r="Q4" s="43" t="s">
        <v>2</v>
      </c>
      <c r="R4" s="43" t="s">
        <v>2</v>
      </c>
      <c r="S4" s="43" t="s">
        <v>2</v>
      </c>
      <c r="T4" s="43" t="s">
        <v>2</v>
      </c>
      <c r="U4" s="43" t="s">
        <v>2</v>
      </c>
    </row>
    <row r="5" spans="1:21" s="7" customFormat="1" ht="28.5" x14ac:dyDescent="0.55000000000000004">
      <c r="A5" s="44" t="s">
        <v>122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</row>
    <row r="6" spans="1:21" ht="27" thickBot="1" x14ac:dyDescent="0.3">
      <c r="A6" s="42" t="s">
        <v>3</v>
      </c>
      <c r="C6" s="42" t="s">
        <v>116</v>
      </c>
      <c r="D6" s="42" t="s">
        <v>75</v>
      </c>
      <c r="E6" s="42" t="s">
        <v>75</v>
      </c>
      <c r="F6" s="42" t="s">
        <v>75</v>
      </c>
      <c r="G6" s="42" t="s">
        <v>75</v>
      </c>
      <c r="H6" s="42" t="s">
        <v>75</v>
      </c>
      <c r="I6" s="42" t="s">
        <v>75</v>
      </c>
      <c r="J6" s="42" t="s">
        <v>75</v>
      </c>
      <c r="K6" s="42" t="s">
        <v>75</v>
      </c>
      <c r="M6" s="42" t="s">
        <v>117</v>
      </c>
      <c r="N6" s="42" t="s">
        <v>76</v>
      </c>
      <c r="O6" s="42" t="s">
        <v>76</v>
      </c>
      <c r="P6" s="42" t="s">
        <v>76</v>
      </c>
      <c r="Q6" s="42" t="s">
        <v>76</v>
      </c>
      <c r="R6" s="42" t="s">
        <v>76</v>
      </c>
      <c r="S6" s="42" t="s">
        <v>76</v>
      </c>
      <c r="T6" s="42" t="s">
        <v>76</v>
      </c>
      <c r="U6" s="42" t="s">
        <v>76</v>
      </c>
    </row>
    <row r="7" spans="1:21" ht="27" thickBot="1" x14ac:dyDescent="0.3">
      <c r="A7" s="42" t="s">
        <v>3</v>
      </c>
      <c r="C7" s="42" t="s">
        <v>97</v>
      </c>
      <c r="E7" s="42" t="s">
        <v>98</v>
      </c>
      <c r="G7" s="42" t="s">
        <v>99</v>
      </c>
      <c r="I7" s="42" t="s">
        <v>62</v>
      </c>
      <c r="K7" s="42" t="s">
        <v>100</v>
      </c>
      <c r="M7" s="42" t="s">
        <v>97</v>
      </c>
      <c r="O7" s="42" t="s">
        <v>98</v>
      </c>
      <c r="Q7" s="42" t="s">
        <v>99</v>
      </c>
      <c r="S7" s="42" t="s">
        <v>62</v>
      </c>
      <c r="U7" s="42" t="s">
        <v>100</v>
      </c>
    </row>
    <row r="8" spans="1:21" ht="21" x14ac:dyDescent="0.25">
      <c r="A8" s="2" t="s">
        <v>17</v>
      </c>
      <c r="C8" s="1">
        <v>0</v>
      </c>
      <c r="E8" s="1">
        <v>-312889110315</v>
      </c>
      <c r="G8" s="1">
        <v>2583642945</v>
      </c>
      <c r="I8" s="1">
        <f>C8+E8+G8</f>
        <v>-310305467370</v>
      </c>
      <c r="K8" s="4">
        <f>I8/$I$13</f>
        <v>7.7561731190819619E-2</v>
      </c>
      <c r="M8" s="1">
        <v>52799489750</v>
      </c>
      <c r="O8" s="1">
        <v>26138495441</v>
      </c>
      <c r="Q8" s="1">
        <v>64173597507</v>
      </c>
      <c r="S8" s="1">
        <f>M8+O8+Q8</f>
        <v>143111582698</v>
      </c>
      <c r="U8" s="4">
        <f>S8/$S$13</f>
        <v>6.4697937508693695E-2</v>
      </c>
    </row>
    <row r="9" spans="1:21" ht="21" x14ac:dyDescent="0.25">
      <c r="A9" s="2" t="s">
        <v>22</v>
      </c>
      <c r="C9" s="1">
        <v>0</v>
      </c>
      <c r="E9" s="1">
        <v>-238685925214</v>
      </c>
      <c r="G9" s="1">
        <v>-15076418736</v>
      </c>
      <c r="I9" s="1">
        <f t="shared" ref="I9:I12" si="0">C9+E9+G9</f>
        <v>-253762343950</v>
      </c>
      <c r="K9" s="4">
        <f t="shared" ref="K9:K12" si="1">I9/$I$13</f>
        <v>6.3428617209421015E-2</v>
      </c>
      <c r="M9" s="1">
        <v>52081188000</v>
      </c>
      <c r="O9" s="1">
        <v>-646436263972</v>
      </c>
      <c r="Q9" s="1">
        <v>-174691957244</v>
      </c>
      <c r="S9" s="1">
        <f t="shared" ref="S9:S12" si="2">M9+O9+Q9</f>
        <v>-769047033216</v>
      </c>
      <c r="U9" s="4">
        <f t="shared" ref="U9:U12" si="3">S9/$S$13</f>
        <v>-0.34767106867409686</v>
      </c>
    </row>
    <row r="10" spans="1:21" ht="21" x14ac:dyDescent="0.25">
      <c r="A10" s="2" t="s">
        <v>38</v>
      </c>
      <c r="C10" s="1">
        <v>0</v>
      </c>
      <c r="E10" s="1">
        <v>-881109514340</v>
      </c>
      <c r="G10" s="1">
        <v>91349369457</v>
      </c>
      <c r="I10" s="1">
        <f t="shared" si="0"/>
        <v>-789760144883</v>
      </c>
      <c r="K10" s="4">
        <f t="shared" si="1"/>
        <v>0.19740278694348293</v>
      </c>
      <c r="M10" s="1">
        <v>0</v>
      </c>
      <c r="O10" s="1">
        <v>51789559659</v>
      </c>
      <c r="Q10" s="1">
        <v>156609643419</v>
      </c>
      <c r="S10" s="1">
        <f t="shared" si="2"/>
        <v>208399203078</v>
      </c>
      <c r="U10" s="4">
        <f t="shared" si="3"/>
        <v>9.4213189201145187E-2</v>
      </c>
    </row>
    <row r="11" spans="1:21" ht="21" x14ac:dyDescent="0.25">
      <c r="A11" s="2" t="s">
        <v>34</v>
      </c>
      <c r="C11" s="1">
        <v>0</v>
      </c>
      <c r="E11" s="1">
        <v>-2759890449407</v>
      </c>
      <c r="G11" s="1">
        <v>732851908</v>
      </c>
      <c r="I11" s="1">
        <f t="shared" si="0"/>
        <v>-2759157597499</v>
      </c>
      <c r="K11" s="4">
        <f t="shared" si="1"/>
        <v>0.68965926286806667</v>
      </c>
      <c r="M11" s="1">
        <v>322818159000</v>
      </c>
      <c r="O11" s="1">
        <v>2203889841858</v>
      </c>
      <c r="Q11" s="1">
        <v>-14126228296</v>
      </c>
      <c r="S11" s="1">
        <f t="shared" si="2"/>
        <v>2512581772562</v>
      </c>
      <c r="U11" s="4">
        <f t="shared" si="3"/>
        <v>1.1358889018070435</v>
      </c>
    </row>
    <row r="12" spans="1:21" ht="21.75" thickBot="1" x14ac:dyDescent="0.3">
      <c r="A12" s="2" t="s">
        <v>36</v>
      </c>
      <c r="C12" s="1">
        <v>0</v>
      </c>
      <c r="E12" s="1">
        <v>104636882740</v>
      </c>
      <c r="G12" s="1">
        <v>7593883700</v>
      </c>
      <c r="I12" s="1">
        <f t="shared" si="0"/>
        <v>112230766440</v>
      </c>
      <c r="K12" s="4">
        <f t="shared" si="1"/>
        <v>-2.8052398211790296E-2</v>
      </c>
      <c r="M12" s="1">
        <v>0</v>
      </c>
      <c r="O12" s="1">
        <v>109356648684</v>
      </c>
      <c r="Q12" s="1">
        <v>7593883700</v>
      </c>
      <c r="S12" s="1">
        <f t="shared" si="2"/>
        <v>116950532384</v>
      </c>
      <c r="U12" s="4">
        <f t="shared" si="3"/>
        <v>5.2871040157214555E-2</v>
      </c>
    </row>
    <row r="13" spans="1:21" s="8" customFormat="1" ht="24.75" thickBot="1" x14ac:dyDescent="0.3">
      <c r="A13" s="8" t="s">
        <v>39</v>
      </c>
      <c r="C13" s="9">
        <f>SUM(C8:C12)</f>
        <v>0</v>
      </c>
      <c r="E13" s="9">
        <f>SUM(E8:E12)</f>
        <v>-4087938116536</v>
      </c>
      <c r="G13" s="9">
        <f>SUM(G8:G12)</f>
        <v>87183329274</v>
      </c>
      <c r="I13" s="9">
        <f>SUM(I8:I12)</f>
        <v>-4000754787262</v>
      </c>
      <c r="K13" s="10">
        <f>SUM(K8:K12)</f>
        <v>0.99999999999999989</v>
      </c>
      <c r="M13" s="9">
        <f>SUM(M8:M12)</f>
        <v>427698836750</v>
      </c>
      <c r="O13" s="9">
        <f>SUM(O8:O12)</f>
        <v>1744738281670</v>
      </c>
      <c r="Q13" s="9">
        <f>SUM(Q8:Q12)</f>
        <v>39558939086</v>
      </c>
      <c r="S13" s="9">
        <f>SUM(S8:S12)</f>
        <v>2211996057506</v>
      </c>
      <c r="U13" s="10">
        <f>SUM(U8:U12)</f>
        <v>1</v>
      </c>
    </row>
  </sheetData>
  <mergeCells count="17">
    <mergeCell ref="M6:U6"/>
    <mergeCell ref="A2:U2"/>
    <mergeCell ref="A3:U3"/>
    <mergeCell ref="A4:U4"/>
    <mergeCell ref="K7"/>
    <mergeCell ref="C6:K6"/>
    <mergeCell ref="M7"/>
    <mergeCell ref="O7"/>
    <mergeCell ref="Q7"/>
    <mergeCell ref="A6:A7"/>
    <mergeCell ref="C7"/>
    <mergeCell ref="E7"/>
    <mergeCell ref="G7"/>
    <mergeCell ref="I7"/>
    <mergeCell ref="A5:U5"/>
    <mergeCell ref="S7"/>
    <mergeCell ref="U7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53F2B5-4D5B-4DE1-A080-68C90961FDCA}">
  <dimension ref="A2:U30"/>
  <sheetViews>
    <sheetView rightToLeft="1" topLeftCell="B13" workbookViewId="0">
      <selection activeCell="C47" sqref="C34:W47"/>
    </sheetView>
  </sheetViews>
  <sheetFormatPr defaultRowHeight="18.75" x14ac:dyDescent="0.25"/>
  <cols>
    <col min="1" max="1" width="34.7109375" style="1" bestFit="1" customWidth="1"/>
    <col min="2" max="2" width="1" style="1" customWidth="1"/>
    <col min="3" max="3" width="22" style="1" customWidth="1"/>
    <col min="4" max="4" width="1" style="1" customWidth="1"/>
    <col min="5" max="5" width="24" style="1" customWidth="1"/>
    <col min="6" max="6" width="1" style="1" customWidth="1"/>
    <col min="7" max="7" width="23" style="1" customWidth="1"/>
    <col min="8" max="8" width="1" style="1" customWidth="1"/>
    <col min="9" max="9" width="24" style="1" customWidth="1"/>
    <col min="10" max="10" width="1" style="1" customWidth="1"/>
    <col min="11" max="11" width="23" style="1" customWidth="1"/>
    <col min="12" max="12" width="1" style="1" customWidth="1"/>
    <col min="13" max="13" width="22" style="1" customWidth="1"/>
    <col min="14" max="14" width="1" style="1" customWidth="1"/>
    <col min="15" max="15" width="23" style="1" customWidth="1"/>
    <col min="16" max="16" width="1" style="1" customWidth="1"/>
    <col min="17" max="17" width="24" style="1" customWidth="1"/>
    <col min="18" max="18" width="1" style="1" customWidth="1"/>
    <col min="19" max="19" width="24" style="1" customWidth="1"/>
    <col min="20" max="20" width="1" style="1" customWidth="1"/>
    <col min="21" max="21" width="23" style="1" customWidth="1"/>
    <col min="22" max="22" width="1" style="1" customWidth="1"/>
    <col min="23" max="23" width="9.140625" style="1" customWidth="1"/>
    <col min="24" max="16384" width="9.140625" style="1"/>
  </cols>
  <sheetData>
    <row r="2" spans="1:21" ht="26.25" x14ac:dyDescent="0.25">
      <c r="A2" s="43" t="s">
        <v>0</v>
      </c>
      <c r="B2" s="43" t="s">
        <v>0</v>
      </c>
      <c r="C2" s="43" t="s">
        <v>0</v>
      </c>
      <c r="D2" s="43" t="s">
        <v>0</v>
      </c>
      <c r="E2" s="43" t="s">
        <v>0</v>
      </c>
      <c r="F2" s="43" t="s">
        <v>0</v>
      </c>
      <c r="G2" s="43" t="s">
        <v>0</v>
      </c>
      <c r="H2" s="43" t="s">
        <v>0</v>
      </c>
      <c r="I2" s="43" t="s">
        <v>0</v>
      </c>
      <c r="J2" s="43" t="s">
        <v>0</v>
      </c>
      <c r="K2" s="43" t="s">
        <v>0</v>
      </c>
      <c r="L2" s="43" t="s">
        <v>0</v>
      </c>
      <c r="M2" s="43" t="s">
        <v>0</v>
      </c>
      <c r="N2" s="43" t="s">
        <v>0</v>
      </c>
      <c r="O2" s="43" t="s">
        <v>0</v>
      </c>
      <c r="P2" s="43" t="s">
        <v>0</v>
      </c>
      <c r="Q2" s="43" t="s">
        <v>0</v>
      </c>
      <c r="R2" s="43" t="s">
        <v>0</v>
      </c>
      <c r="S2" s="43" t="s">
        <v>0</v>
      </c>
      <c r="T2" s="43" t="s">
        <v>0</v>
      </c>
      <c r="U2" s="43" t="s">
        <v>0</v>
      </c>
    </row>
    <row r="3" spans="1:21" ht="26.25" x14ac:dyDescent="0.25">
      <c r="A3" s="43" t="s">
        <v>73</v>
      </c>
      <c r="B3" s="43" t="s">
        <v>73</v>
      </c>
      <c r="C3" s="43" t="s">
        <v>73</v>
      </c>
      <c r="D3" s="43" t="s">
        <v>73</v>
      </c>
      <c r="E3" s="43" t="s">
        <v>73</v>
      </c>
      <c r="F3" s="43" t="s">
        <v>73</v>
      </c>
      <c r="G3" s="43" t="s">
        <v>73</v>
      </c>
      <c r="H3" s="43" t="s">
        <v>73</v>
      </c>
      <c r="I3" s="43" t="s">
        <v>73</v>
      </c>
      <c r="J3" s="43" t="s">
        <v>73</v>
      </c>
      <c r="K3" s="43" t="s">
        <v>73</v>
      </c>
      <c r="L3" s="43" t="s">
        <v>73</v>
      </c>
      <c r="M3" s="43" t="s">
        <v>73</v>
      </c>
      <c r="N3" s="43" t="s">
        <v>73</v>
      </c>
      <c r="O3" s="43" t="s">
        <v>73</v>
      </c>
      <c r="P3" s="43" t="s">
        <v>73</v>
      </c>
      <c r="Q3" s="43" t="s">
        <v>73</v>
      </c>
      <c r="R3" s="43" t="s">
        <v>73</v>
      </c>
      <c r="S3" s="43" t="s">
        <v>73</v>
      </c>
      <c r="T3" s="43" t="s">
        <v>73</v>
      </c>
      <c r="U3" s="43" t="s">
        <v>73</v>
      </c>
    </row>
    <row r="4" spans="1:21" ht="26.25" x14ac:dyDescent="0.25">
      <c r="A4" s="43" t="s">
        <v>2</v>
      </c>
      <c r="B4" s="43" t="s">
        <v>2</v>
      </c>
      <c r="C4" s="43" t="s">
        <v>2</v>
      </c>
      <c r="D4" s="43" t="s">
        <v>2</v>
      </c>
      <c r="E4" s="43" t="s">
        <v>2</v>
      </c>
      <c r="F4" s="43" t="s">
        <v>2</v>
      </c>
      <c r="G4" s="43" t="s">
        <v>2</v>
      </c>
      <c r="H4" s="43" t="s">
        <v>2</v>
      </c>
      <c r="I4" s="43" t="s">
        <v>2</v>
      </c>
      <c r="J4" s="43" t="s">
        <v>2</v>
      </c>
      <c r="K4" s="43" t="s">
        <v>2</v>
      </c>
      <c r="L4" s="43" t="s">
        <v>2</v>
      </c>
      <c r="M4" s="43" t="s">
        <v>2</v>
      </c>
      <c r="N4" s="43" t="s">
        <v>2</v>
      </c>
      <c r="O4" s="43" t="s">
        <v>2</v>
      </c>
      <c r="P4" s="43" t="s">
        <v>2</v>
      </c>
      <c r="Q4" s="43" t="s">
        <v>2</v>
      </c>
      <c r="R4" s="43" t="s">
        <v>2</v>
      </c>
      <c r="S4" s="43" t="s">
        <v>2</v>
      </c>
      <c r="T4" s="43" t="s">
        <v>2</v>
      </c>
      <c r="U4" s="43" t="s">
        <v>2</v>
      </c>
    </row>
    <row r="5" spans="1:21" s="5" customFormat="1" ht="28.5" x14ac:dyDescent="0.4">
      <c r="A5" s="44" t="s">
        <v>123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</row>
    <row r="6" spans="1:21" ht="27" thickBot="1" x14ac:dyDescent="0.3">
      <c r="A6" s="42" t="s">
        <v>3</v>
      </c>
      <c r="C6" s="42" t="s">
        <v>116</v>
      </c>
      <c r="D6" s="42" t="s">
        <v>75</v>
      </c>
      <c r="E6" s="42" t="s">
        <v>75</v>
      </c>
      <c r="F6" s="42" t="s">
        <v>75</v>
      </c>
      <c r="G6" s="42" t="s">
        <v>75</v>
      </c>
      <c r="H6" s="42" t="s">
        <v>75</v>
      </c>
      <c r="I6" s="42" t="s">
        <v>75</v>
      </c>
      <c r="J6" s="42" t="s">
        <v>75</v>
      </c>
      <c r="K6" s="42" t="s">
        <v>75</v>
      </c>
      <c r="M6" s="42" t="s">
        <v>76</v>
      </c>
      <c r="N6" s="42" t="s">
        <v>76</v>
      </c>
      <c r="O6" s="42" t="s">
        <v>76</v>
      </c>
      <c r="P6" s="42" t="s">
        <v>76</v>
      </c>
      <c r="Q6" s="42" t="s">
        <v>76</v>
      </c>
      <c r="R6" s="42" t="s">
        <v>76</v>
      </c>
      <c r="S6" s="42" t="s">
        <v>76</v>
      </c>
      <c r="T6" s="42" t="s">
        <v>76</v>
      </c>
      <c r="U6" s="42" t="s">
        <v>76</v>
      </c>
    </row>
    <row r="7" spans="1:21" ht="27" thickBot="1" x14ac:dyDescent="0.3">
      <c r="A7" s="42" t="s">
        <v>3</v>
      </c>
      <c r="C7" s="3" t="s">
        <v>97</v>
      </c>
      <c r="E7" s="3" t="s">
        <v>98</v>
      </c>
      <c r="G7" s="3" t="s">
        <v>99</v>
      </c>
      <c r="I7" s="3" t="s">
        <v>62</v>
      </c>
      <c r="K7" s="3" t="s">
        <v>100</v>
      </c>
      <c r="M7" s="3" t="s">
        <v>97</v>
      </c>
      <c r="O7" s="3" t="s">
        <v>98</v>
      </c>
      <c r="Q7" s="3" t="s">
        <v>99</v>
      </c>
      <c r="S7" s="3" t="s">
        <v>62</v>
      </c>
      <c r="U7" s="3" t="s">
        <v>100</v>
      </c>
    </row>
    <row r="8" spans="1:21" ht="21" x14ac:dyDescent="0.25">
      <c r="A8" s="2" t="s">
        <v>21</v>
      </c>
      <c r="C8" s="1">
        <v>0</v>
      </c>
      <c r="E8" s="1">
        <v>105825248</v>
      </c>
      <c r="G8" s="1">
        <v>199379939</v>
      </c>
      <c r="I8" s="1">
        <f>C8+E8+G8</f>
        <v>305205187</v>
      </c>
      <c r="K8" s="4">
        <f t="shared" ref="K8:K28" si="0">I8/$I$29</f>
        <v>1.5165871537899144E-4</v>
      </c>
      <c r="M8" s="1">
        <v>0</v>
      </c>
      <c r="O8" s="1">
        <v>126027902</v>
      </c>
      <c r="Q8" s="1">
        <v>7811938800</v>
      </c>
      <c r="S8" s="1">
        <f>M8+O8+Q8</f>
        <v>7937966702</v>
      </c>
      <c r="U8" s="4">
        <f>S8/$S$29</f>
        <v>4.1051840439208797E-4</v>
      </c>
    </row>
    <row r="9" spans="1:21" ht="21" x14ac:dyDescent="0.25">
      <c r="A9" s="2" t="s">
        <v>18</v>
      </c>
      <c r="C9" s="1">
        <v>0</v>
      </c>
      <c r="E9" s="1">
        <v>-188868509544</v>
      </c>
      <c r="G9" s="1">
        <v>53352390060</v>
      </c>
      <c r="I9" s="1">
        <f t="shared" ref="I9:I28" si="1">C9+E9+G9</f>
        <v>-135516119484</v>
      </c>
      <c r="K9" s="4">
        <f t="shared" si="0"/>
        <v>-6.7338962342371175E-2</v>
      </c>
      <c r="M9" s="1">
        <v>0</v>
      </c>
      <c r="O9" s="1">
        <v>-24084727912</v>
      </c>
      <c r="Q9" s="1">
        <v>398311938095</v>
      </c>
      <c r="S9" s="1">
        <f t="shared" ref="S9:S28" si="2">M9+O9+Q9</f>
        <v>374227210183</v>
      </c>
      <c r="U9" s="4">
        <f t="shared" ref="U9:U28" si="3">S9/$S$29</f>
        <v>1.935346455481109E-2</v>
      </c>
    </row>
    <row r="10" spans="1:21" ht="21" x14ac:dyDescent="0.25">
      <c r="A10" s="2" t="s">
        <v>27</v>
      </c>
      <c r="C10" s="1">
        <v>0</v>
      </c>
      <c r="E10" s="1">
        <v>-403044066610</v>
      </c>
      <c r="G10" s="1">
        <v>45099627436</v>
      </c>
      <c r="I10" s="1">
        <f t="shared" si="1"/>
        <v>-357944439174</v>
      </c>
      <c r="K10" s="4">
        <f t="shared" si="0"/>
        <v>-0.17786523995800366</v>
      </c>
      <c r="M10" s="1">
        <v>0</v>
      </c>
      <c r="O10" s="1">
        <v>-28359937824</v>
      </c>
      <c r="Q10" s="1">
        <v>521258642277</v>
      </c>
      <c r="S10" s="1">
        <f t="shared" si="2"/>
        <v>492898704453</v>
      </c>
      <c r="U10" s="4">
        <f t="shared" si="3"/>
        <v>2.5490657403235466E-2</v>
      </c>
    </row>
    <row r="11" spans="1:21" ht="21" x14ac:dyDescent="0.25">
      <c r="A11" s="2" t="s">
        <v>24</v>
      </c>
      <c r="C11" s="1">
        <v>0</v>
      </c>
      <c r="E11" s="1">
        <v>-89491315955</v>
      </c>
      <c r="G11" s="1">
        <v>-9016463433</v>
      </c>
      <c r="I11" s="1">
        <f t="shared" si="1"/>
        <v>-98507779388</v>
      </c>
      <c r="K11" s="4">
        <f t="shared" si="0"/>
        <v>-4.8949244354818816E-2</v>
      </c>
      <c r="M11" s="1">
        <v>0</v>
      </c>
      <c r="O11" s="1">
        <v>-43464567049</v>
      </c>
      <c r="Q11" s="1">
        <v>28925883246</v>
      </c>
      <c r="S11" s="1">
        <f t="shared" si="2"/>
        <v>-14538683803</v>
      </c>
      <c r="U11" s="4">
        <f t="shared" si="3"/>
        <v>-7.5187985800757938E-4</v>
      </c>
    </row>
    <row r="12" spans="1:21" ht="21" x14ac:dyDescent="0.25">
      <c r="A12" s="2" t="s">
        <v>33</v>
      </c>
      <c r="C12" s="1">
        <v>0</v>
      </c>
      <c r="E12" s="1">
        <v>6534268038</v>
      </c>
      <c r="G12" s="1">
        <v>125475282</v>
      </c>
      <c r="I12" s="1">
        <f t="shared" si="1"/>
        <v>6659743320</v>
      </c>
      <c r="K12" s="4">
        <f t="shared" si="0"/>
        <v>3.3092757255957757E-3</v>
      </c>
      <c r="M12" s="1">
        <v>0</v>
      </c>
      <c r="O12" s="1">
        <v>31463278457</v>
      </c>
      <c r="Q12" s="1">
        <v>27294098946</v>
      </c>
      <c r="S12" s="1">
        <f t="shared" si="2"/>
        <v>58757377403</v>
      </c>
      <c r="U12" s="4">
        <f t="shared" si="3"/>
        <v>3.038685563100928E-3</v>
      </c>
    </row>
    <row r="13" spans="1:21" ht="21" x14ac:dyDescent="0.25">
      <c r="A13" s="2" t="s">
        <v>26</v>
      </c>
      <c r="C13" s="1">
        <v>0</v>
      </c>
      <c r="E13" s="1">
        <v>-787062755791</v>
      </c>
      <c r="G13" s="1">
        <v>-546589139834</v>
      </c>
      <c r="I13" s="1">
        <f t="shared" si="1"/>
        <v>-1333651895625</v>
      </c>
      <c r="K13" s="4">
        <f t="shared" si="0"/>
        <v>-0.66270149351440821</v>
      </c>
      <c r="M13" s="1">
        <v>0</v>
      </c>
      <c r="O13" s="1">
        <v>-701369147001</v>
      </c>
      <c r="Q13" s="1">
        <v>619509487100</v>
      </c>
      <c r="S13" s="1">
        <f t="shared" si="2"/>
        <v>-81859659901</v>
      </c>
      <c r="U13" s="4">
        <f t="shared" si="3"/>
        <v>-4.2334388928805446E-3</v>
      </c>
    </row>
    <row r="14" spans="1:21" ht="21" x14ac:dyDescent="0.25">
      <c r="A14" s="2" t="s">
        <v>25</v>
      </c>
      <c r="C14" s="1">
        <v>0</v>
      </c>
      <c r="E14" s="1">
        <v>-160233411012</v>
      </c>
      <c r="G14" s="1">
        <v>-20360512733</v>
      </c>
      <c r="I14" s="1">
        <f t="shared" si="1"/>
        <v>-180593923745</v>
      </c>
      <c r="K14" s="4">
        <f t="shared" si="0"/>
        <v>-8.9738456772748873E-2</v>
      </c>
      <c r="M14" s="1">
        <v>0</v>
      </c>
      <c r="O14" s="1">
        <v>-178251928460</v>
      </c>
      <c r="Q14" s="1">
        <v>174187298699</v>
      </c>
      <c r="S14" s="1">
        <f t="shared" si="2"/>
        <v>-4064629761</v>
      </c>
      <c r="U14" s="4">
        <f t="shared" si="3"/>
        <v>-2.1020563408383946E-4</v>
      </c>
    </row>
    <row r="15" spans="1:21" ht="21" x14ac:dyDescent="0.25">
      <c r="A15" s="2" t="s">
        <v>32</v>
      </c>
      <c r="C15" s="1">
        <v>0</v>
      </c>
      <c r="E15" s="1">
        <v>-2499002658</v>
      </c>
      <c r="G15" s="1">
        <v>18764602599</v>
      </c>
      <c r="I15" s="1">
        <f t="shared" si="1"/>
        <v>16265599941</v>
      </c>
      <c r="K15" s="4">
        <f t="shared" si="0"/>
        <v>8.0824969462942285E-3</v>
      </c>
      <c r="M15" s="1">
        <v>0</v>
      </c>
      <c r="O15" s="1">
        <v>108453650429</v>
      </c>
      <c r="Q15" s="1">
        <v>87676106533</v>
      </c>
      <c r="S15" s="1">
        <f t="shared" si="2"/>
        <v>196129756962</v>
      </c>
      <c r="U15" s="4">
        <f t="shared" si="3"/>
        <v>1.0143009904735708E-2</v>
      </c>
    </row>
    <row r="16" spans="1:21" ht="21" x14ac:dyDescent="0.25">
      <c r="A16" s="2" t="s">
        <v>28</v>
      </c>
      <c r="C16" s="1">
        <v>0</v>
      </c>
      <c r="E16" s="1">
        <v>-214811408967</v>
      </c>
      <c r="G16" s="1">
        <v>-11031608504</v>
      </c>
      <c r="I16" s="1">
        <f t="shared" si="1"/>
        <v>-225843017471</v>
      </c>
      <c r="K16" s="4">
        <f t="shared" si="0"/>
        <v>-0.11222306620551301</v>
      </c>
      <c r="M16" s="1">
        <v>0</v>
      </c>
      <c r="O16" s="1">
        <v>-177391706162</v>
      </c>
      <c r="Q16" s="1">
        <v>376374009948</v>
      </c>
      <c r="S16" s="1">
        <f t="shared" si="2"/>
        <v>198982303786</v>
      </c>
      <c r="U16" s="4">
        <f t="shared" si="3"/>
        <v>1.0290531683876853E-2</v>
      </c>
    </row>
    <row r="17" spans="1:21" ht="21" x14ac:dyDescent="0.25">
      <c r="A17" s="2" t="s">
        <v>29</v>
      </c>
      <c r="C17" s="1">
        <v>0</v>
      </c>
      <c r="E17" s="1">
        <v>-155542959057</v>
      </c>
      <c r="G17" s="1">
        <v>-3753217001</v>
      </c>
      <c r="I17" s="1">
        <f t="shared" si="1"/>
        <v>-159296176058</v>
      </c>
      <c r="K17" s="4">
        <f t="shared" si="0"/>
        <v>-7.9155448382802002E-2</v>
      </c>
      <c r="M17" s="1">
        <v>0</v>
      </c>
      <c r="O17" s="1">
        <v>-49532992789</v>
      </c>
      <c r="Q17" s="1">
        <v>156807475008</v>
      </c>
      <c r="S17" s="1">
        <f t="shared" si="2"/>
        <v>107274482219</v>
      </c>
      <c r="U17" s="4">
        <f t="shared" si="3"/>
        <v>5.5477871003711465E-3</v>
      </c>
    </row>
    <row r="18" spans="1:21" ht="21" x14ac:dyDescent="0.25">
      <c r="A18" s="2" t="s">
        <v>15</v>
      </c>
      <c r="C18" s="1">
        <v>0</v>
      </c>
      <c r="E18" s="1">
        <v>1276452736587</v>
      </c>
      <c r="G18" s="1">
        <v>3927232629616</v>
      </c>
      <c r="I18" s="1">
        <f t="shared" si="1"/>
        <v>5203685366203</v>
      </c>
      <c r="K18" s="4">
        <f t="shared" si="0"/>
        <v>2.5857497561953413</v>
      </c>
      <c r="M18" s="1">
        <v>0</v>
      </c>
      <c r="O18" s="1">
        <v>1750295740276</v>
      </c>
      <c r="Q18" s="1">
        <v>13349954755560</v>
      </c>
      <c r="S18" s="1">
        <f t="shared" si="2"/>
        <v>15100250495836</v>
      </c>
      <c r="U18" s="4">
        <f t="shared" si="3"/>
        <v>0.7809217362816081</v>
      </c>
    </row>
    <row r="19" spans="1:21" ht="21" x14ac:dyDescent="0.25">
      <c r="A19" s="2" t="s">
        <v>30</v>
      </c>
      <c r="C19" s="1">
        <v>0</v>
      </c>
      <c r="E19" s="1">
        <v>0</v>
      </c>
      <c r="G19" s="1">
        <v>7007641666</v>
      </c>
      <c r="I19" s="1">
        <f t="shared" si="1"/>
        <v>7007641666</v>
      </c>
      <c r="K19" s="4">
        <f t="shared" si="0"/>
        <v>3.4821489875329521E-3</v>
      </c>
      <c r="M19" s="1">
        <v>0</v>
      </c>
      <c r="O19" s="1">
        <v>0</v>
      </c>
      <c r="Q19" s="1">
        <v>136151788050</v>
      </c>
      <c r="S19" s="1">
        <f t="shared" si="2"/>
        <v>136151788050</v>
      </c>
      <c r="U19" s="4">
        <f t="shared" si="3"/>
        <v>7.0412004589706012E-3</v>
      </c>
    </row>
    <row r="20" spans="1:21" ht="21" x14ac:dyDescent="0.25">
      <c r="A20" s="2" t="s">
        <v>37</v>
      </c>
      <c r="C20" s="1">
        <v>0</v>
      </c>
      <c r="E20" s="1">
        <v>1769831714</v>
      </c>
      <c r="G20" s="1">
        <v>10320874089</v>
      </c>
      <c r="I20" s="1">
        <f t="shared" si="1"/>
        <v>12090705803</v>
      </c>
      <c r="K20" s="4">
        <f t="shared" si="0"/>
        <v>6.0079611625614244E-3</v>
      </c>
      <c r="M20" s="1">
        <v>0</v>
      </c>
      <c r="O20" s="1">
        <v>2683890204</v>
      </c>
      <c r="Q20" s="1">
        <v>25335854638</v>
      </c>
      <c r="S20" s="1">
        <f t="shared" si="2"/>
        <v>28019744842</v>
      </c>
      <c r="U20" s="4">
        <f t="shared" si="3"/>
        <v>1.4490638945503702E-3</v>
      </c>
    </row>
    <row r="21" spans="1:21" ht="21" x14ac:dyDescent="0.25">
      <c r="A21" s="2" t="s">
        <v>20</v>
      </c>
      <c r="C21" s="1">
        <v>0</v>
      </c>
      <c r="E21" s="1">
        <v>0</v>
      </c>
      <c r="G21" s="1">
        <v>18988900384</v>
      </c>
      <c r="I21" s="1">
        <f t="shared" si="1"/>
        <v>18988900384</v>
      </c>
      <c r="K21" s="4">
        <f t="shared" si="0"/>
        <v>9.435725083850155E-3</v>
      </c>
      <c r="M21" s="1">
        <v>0</v>
      </c>
      <c r="O21" s="1">
        <v>0</v>
      </c>
      <c r="Q21" s="1">
        <v>52632590983</v>
      </c>
      <c r="S21" s="1">
        <f t="shared" si="2"/>
        <v>52632590983</v>
      </c>
      <c r="U21" s="4">
        <f t="shared" si="3"/>
        <v>2.7219372517547449E-3</v>
      </c>
    </row>
    <row r="22" spans="1:21" ht="21" x14ac:dyDescent="0.25">
      <c r="A22" s="2" t="s">
        <v>31</v>
      </c>
      <c r="C22" s="1">
        <v>0</v>
      </c>
      <c r="E22" s="1">
        <v>-3108629764</v>
      </c>
      <c r="G22" s="1">
        <v>7951743303</v>
      </c>
      <c r="I22" s="1">
        <f t="shared" si="1"/>
        <v>4843113539</v>
      </c>
      <c r="K22" s="4">
        <f t="shared" si="0"/>
        <v>2.4065789476878743E-3</v>
      </c>
      <c r="M22" s="1">
        <v>0</v>
      </c>
      <c r="O22" s="1">
        <v>12875899754</v>
      </c>
      <c r="Q22" s="1">
        <v>31275466211</v>
      </c>
      <c r="S22" s="1">
        <f t="shared" si="2"/>
        <v>44151365965</v>
      </c>
      <c r="U22" s="4">
        <f t="shared" si="3"/>
        <v>2.2833238016879425E-3</v>
      </c>
    </row>
    <row r="23" spans="1:21" ht="21" x14ac:dyDescent="0.25">
      <c r="A23" s="2" t="s">
        <v>23</v>
      </c>
      <c r="C23" s="1">
        <v>0</v>
      </c>
      <c r="E23" s="1">
        <v>-499243293869</v>
      </c>
      <c r="G23" s="1">
        <v>65566463064</v>
      </c>
      <c r="I23" s="1">
        <f t="shared" si="1"/>
        <v>-433676830805</v>
      </c>
      <c r="K23" s="4">
        <f t="shared" si="0"/>
        <v>-0.2154972256402658</v>
      </c>
      <c r="M23" s="1">
        <v>0</v>
      </c>
      <c r="O23" s="1">
        <v>340285277167</v>
      </c>
      <c r="Q23" s="1">
        <v>723230301437</v>
      </c>
      <c r="S23" s="1">
        <f t="shared" si="2"/>
        <v>1063515578604</v>
      </c>
      <c r="U23" s="4">
        <f t="shared" si="3"/>
        <v>5.5000573164994654E-2</v>
      </c>
    </row>
    <row r="24" spans="1:21" ht="21" x14ac:dyDescent="0.25">
      <c r="A24" s="2" t="s">
        <v>16</v>
      </c>
      <c r="C24" s="1">
        <v>0</v>
      </c>
      <c r="E24" s="1">
        <v>-213498554460</v>
      </c>
      <c r="G24" s="1">
        <v>-91780389117</v>
      </c>
      <c r="I24" s="1">
        <f t="shared" si="1"/>
        <v>-305278943577</v>
      </c>
      <c r="K24" s="4">
        <f t="shared" si="0"/>
        <v>-0.15169536556776614</v>
      </c>
      <c r="M24" s="1">
        <v>0</v>
      </c>
      <c r="O24" s="1">
        <v>-112106108632</v>
      </c>
      <c r="Q24" s="1">
        <v>1250586292766</v>
      </c>
      <c r="S24" s="1">
        <f t="shared" si="2"/>
        <v>1138480184134</v>
      </c>
      <c r="U24" s="4">
        <f t="shared" si="3"/>
        <v>5.8877428712940473E-2</v>
      </c>
    </row>
    <row r="25" spans="1:21" ht="21" x14ac:dyDescent="0.25">
      <c r="A25" s="2" t="s">
        <v>35</v>
      </c>
      <c r="C25" s="1">
        <v>0</v>
      </c>
      <c r="E25" s="1">
        <v>-59232312159</v>
      </c>
      <c r="G25" s="1">
        <v>-32105584707</v>
      </c>
      <c r="I25" s="1">
        <f t="shared" si="1"/>
        <v>-91337896866</v>
      </c>
      <c r="K25" s="4">
        <f t="shared" si="0"/>
        <v>-4.5386476685654646E-2</v>
      </c>
      <c r="M25" s="1">
        <v>0</v>
      </c>
      <c r="O25" s="1">
        <v>-52387611031</v>
      </c>
      <c r="Q25" s="1">
        <v>-3546806797</v>
      </c>
      <c r="S25" s="1">
        <f t="shared" si="2"/>
        <v>-55934417828</v>
      </c>
      <c r="U25" s="4">
        <f t="shared" si="3"/>
        <v>-2.8926939126068052E-3</v>
      </c>
    </row>
    <row r="26" spans="1:21" ht="21" x14ac:dyDescent="0.25">
      <c r="A26" s="2" t="s">
        <v>19</v>
      </c>
      <c r="C26" s="1">
        <v>0</v>
      </c>
      <c r="E26" s="1">
        <v>2171497364</v>
      </c>
      <c r="G26" s="1">
        <v>62076645807</v>
      </c>
      <c r="I26" s="1">
        <f t="shared" si="1"/>
        <v>64248143171</v>
      </c>
      <c r="K26" s="4">
        <f t="shared" si="0"/>
        <v>3.1925377660109625E-2</v>
      </c>
      <c r="M26" s="1">
        <v>0</v>
      </c>
      <c r="O26" s="1">
        <v>2814072917</v>
      </c>
      <c r="Q26" s="1">
        <v>463158408715</v>
      </c>
      <c r="S26" s="1">
        <f t="shared" si="2"/>
        <v>465972481632</v>
      </c>
      <c r="U26" s="4">
        <f t="shared" si="3"/>
        <v>2.4098145889424539E-2</v>
      </c>
    </row>
    <row r="27" spans="1:21" ht="21" x14ac:dyDescent="0.25">
      <c r="A27" s="2" t="s">
        <v>95</v>
      </c>
      <c r="C27" s="1">
        <v>0</v>
      </c>
      <c r="E27" s="1">
        <v>0</v>
      </c>
      <c r="G27" s="1">
        <v>0</v>
      </c>
      <c r="I27" s="1">
        <f t="shared" si="1"/>
        <v>0</v>
      </c>
      <c r="K27" s="4">
        <f t="shared" si="0"/>
        <v>0</v>
      </c>
      <c r="M27" s="1">
        <v>0</v>
      </c>
      <c r="O27" s="1">
        <v>0</v>
      </c>
      <c r="Q27" s="1">
        <v>11079293192</v>
      </c>
      <c r="S27" s="1">
        <f t="shared" si="2"/>
        <v>11079293192</v>
      </c>
      <c r="U27" s="4">
        <f t="shared" si="3"/>
        <v>5.7297465884128911E-4</v>
      </c>
    </row>
    <row r="28" spans="1:21" ht="21.75" thickBot="1" x14ac:dyDescent="0.3">
      <c r="A28" s="2" t="s">
        <v>96</v>
      </c>
      <c r="C28" s="1">
        <v>0</v>
      </c>
      <c r="E28" s="1">
        <v>0</v>
      </c>
      <c r="G28" s="1">
        <v>0</v>
      </c>
      <c r="I28" s="1">
        <f t="shared" si="1"/>
        <v>0</v>
      </c>
      <c r="K28" s="4">
        <f t="shared" si="0"/>
        <v>0</v>
      </c>
      <c r="M28" s="1">
        <v>0</v>
      </c>
      <c r="O28" s="1">
        <v>0</v>
      </c>
      <c r="Q28" s="1">
        <v>16381441445</v>
      </c>
      <c r="S28" s="1">
        <f t="shared" si="2"/>
        <v>16381441445</v>
      </c>
      <c r="U28" s="4">
        <f t="shared" si="3"/>
        <v>8.4717956828282747E-4</v>
      </c>
    </row>
    <row r="29" spans="1:21" s="8" customFormat="1" ht="24.75" thickBot="1" x14ac:dyDescent="0.3">
      <c r="A29" s="8" t="s">
        <v>39</v>
      </c>
      <c r="C29" s="9">
        <f>SUM(C8:C28)</f>
        <v>0</v>
      </c>
      <c r="E29" s="9">
        <f>SUM(E8:E28)</f>
        <v>-1489602060895</v>
      </c>
      <c r="G29" s="9">
        <f>SUM(G8:G28)</f>
        <v>3502049457916</v>
      </c>
      <c r="I29" s="9">
        <f>SUM(I8:I28)</f>
        <v>2012447397021</v>
      </c>
      <c r="K29" s="10">
        <f>SUM(K8:K28)</f>
        <v>0.99999999999999978</v>
      </c>
      <c r="M29" s="9">
        <f>SUM(M8:M28)</f>
        <v>0</v>
      </c>
      <c r="O29" s="9">
        <f>SUM(O8:O28)</f>
        <v>882049110246</v>
      </c>
      <c r="Q29" s="9">
        <f>SUM(Q8:Q28)</f>
        <v>18454396264852</v>
      </c>
      <c r="S29" s="9">
        <f>SUM(S8:S28)</f>
        <v>19336445375098</v>
      </c>
      <c r="U29" s="10">
        <f>SUM(U8:U28)</f>
        <v>0.99999999999999989</v>
      </c>
    </row>
    <row r="30" spans="1:21" ht="19.5" thickTop="1" x14ac:dyDescent="0.25"/>
  </sheetData>
  <mergeCells count="7">
    <mergeCell ref="A2:U2"/>
    <mergeCell ref="A3:U3"/>
    <mergeCell ref="A4:U4"/>
    <mergeCell ref="A6:A7"/>
    <mergeCell ref="C6:K6"/>
    <mergeCell ref="M6:U6"/>
    <mergeCell ref="A5:U5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25"/>
  <sheetViews>
    <sheetView rightToLeft="1" topLeftCell="A10" workbookViewId="0">
      <selection activeCell="Q8" sqref="Q8"/>
    </sheetView>
  </sheetViews>
  <sheetFormatPr defaultRowHeight="18.75" x14ac:dyDescent="0.25"/>
  <cols>
    <col min="1" max="1" width="32.140625" style="1" bestFit="1" customWidth="1"/>
    <col min="2" max="2" width="1" style="1" customWidth="1"/>
    <col min="3" max="3" width="19" style="1" bestFit="1" customWidth="1"/>
    <col min="4" max="4" width="1" style="1" customWidth="1"/>
    <col min="5" max="5" width="20.28515625" style="1" bestFit="1" customWidth="1"/>
    <col min="6" max="6" width="1" style="1" customWidth="1"/>
    <col min="7" max="7" width="14.85546875" style="1" bestFit="1" customWidth="1"/>
    <col min="8" max="8" width="1" style="1" customWidth="1"/>
    <col min="9" max="9" width="19.7109375" style="1" bestFit="1" customWidth="1"/>
    <col min="10" max="10" width="1" style="1" customWidth="1"/>
    <col min="11" max="11" width="19.5703125" style="1" bestFit="1" customWidth="1"/>
    <col min="12" max="12" width="1" style="1" customWidth="1"/>
    <col min="13" max="13" width="20.42578125" style="1" bestFit="1" customWidth="1"/>
    <col min="14" max="14" width="1" style="1" customWidth="1"/>
    <col min="15" max="15" width="18.140625" style="1" bestFit="1" customWidth="1"/>
    <col min="16" max="16" width="1" style="1" customWidth="1"/>
    <col min="17" max="17" width="21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6.25" x14ac:dyDescent="0.25">
      <c r="A2" s="43" t="s">
        <v>0</v>
      </c>
      <c r="B2" s="43" t="s">
        <v>0</v>
      </c>
      <c r="C2" s="43" t="s">
        <v>0</v>
      </c>
      <c r="D2" s="43" t="s">
        <v>0</v>
      </c>
      <c r="E2" s="43" t="s">
        <v>0</v>
      </c>
      <c r="F2" s="43" t="s">
        <v>0</v>
      </c>
      <c r="G2" s="43" t="s">
        <v>0</v>
      </c>
      <c r="H2" s="43" t="s">
        <v>0</v>
      </c>
      <c r="I2" s="43" t="s">
        <v>0</v>
      </c>
      <c r="J2" s="43" t="s">
        <v>0</v>
      </c>
      <c r="K2" s="43" t="s">
        <v>0</v>
      </c>
      <c r="L2" s="43" t="s">
        <v>0</v>
      </c>
      <c r="M2" s="43" t="s">
        <v>0</v>
      </c>
      <c r="N2" s="43" t="s">
        <v>0</v>
      </c>
      <c r="O2" s="43" t="s">
        <v>0</v>
      </c>
      <c r="P2" s="43" t="s">
        <v>0</v>
      </c>
      <c r="Q2" s="43" t="s">
        <v>0</v>
      </c>
    </row>
    <row r="3" spans="1:17" ht="26.25" x14ac:dyDescent="0.25">
      <c r="A3" s="43" t="s">
        <v>73</v>
      </c>
      <c r="B3" s="43" t="s">
        <v>73</v>
      </c>
      <c r="C3" s="43" t="s">
        <v>73</v>
      </c>
      <c r="D3" s="43" t="s">
        <v>73</v>
      </c>
      <c r="E3" s="43" t="s">
        <v>73</v>
      </c>
      <c r="F3" s="43" t="s">
        <v>73</v>
      </c>
      <c r="G3" s="43" t="s">
        <v>73</v>
      </c>
      <c r="H3" s="43" t="s">
        <v>73</v>
      </c>
      <c r="I3" s="43" t="s">
        <v>73</v>
      </c>
      <c r="J3" s="43" t="s">
        <v>73</v>
      </c>
      <c r="K3" s="43" t="s">
        <v>73</v>
      </c>
      <c r="L3" s="43" t="s">
        <v>73</v>
      </c>
      <c r="M3" s="43" t="s">
        <v>73</v>
      </c>
      <c r="N3" s="43" t="s">
        <v>73</v>
      </c>
      <c r="O3" s="43" t="s">
        <v>73</v>
      </c>
      <c r="P3" s="43" t="s">
        <v>73</v>
      </c>
      <c r="Q3" s="43" t="s">
        <v>73</v>
      </c>
    </row>
    <row r="4" spans="1:17" ht="26.25" x14ac:dyDescent="0.25">
      <c r="A4" s="43" t="s">
        <v>2</v>
      </c>
      <c r="B4" s="43" t="s">
        <v>2</v>
      </c>
      <c r="C4" s="43" t="s">
        <v>2</v>
      </c>
      <c r="D4" s="43" t="s">
        <v>2</v>
      </c>
      <c r="E4" s="43" t="s">
        <v>2</v>
      </c>
      <c r="F4" s="43" t="s">
        <v>2</v>
      </c>
      <c r="G4" s="43" t="s">
        <v>2</v>
      </c>
      <c r="H4" s="43" t="s">
        <v>2</v>
      </c>
      <c r="I4" s="43" t="s">
        <v>2</v>
      </c>
      <c r="J4" s="43" t="s">
        <v>2</v>
      </c>
      <c r="K4" s="43" t="s">
        <v>2</v>
      </c>
      <c r="L4" s="43" t="s">
        <v>2</v>
      </c>
      <c r="M4" s="43" t="s">
        <v>2</v>
      </c>
      <c r="N4" s="43" t="s">
        <v>2</v>
      </c>
      <c r="O4" s="43" t="s">
        <v>2</v>
      </c>
      <c r="P4" s="43" t="s">
        <v>2</v>
      </c>
      <c r="Q4" s="43" t="s">
        <v>2</v>
      </c>
    </row>
    <row r="5" spans="1:17" s="17" customFormat="1" ht="28.5" x14ac:dyDescent="0.45">
      <c r="A5" s="44" t="s">
        <v>124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</row>
    <row r="6" spans="1:17" ht="26.25" x14ac:dyDescent="0.25">
      <c r="A6" s="42" t="s">
        <v>77</v>
      </c>
      <c r="C6" s="42" t="s">
        <v>116</v>
      </c>
      <c r="D6" s="42" t="s">
        <v>75</v>
      </c>
      <c r="E6" s="42" t="s">
        <v>75</v>
      </c>
      <c r="F6" s="42" t="s">
        <v>75</v>
      </c>
      <c r="G6" s="42" t="s">
        <v>75</v>
      </c>
      <c r="H6" s="42" t="s">
        <v>75</v>
      </c>
      <c r="I6" s="42" t="s">
        <v>75</v>
      </c>
      <c r="K6" s="42" t="s">
        <v>117</v>
      </c>
      <c r="L6" s="42" t="s">
        <v>76</v>
      </c>
      <c r="M6" s="42" t="s">
        <v>76</v>
      </c>
      <c r="N6" s="42" t="s">
        <v>76</v>
      </c>
      <c r="O6" s="42" t="s">
        <v>76</v>
      </c>
      <c r="P6" s="42" t="s">
        <v>76</v>
      </c>
      <c r="Q6" s="42" t="s">
        <v>76</v>
      </c>
    </row>
    <row r="7" spans="1:17" ht="26.25" x14ac:dyDescent="0.25">
      <c r="A7" s="42" t="s">
        <v>77</v>
      </c>
      <c r="C7" s="42" t="s">
        <v>101</v>
      </c>
      <c r="E7" s="42" t="s">
        <v>98</v>
      </c>
      <c r="G7" s="42" t="s">
        <v>99</v>
      </c>
      <c r="I7" s="42" t="s">
        <v>102</v>
      </c>
      <c r="K7" s="42" t="s">
        <v>101</v>
      </c>
      <c r="M7" s="42" t="s">
        <v>98</v>
      </c>
      <c r="O7" s="42" t="s">
        <v>99</v>
      </c>
      <c r="Q7" s="42" t="s">
        <v>102</v>
      </c>
    </row>
    <row r="8" spans="1:17" ht="21" x14ac:dyDescent="0.25">
      <c r="A8" s="2" t="s">
        <v>59</v>
      </c>
      <c r="C8" s="1">
        <v>1832587111</v>
      </c>
      <c r="E8" s="1">
        <v>-106075444</v>
      </c>
      <c r="G8" s="1">
        <v>0</v>
      </c>
      <c r="I8" s="1">
        <f>C8+E8+G8</f>
        <v>1726511667</v>
      </c>
      <c r="K8" s="1">
        <v>2302451373</v>
      </c>
      <c r="M8" s="1">
        <v>-13776541</v>
      </c>
      <c r="O8" s="1">
        <v>3321226</v>
      </c>
      <c r="Q8" s="1">
        <f>K8+M8+O8</f>
        <v>2291996058</v>
      </c>
    </row>
    <row r="9" spans="1:17" ht="21" x14ac:dyDescent="0.25">
      <c r="A9" s="2" t="s">
        <v>56</v>
      </c>
      <c r="C9" s="1">
        <v>52563825</v>
      </c>
      <c r="E9" s="1">
        <v>0</v>
      </c>
      <c r="G9" s="1">
        <v>0</v>
      </c>
      <c r="I9" s="1">
        <f t="shared" ref="I9:I24" si="0">C9+E9+G9</f>
        <v>52563825</v>
      </c>
      <c r="K9" s="1">
        <v>433325546</v>
      </c>
      <c r="M9" s="1">
        <v>-2</v>
      </c>
      <c r="O9" s="1">
        <v>17</v>
      </c>
      <c r="Q9" s="1">
        <f t="shared" ref="Q9:Q24" si="1">K9+M9+O9</f>
        <v>433325561</v>
      </c>
    </row>
    <row r="10" spans="1:17" ht="21" x14ac:dyDescent="0.25">
      <c r="A10" s="2" t="s">
        <v>46</v>
      </c>
      <c r="C10" s="1">
        <v>0</v>
      </c>
      <c r="E10" s="1">
        <v>714435478</v>
      </c>
      <c r="G10" s="1">
        <v>0</v>
      </c>
      <c r="I10" s="1">
        <f t="shared" si="0"/>
        <v>714435478</v>
      </c>
      <c r="K10" s="1">
        <v>0</v>
      </c>
      <c r="M10" s="1">
        <v>5769884448</v>
      </c>
      <c r="O10" s="1">
        <v>4023694</v>
      </c>
      <c r="Q10" s="1">
        <f t="shared" si="1"/>
        <v>5773908142</v>
      </c>
    </row>
    <row r="11" spans="1:17" ht="21" x14ac:dyDescent="0.25">
      <c r="A11" s="2" t="s">
        <v>47</v>
      </c>
      <c r="C11" s="1">
        <v>0</v>
      </c>
      <c r="E11" s="1">
        <v>707427871</v>
      </c>
      <c r="G11" s="1">
        <v>0</v>
      </c>
      <c r="I11" s="1">
        <f t="shared" si="0"/>
        <v>707427871</v>
      </c>
      <c r="K11" s="1">
        <v>0</v>
      </c>
      <c r="M11" s="1">
        <v>5722379990</v>
      </c>
      <c r="O11" s="1">
        <v>279027</v>
      </c>
      <c r="Q11" s="1">
        <f t="shared" si="1"/>
        <v>5722659017</v>
      </c>
    </row>
    <row r="12" spans="1:17" ht="21" x14ac:dyDescent="0.25">
      <c r="A12" s="2" t="s">
        <v>48</v>
      </c>
      <c r="C12" s="1">
        <v>0</v>
      </c>
      <c r="E12" s="1">
        <v>2212171027</v>
      </c>
      <c r="G12" s="1">
        <v>0</v>
      </c>
      <c r="I12" s="1">
        <f t="shared" si="0"/>
        <v>2212171027</v>
      </c>
      <c r="K12" s="1">
        <v>0</v>
      </c>
      <c r="M12" s="1">
        <v>17898649193</v>
      </c>
      <c r="O12" s="1">
        <v>8814554</v>
      </c>
      <c r="Q12" s="1">
        <f t="shared" si="1"/>
        <v>17907463747</v>
      </c>
    </row>
    <row r="13" spans="1:17" ht="21" x14ac:dyDescent="0.25">
      <c r="A13" s="2" t="s">
        <v>57</v>
      </c>
      <c r="C13" s="1">
        <v>194659227</v>
      </c>
      <c r="E13" s="1">
        <v>0</v>
      </c>
      <c r="G13" s="1">
        <v>0</v>
      </c>
      <c r="I13" s="1">
        <f t="shared" si="0"/>
        <v>194659227</v>
      </c>
      <c r="K13" s="1">
        <v>1535376825</v>
      </c>
      <c r="M13" s="1">
        <v>-98956808</v>
      </c>
      <c r="O13" s="1">
        <v>0</v>
      </c>
      <c r="Q13" s="1">
        <f t="shared" si="1"/>
        <v>1436420017</v>
      </c>
    </row>
    <row r="14" spans="1:17" ht="21" x14ac:dyDescent="0.25">
      <c r="A14" s="2" t="s">
        <v>51</v>
      </c>
      <c r="C14" s="1">
        <v>181519730</v>
      </c>
      <c r="E14" s="1">
        <v>0</v>
      </c>
      <c r="G14" s="1">
        <v>0</v>
      </c>
      <c r="I14" s="1">
        <f t="shared" si="0"/>
        <v>181519730</v>
      </c>
      <c r="K14" s="1">
        <v>1430496913</v>
      </c>
      <c r="M14" s="1">
        <v>92117641</v>
      </c>
      <c r="O14" s="1">
        <v>98789</v>
      </c>
      <c r="Q14" s="1">
        <f t="shared" si="1"/>
        <v>1522713343</v>
      </c>
    </row>
    <row r="15" spans="1:17" ht="21" x14ac:dyDescent="0.25">
      <c r="A15" s="2" t="s">
        <v>58</v>
      </c>
      <c r="C15" s="1">
        <v>1936821610</v>
      </c>
      <c r="E15" s="1">
        <v>0</v>
      </c>
      <c r="G15" s="1">
        <v>0</v>
      </c>
      <c r="I15" s="1">
        <f t="shared" si="0"/>
        <v>1936821610</v>
      </c>
      <c r="K15" s="1">
        <v>15334450822</v>
      </c>
      <c r="M15" s="1">
        <v>0</v>
      </c>
      <c r="O15" s="1">
        <v>0</v>
      </c>
      <c r="Q15" s="1">
        <f t="shared" si="1"/>
        <v>15334450822</v>
      </c>
    </row>
    <row r="16" spans="1:17" ht="21" x14ac:dyDescent="0.25">
      <c r="A16" s="2" t="s">
        <v>55</v>
      </c>
      <c r="C16" s="1">
        <v>95741880</v>
      </c>
      <c r="E16" s="1">
        <v>0</v>
      </c>
      <c r="G16" s="1">
        <v>0</v>
      </c>
      <c r="I16" s="1">
        <f t="shared" si="0"/>
        <v>95741880</v>
      </c>
      <c r="K16" s="1">
        <v>763048742</v>
      </c>
      <c r="M16" s="1">
        <v>0</v>
      </c>
      <c r="O16" s="1">
        <v>0</v>
      </c>
      <c r="Q16" s="1">
        <f t="shared" si="1"/>
        <v>763048742</v>
      </c>
    </row>
    <row r="17" spans="1:17" ht="21" x14ac:dyDescent="0.25">
      <c r="A17" s="2" t="s">
        <v>54</v>
      </c>
      <c r="C17" s="1">
        <v>3927381868</v>
      </c>
      <c r="E17" s="1">
        <v>0</v>
      </c>
      <c r="G17" s="1">
        <v>0</v>
      </c>
      <c r="I17" s="1">
        <f t="shared" si="0"/>
        <v>3927381868</v>
      </c>
      <c r="K17" s="1">
        <v>30754285395</v>
      </c>
      <c r="M17" s="1">
        <v>0</v>
      </c>
      <c r="O17" s="1">
        <v>0</v>
      </c>
      <c r="Q17" s="1">
        <f t="shared" si="1"/>
        <v>30754285395</v>
      </c>
    </row>
    <row r="18" spans="1:17" ht="21" x14ac:dyDescent="0.25">
      <c r="A18" s="2" t="s">
        <v>53</v>
      </c>
      <c r="C18" s="1">
        <v>95091188</v>
      </c>
      <c r="E18" s="1">
        <v>0</v>
      </c>
      <c r="G18" s="1">
        <v>0</v>
      </c>
      <c r="I18" s="1">
        <f t="shared" si="0"/>
        <v>95091188</v>
      </c>
      <c r="K18" s="1">
        <v>765956559</v>
      </c>
      <c r="M18" s="1">
        <v>0</v>
      </c>
      <c r="O18" s="1">
        <v>0</v>
      </c>
      <c r="Q18" s="1">
        <f t="shared" si="1"/>
        <v>765956559</v>
      </c>
    </row>
    <row r="19" spans="1:17" ht="21" x14ac:dyDescent="0.25">
      <c r="A19" s="2" t="s">
        <v>52</v>
      </c>
      <c r="C19" s="1">
        <v>382478991</v>
      </c>
      <c r="E19" s="1">
        <v>0</v>
      </c>
      <c r="G19" s="1">
        <v>0</v>
      </c>
      <c r="I19" s="1">
        <f t="shared" si="0"/>
        <v>382478991</v>
      </c>
      <c r="K19" s="1">
        <v>3051196020</v>
      </c>
      <c r="M19" s="1">
        <v>0</v>
      </c>
      <c r="O19" s="1">
        <v>0</v>
      </c>
      <c r="Q19" s="1">
        <f t="shared" si="1"/>
        <v>3051196020</v>
      </c>
    </row>
    <row r="20" spans="1:17" ht="21" x14ac:dyDescent="0.25">
      <c r="A20" s="2" t="s">
        <v>43</v>
      </c>
      <c r="C20" s="1">
        <v>0</v>
      </c>
      <c r="E20" s="1">
        <v>9728489828</v>
      </c>
      <c r="G20" s="1">
        <v>0</v>
      </c>
      <c r="I20" s="1">
        <f t="shared" si="0"/>
        <v>9728489828</v>
      </c>
      <c r="K20" s="1">
        <v>0</v>
      </c>
      <c r="M20" s="1">
        <v>78800767586</v>
      </c>
      <c r="O20" s="1">
        <v>0</v>
      </c>
      <c r="Q20" s="1">
        <f t="shared" si="1"/>
        <v>78800767586</v>
      </c>
    </row>
    <row r="21" spans="1:17" ht="21" x14ac:dyDescent="0.25">
      <c r="A21" s="2" t="s">
        <v>44</v>
      </c>
      <c r="C21" s="1">
        <v>0</v>
      </c>
      <c r="E21" s="1">
        <v>1108445808</v>
      </c>
      <c r="G21" s="1">
        <v>0</v>
      </c>
      <c r="I21" s="1">
        <f t="shared" si="0"/>
        <v>1108445808</v>
      </c>
      <c r="K21" s="1">
        <v>0</v>
      </c>
      <c r="M21" s="1">
        <v>8958826468</v>
      </c>
      <c r="O21" s="1">
        <v>0</v>
      </c>
      <c r="Q21" s="1">
        <f t="shared" si="1"/>
        <v>8958826468</v>
      </c>
    </row>
    <row r="22" spans="1:17" ht="21" x14ac:dyDescent="0.25">
      <c r="A22" s="2" t="s">
        <v>45</v>
      </c>
      <c r="C22" s="1">
        <v>0</v>
      </c>
      <c r="E22" s="1">
        <v>665285013</v>
      </c>
      <c r="G22" s="1">
        <v>0</v>
      </c>
      <c r="I22" s="1">
        <f t="shared" si="0"/>
        <v>665285013</v>
      </c>
      <c r="K22" s="1">
        <v>0</v>
      </c>
      <c r="M22" s="1">
        <v>5376811657</v>
      </c>
      <c r="O22" s="1">
        <v>0</v>
      </c>
      <c r="Q22" s="1">
        <f t="shared" si="1"/>
        <v>5376811657</v>
      </c>
    </row>
    <row r="23" spans="1:17" ht="21" x14ac:dyDescent="0.25">
      <c r="A23" s="2" t="s">
        <v>49</v>
      </c>
      <c r="C23" s="1">
        <v>0</v>
      </c>
      <c r="E23" s="1">
        <v>409534134</v>
      </c>
      <c r="G23" s="1">
        <v>0</v>
      </c>
      <c r="I23" s="1">
        <f t="shared" si="0"/>
        <v>409534134</v>
      </c>
      <c r="K23" s="1">
        <v>0</v>
      </c>
      <c r="M23" s="1">
        <v>3317226483</v>
      </c>
      <c r="O23" s="1">
        <v>0</v>
      </c>
      <c r="Q23" s="1">
        <f t="shared" si="1"/>
        <v>3317226483</v>
      </c>
    </row>
    <row r="24" spans="1:17" ht="21" x14ac:dyDescent="0.25">
      <c r="A24" s="2" t="s">
        <v>50</v>
      </c>
      <c r="C24" s="1">
        <v>0</v>
      </c>
      <c r="E24" s="1">
        <v>1190903299</v>
      </c>
      <c r="G24" s="1">
        <v>0</v>
      </c>
      <c r="I24" s="1">
        <f t="shared" si="0"/>
        <v>1190903299</v>
      </c>
      <c r="K24" s="1">
        <v>0</v>
      </c>
      <c r="M24" s="1">
        <v>9646316726</v>
      </c>
      <c r="O24" s="1">
        <v>0</v>
      </c>
      <c r="Q24" s="1">
        <f t="shared" si="1"/>
        <v>9646316726</v>
      </c>
    </row>
    <row r="25" spans="1:17" s="8" customFormat="1" ht="24" x14ac:dyDescent="0.25">
      <c r="A25" s="8" t="s">
        <v>39</v>
      </c>
      <c r="C25" s="9">
        <f>SUM(C8:C24)</f>
        <v>8698845430</v>
      </c>
      <c r="E25" s="9">
        <f>SUM(E8:E24)</f>
        <v>16630617014</v>
      </c>
      <c r="G25" s="9">
        <f>SUM(G8:G24)</f>
        <v>0</v>
      </c>
      <c r="I25" s="9">
        <f>SUM(I8:I24)</f>
        <v>25329462444</v>
      </c>
      <c r="K25" s="9">
        <f>SUM(K8:K24)</f>
        <v>56370588195</v>
      </c>
      <c r="M25" s="9">
        <f>SUM(M8:M24)</f>
        <v>135470246841</v>
      </c>
      <c r="O25" s="9">
        <f>SUM(O8:O24)</f>
        <v>16537307</v>
      </c>
      <c r="Q25" s="9">
        <f>SUM(Q8:Q24)</f>
        <v>191857372343</v>
      </c>
    </row>
  </sheetData>
  <mergeCells count="15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  <mergeCell ref="A5:Q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J103"/>
  <sheetViews>
    <sheetView rightToLeft="1" workbookViewId="0">
      <selection activeCell="C108" sqref="C108"/>
    </sheetView>
  </sheetViews>
  <sheetFormatPr defaultRowHeight="18.75" x14ac:dyDescent="0.25"/>
  <cols>
    <col min="1" max="1" width="23.28515625" style="1" bestFit="1" customWidth="1"/>
    <col min="2" max="2" width="1" style="1" customWidth="1"/>
    <col min="3" max="3" width="34" style="1" customWidth="1"/>
    <col min="4" max="4" width="1" style="1" customWidth="1"/>
    <col min="5" max="5" width="30" style="1" customWidth="1"/>
    <col min="6" max="6" width="1" style="1" customWidth="1"/>
    <col min="7" max="7" width="34" style="1" customWidth="1"/>
    <col min="8" max="8" width="1" style="1" customWidth="1"/>
    <col min="9" max="9" width="30" style="1" customWidth="1"/>
    <col min="10" max="10" width="1" style="1" customWidth="1"/>
    <col min="11" max="11" width="9.140625" style="1" customWidth="1"/>
    <col min="12" max="16384" width="9.140625" style="1"/>
  </cols>
  <sheetData>
    <row r="2" spans="1:10" ht="26.25" x14ac:dyDescent="0.25">
      <c r="A2" s="43" t="s">
        <v>0</v>
      </c>
      <c r="B2" s="43" t="s">
        <v>0</v>
      </c>
      <c r="C2" s="43" t="s">
        <v>0</v>
      </c>
      <c r="D2" s="43" t="s">
        <v>0</v>
      </c>
      <c r="E2" s="43" t="s">
        <v>0</v>
      </c>
      <c r="F2" s="43" t="s">
        <v>0</v>
      </c>
      <c r="G2" s="43" t="s">
        <v>0</v>
      </c>
      <c r="H2" s="43" t="s">
        <v>0</v>
      </c>
      <c r="I2" s="43" t="s">
        <v>0</v>
      </c>
    </row>
    <row r="3" spans="1:10" ht="26.25" x14ac:dyDescent="0.25">
      <c r="A3" s="43" t="s">
        <v>73</v>
      </c>
      <c r="B3" s="43" t="s">
        <v>73</v>
      </c>
      <c r="C3" s="43" t="s">
        <v>73</v>
      </c>
      <c r="D3" s="43" t="s">
        <v>73</v>
      </c>
      <c r="E3" s="43" t="s">
        <v>73</v>
      </c>
      <c r="F3" s="43" t="s">
        <v>73</v>
      </c>
      <c r="G3" s="43" t="s">
        <v>73</v>
      </c>
      <c r="H3" s="43" t="s">
        <v>73</v>
      </c>
      <c r="I3" s="43" t="s">
        <v>73</v>
      </c>
    </row>
    <row r="4" spans="1:10" ht="26.25" x14ac:dyDescent="0.25">
      <c r="A4" s="43" t="s">
        <v>2</v>
      </c>
      <c r="B4" s="43" t="s">
        <v>2</v>
      </c>
      <c r="C4" s="43" t="s">
        <v>2</v>
      </c>
      <c r="D4" s="43" t="s">
        <v>2</v>
      </c>
      <c r="E4" s="43" t="s">
        <v>2</v>
      </c>
      <c r="F4" s="43" t="s">
        <v>2</v>
      </c>
      <c r="G4" s="43" t="s">
        <v>2</v>
      </c>
      <c r="H4" s="43" t="s">
        <v>2</v>
      </c>
      <c r="I4" s="43" t="s">
        <v>2</v>
      </c>
    </row>
    <row r="5" spans="1:10" s="7" customFormat="1" ht="28.5" x14ac:dyDescent="0.55000000000000004">
      <c r="A5" s="44" t="s">
        <v>125</v>
      </c>
      <c r="B5" s="44"/>
      <c r="C5" s="44"/>
      <c r="D5" s="44"/>
      <c r="E5" s="44"/>
      <c r="F5" s="44"/>
      <c r="G5" s="44"/>
      <c r="H5" s="44"/>
      <c r="I5" s="44"/>
      <c r="J5" s="12"/>
    </row>
    <row r="6" spans="1:10" ht="27" thickBot="1" x14ac:dyDescent="0.3">
      <c r="A6" s="3" t="s">
        <v>103</v>
      </c>
      <c r="C6" s="42" t="s">
        <v>116</v>
      </c>
      <c r="D6" s="42" t="s">
        <v>75</v>
      </c>
      <c r="E6" s="42" t="s">
        <v>75</v>
      </c>
      <c r="G6" s="42" t="s">
        <v>127</v>
      </c>
      <c r="H6" s="42" t="s">
        <v>76</v>
      </c>
      <c r="I6" s="42" t="s">
        <v>76</v>
      </c>
    </row>
    <row r="7" spans="1:10" ht="27" thickBot="1" x14ac:dyDescent="0.3">
      <c r="A7" s="42" t="s">
        <v>104</v>
      </c>
      <c r="C7" s="42" t="s">
        <v>105</v>
      </c>
      <c r="E7" s="42" t="s">
        <v>106</v>
      </c>
      <c r="G7" s="42" t="s">
        <v>105</v>
      </c>
      <c r="I7" s="42" t="s">
        <v>106</v>
      </c>
    </row>
    <row r="8" spans="1:10" ht="21" x14ac:dyDescent="0.25">
      <c r="A8" s="2" t="s">
        <v>65</v>
      </c>
      <c r="C8" s="1">
        <v>15231</v>
      </c>
      <c r="E8" s="4">
        <f>C8/$C$102</f>
        <v>9.0208195916570225E-8</v>
      </c>
      <c r="G8" s="1">
        <v>158298</v>
      </c>
      <c r="I8" s="4">
        <f>G8/$G$102</f>
        <v>1.5701162210398638E-7</v>
      </c>
    </row>
    <row r="9" spans="1:10" ht="21" x14ac:dyDescent="0.25">
      <c r="A9" s="2" t="s">
        <v>65</v>
      </c>
      <c r="C9" s="1">
        <v>45547</v>
      </c>
      <c r="E9" s="4">
        <f t="shared" ref="E9:E72" si="0">C9/$C$102</f>
        <v>2.6975987784203427E-7</v>
      </c>
      <c r="G9" s="1">
        <v>365070</v>
      </c>
      <c r="I9" s="4">
        <f t="shared" ref="I9:I72" si="1">G9/$G$102</f>
        <v>3.621033296788482E-7</v>
      </c>
    </row>
    <row r="10" spans="1:10" ht="21" x14ac:dyDescent="0.25">
      <c r="A10" s="2" t="s">
        <v>65</v>
      </c>
      <c r="C10" s="1">
        <v>45893</v>
      </c>
      <c r="E10" s="4">
        <f t="shared" si="0"/>
        <v>2.7180912186981537E-7</v>
      </c>
      <c r="G10" s="1">
        <v>390713</v>
      </c>
      <c r="I10" s="4">
        <f t="shared" si="1"/>
        <v>3.875379468288597E-7</v>
      </c>
    </row>
    <row r="11" spans="1:10" ht="21" x14ac:dyDescent="0.25">
      <c r="A11" s="2" t="s">
        <v>65</v>
      </c>
      <c r="C11" s="1">
        <v>49093</v>
      </c>
      <c r="E11" s="4">
        <f t="shared" si="0"/>
        <v>2.9076166779148988E-7</v>
      </c>
      <c r="G11" s="1">
        <v>393488</v>
      </c>
      <c r="I11" s="4">
        <f t="shared" si="1"/>
        <v>3.9029039633130798E-7</v>
      </c>
    </row>
    <row r="12" spans="1:10" ht="21" x14ac:dyDescent="0.25">
      <c r="A12" s="2" t="s">
        <v>67</v>
      </c>
      <c r="C12" s="1">
        <v>4853264731</v>
      </c>
      <c r="E12" s="4">
        <f t="shared" si="0"/>
        <v>2.8744288338850274E-2</v>
      </c>
      <c r="G12" s="1">
        <v>11803604141</v>
      </c>
      <c r="I12" s="4">
        <f t="shared" si="1"/>
        <v>1.1707684448645851E-2</v>
      </c>
    </row>
    <row r="13" spans="1:10" ht="21" x14ac:dyDescent="0.25">
      <c r="A13" s="2" t="s">
        <v>67</v>
      </c>
      <c r="C13" s="1">
        <v>5661390607</v>
      </c>
      <c r="E13" s="4">
        <f t="shared" si="0"/>
        <v>3.3530551706157603E-2</v>
      </c>
      <c r="G13" s="1">
        <v>96021310562</v>
      </c>
      <c r="I13" s="4">
        <f t="shared" si="1"/>
        <v>9.5241012065157241E-2</v>
      </c>
    </row>
    <row r="14" spans="1:10" ht="21" x14ac:dyDescent="0.25">
      <c r="A14" s="2" t="s">
        <v>67</v>
      </c>
      <c r="C14" s="1">
        <v>3802862311</v>
      </c>
      <c r="E14" s="4">
        <f t="shared" si="0"/>
        <v>2.2523100807197757E-2</v>
      </c>
      <c r="G14" s="1">
        <v>18219659767</v>
      </c>
      <c r="I14" s="4">
        <f t="shared" si="1"/>
        <v>1.8071601247011387E-2</v>
      </c>
    </row>
    <row r="15" spans="1:10" ht="21" x14ac:dyDescent="0.25">
      <c r="A15" s="2" t="s">
        <v>67</v>
      </c>
      <c r="C15" s="1">
        <v>1766805314</v>
      </c>
      <c r="E15" s="4">
        <f t="shared" si="0"/>
        <v>1.0464205890076119E-2</v>
      </c>
      <c r="G15" s="1">
        <v>5672119081</v>
      </c>
      <c r="I15" s="4">
        <f t="shared" si="1"/>
        <v>5.6260257089463068E-3</v>
      </c>
    </row>
    <row r="16" spans="1:10" ht="21" x14ac:dyDescent="0.25">
      <c r="A16" s="2" t="s">
        <v>67</v>
      </c>
      <c r="C16" s="1">
        <v>69100902</v>
      </c>
      <c r="E16" s="4">
        <f t="shared" si="0"/>
        <v>4.0926188074504098E-4</v>
      </c>
      <c r="G16" s="1">
        <v>367646244</v>
      </c>
      <c r="I16" s="4">
        <f t="shared" si="1"/>
        <v>3.6465863833325736E-4</v>
      </c>
    </row>
    <row r="17" spans="1:9" ht="21" x14ac:dyDescent="0.25">
      <c r="A17" s="2" t="s">
        <v>67</v>
      </c>
      <c r="C17" s="1">
        <v>2357105873</v>
      </c>
      <c r="E17" s="4">
        <f t="shared" si="0"/>
        <v>1.3960361656337884E-2</v>
      </c>
      <c r="G17" s="1">
        <v>9327133475</v>
      </c>
      <c r="I17" s="4">
        <f t="shared" si="1"/>
        <v>9.2513383396514246E-3</v>
      </c>
    </row>
    <row r="18" spans="1:9" ht="21" x14ac:dyDescent="0.25">
      <c r="A18" s="2" t="s">
        <v>67</v>
      </c>
      <c r="C18" s="1">
        <v>217006994</v>
      </c>
      <c r="E18" s="4">
        <f t="shared" si="0"/>
        <v>1.285260943471734E-3</v>
      </c>
      <c r="G18" s="1">
        <v>1361774101</v>
      </c>
      <c r="I18" s="4">
        <f t="shared" si="1"/>
        <v>1.3507079087367356E-3</v>
      </c>
    </row>
    <row r="19" spans="1:9" ht="21" x14ac:dyDescent="0.25">
      <c r="A19" s="2" t="s">
        <v>67</v>
      </c>
      <c r="C19" s="1">
        <v>107283664</v>
      </c>
      <c r="E19" s="4">
        <f t="shared" si="0"/>
        <v>6.3540580268921882E-4</v>
      </c>
      <c r="G19" s="1">
        <v>604227162</v>
      </c>
      <c r="I19" s="4">
        <f t="shared" si="1"/>
        <v>5.9931702753609117E-4</v>
      </c>
    </row>
    <row r="20" spans="1:9" ht="21" x14ac:dyDescent="0.25">
      <c r="A20" s="2" t="s">
        <v>67</v>
      </c>
      <c r="C20" s="1">
        <v>4184296711</v>
      </c>
      <c r="E20" s="4">
        <f t="shared" si="0"/>
        <v>2.4782211114105997E-2</v>
      </c>
      <c r="G20" s="1">
        <v>10521135282</v>
      </c>
      <c r="I20" s="4">
        <f t="shared" si="1"/>
        <v>1.0435637323290895E-2</v>
      </c>
    </row>
    <row r="21" spans="1:9" ht="21" x14ac:dyDescent="0.25">
      <c r="A21" s="2" t="s">
        <v>67</v>
      </c>
      <c r="C21" s="1">
        <v>479063453</v>
      </c>
      <c r="E21" s="4">
        <f t="shared" si="0"/>
        <v>2.8373350288682709E-3</v>
      </c>
      <c r="G21" s="1">
        <v>1623127149</v>
      </c>
      <c r="I21" s="4">
        <f t="shared" si="1"/>
        <v>1.6099371220451857E-3</v>
      </c>
    </row>
    <row r="22" spans="1:9" ht="21" x14ac:dyDescent="0.25">
      <c r="A22" s="2" t="s">
        <v>67</v>
      </c>
      <c r="C22" s="1">
        <v>106031786</v>
      </c>
      <c r="E22" s="4">
        <f t="shared" si="0"/>
        <v>6.2799134166317697E-4</v>
      </c>
      <c r="G22" s="1">
        <v>2822033599</v>
      </c>
      <c r="I22" s="4">
        <f t="shared" si="1"/>
        <v>2.7991008920576423E-3</v>
      </c>
    </row>
    <row r="23" spans="1:9" ht="21" x14ac:dyDescent="0.25">
      <c r="A23" s="2" t="s">
        <v>67</v>
      </c>
      <c r="C23" s="1">
        <v>2275878645</v>
      </c>
      <c r="E23" s="4">
        <f t="shared" si="0"/>
        <v>1.3479279541100281E-2</v>
      </c>
      <c r="G23" s="1">
        <v>11357543836</v>
      </c>
      <c r="I23" s="4">
        <f t="shared" si="1"/>
        <v>1.1265248965921818E-2</v>
      </c>
    </row>
    <row r="24" spans="1:9" ht="21" x14ac:dyDescent="0.25">
      <c r="A24" s="2" t="s">
        <v>81</v>
      </c>
      <c r="C24" s="1">
        <v>0</v>
      </c>
      <c r="E24" s="4">
        <f t="shared" si="0"/>
        <v>0</v>
      </c>
      <c r="G24" s="1">
        <v>43908</v>
      </c>
      <c r="I24" s="4">
        <f t="shared" si="1"/>
        <v>4.355119018144155E-8</v>
      </c>
    </row>
    <row r="25" spans="1:9" ht="21" x14ac:dyDescent="0.25">
      <c r="A25" s="2" t="s">
        <v>67</v>
      </c>
      <c r="C25" s="1">
        <v>49033988</v>
      </c>
      <c r="E25" s="4">
        <f t="shared" si="0"/>
        <v>2.9041215915401178E-4</v>
      </c>
      <c r="G25" s="1">
        <v>3132732597</v>
      </c>
      <c r="I25" s="4">
        <f t="shared" si="1"/>
        <v>3.1072750551049532E-3</v>
      </c>
    </row>
    <row r="26" spans="1:9" ht="21" x14ac:dyDescent="0.25">
      <c r="A26" s="2" t="s">
        <v>67</v>
      </c>
      <c r="C26" s="1">
        <v>1253919759</v>
      </c>
      <c r="E26" s="4">
        <f t="shared" si="0"/>
        <v>7.4265536920445491E-3</v>
      </c>
      <c r="G26" s="1">
        <v>9833854312</v>
      </c>
      <c r="I26" s="4">
        <f t="shared" si="1"/>
        <v>9.7539414083652413E-3</v>
      </c>
    </row>
    <row r="27" spans="1:9" ht="21" x14ac:dyDescent="0.25">
      <c r="A27" s="2" t="s">
        <v>68</v>
      </c>
      <c r="C27" s="1">
        <v>504036</v>
      </c>
      <c r="E27" s="4">
        <f t="shared" si="0"/>
        <v>2.9852391988053571E-6</v>
      </c>
      <c r="G27" s="1">
        <v>5961398</v>
      </c>
      <c r="I27" s="4">
        <f t="shared" si="1"/>
        <v>5.9129538590977794E-6</v>
      </c>
    </row>
    <row r="28" spans="1:9" ht="21" x14ac:dyDescent="0.25">
      <c r="A28" s="2" t="s">
        <v>67</v>
      </c>
      <c r="C28" s="1">
        <v>1701862935</v>
      </c>
      <c r="E28" s="4">
        <f t="shared" si="0"/>
        <v>1.0079573571244779E-2</v>
      </c>
      <c r="G28" s="1">
        <v>9588567102</v>
      </c>
      <c r="I28" s="4">
        <f t="shared" si="1"/>
        <v>9.5106474771503111E-3</v>
      </c>
    </row>
    <row r="29" spans="1:9" ht="21" x14ac:dyDescent="0.25">
      <c r="A29" s="2" t="s">
        <v>67</v>
      </c>
      <c r="C29" s="1">
        <v>99694802</v>
      </c>
      <c r="E29" s="4">
        <f t="shared" si="0"/>
        <v>5.904594728303905E-4</v>
      </c>
      <c r="G29" s="1">
        <v>2742527131</v>
      </c>
      <c r="I29" s="4">
        <f t="shared" si="1"/>
        <v>2.7202405178997965E-3</v>
      </c>
    </row>
    <row r="30" spans="1:9" ht="21" x14ac:dyDescent="0.25">
      <c r="A30" s="2" t="s">
        <v>67</v>
      </c>
      <c r="C30" s="1">
        <v>1111382530</v>
      </c>
      <c r="E30" s="4">
        <f t="shared" si="0"/>
        <v>6.5823526363661929E-3</v>
      </c>
      <c r="G30" s="1">
        <v>10074678365</v>
      </c>
      <c r="I30" s="4">
        <f t="shared" si="1"/>
        <v>9.99280845155711E-3</v>
      </c>
    </row>
    <row r="31" spans="1:9" ht="21" x14ac:dyDescent="0.25">
      <c r="A31" s="2" t="s">
        <v>67</v>
      </c>
      <c r="C31" s="1">
        <v>154394609</v>
      </c>
      <c r="E31" s="4">
        <f t="shared" si="0"/>
        <v>9.1442841160358857E-4</v>
      </c>
      <c r="G31" s="1">
        <v>3816320723</v>
      </c>
      <c r="I31" s="4">
        <f t="shared" si="1"/>
        <v>3.7853081352088348E-3</v>
      </c>
    </row>
    <row r="32" spans="1:9" ht="21" x14ac:dyDescent="0.25">
      <c r="A32" s="2" t="s">
        <v>68</v>
      </c>
      <c r="C32" s="1">
        <v>39881</v>
      </c>
      <c r="E32" s="4">
        <f t="shared" si="0"/>
        <v>2.3620202621946934E-7</v>
      </c>
      <c r="G32" s="1">
        <v>215942345</v>
      </c>
      <c r="I32" s="4">
        <f t="shared" si="1"/>
        <v>2.1418753155054803E-4</v>
      </c>
    </row>
    <row r="33" spans="1:9" ht="21" x14ac:dyDescent="0.25">
      <c r="A33" s="2" t="s">
        <v>67</v>
      </c>
      <c r="C33" s="1">
        <v>88361339</v>
      </c>
      <c r="E33" s="4">
        <f t="shared" si="0"/>
        <v>5.2333510471817195E-4</v>
      </c>
      <c r="G33" s="1">
        <v>1312045020</v>
      </c>
      <c r="I33" s="4">
        <f t="shared" si="1"/>
        <v>1.3013829414373981E-3</v>
      </c>
    </row>
    <row r="34" spans="1:9" ht="21" x14ac:dyDescent="0.25">
      <c r="A34" s="2" t="s">
        <v>67</v>
      </c>
      <c r="C34" s="1">
        <v>48095881</v>
      </c>
      <c r="E34" s="4">
        <f t="shared" si="0"/>
        <v>2.8485606040496667E-4</v>
      </c>
      <c r="G34" s="1">
        <v>830100661</v>
      </c>
      <c r="I34" s="4">
        <f t="shared" si="1"/>
        <v>8.2335500949602214E-4</v>
      </c>
    </row>
    <row r="35" spans="1:9" ht="21" x14ac:dyDescent="0.25">
      <c r="A35" s="2" t="s">
        <v>67</v>
      </c>
      <c r="C35" s="1">
        <v>62899262</v>
      </c>
      <c r="E35" s="4">
        <f t="shared" si="0"/>
        <v>3.7253160984201174E-4</v>
      </c>
      <c r="G35" s="1">
        <v>1199952272</v>
      </c>
      <c r="I35" s="4">
        <f t="shared" si="1"/>
        <v>1.1902010933434654E-3</v>
      </c>
    </row>
    <row r="36" spans="1:9" ht="21" x14ac:dyDescent="0.25">
      <c r="A36" s="2" t="s">
        <v>67</v>
      </c>
      <c r="C36" s="1">
        <v>98530673</v>
      </c>
      <c r="E36" s="4">
        <f t="shared" si="0"/>
        <v>5.8356472022687387E-4</v>
      </c>
      <c r="G36" s="1">
        <v>223296056</v>
      </c>
      <c r="I36" s="4">
        <f t="shared" si="1"/>
        <v>2.2148148404896198E-4</v>
      </c>
    </row>
    <row r="37" spans="1:9" ht="21" x14ac:dyDescent="0.25">
      <c r="A37" s="2" t="s">
        <v>67</v>
      </c>
      <c r="C37" s="1">
        <v>154564874</v>
      </c>
      <c r="E37" s="4">
        <f t="shared" si="0"/>
        <v>9.154368351133867E-4</v>
      </c>
      <c r="G37" s="1">
        <v>3959216909</v>
      </c>
      <c r="I37" s="4">
        <f t="shared" si="1"/>
        <v>3.9270431031574694E-3</v>
      </c>
    </row>
    <row r="38" spans="1:9" ht="21" x14ac:dyDescent="0.25">
      <c r="A38" s="2" t="s">
        <v>67</v>
      </c>
      <c r="C38" s="1">
        <v>537904353</v>
      </c>
      <c r="E38" s="4">
        <f t="shared" si="0"/>
        <v>3.1858302974066017E-3</v>
      </c>
      <c r="G38" s="1">
        <v>6171978527</v>
      </c>
      <c r="I38" s="4">
        <f t="shared" si="1"/>
        <v>6.1218231444190229E-3</v>
      </c>
    </row>
    <row r="39" spans="1:9" ht="21" x14ac:dyDescent="0.25">
      <c r="A39" s="2" t="s">
        <v>67</v>
      </c>
      <c r="C39" s="1">
        <v>136288456</v>
      </c>
      <c r="E39" s="4">
        <f t="shared" si="0"/>
        <v>8.0719163154191194E-4</v>
      </c>
      <c r="G39" s="1">
        <v>586661714</v>
      </c>
      <c r="I39" s="4">
        <f t="shared" si="1"/>
        <v>5.8189432173144911E-4</v>
      </c>
    </row>
    <row r="40" spans="1:9" ht="21" x14ac:dyDescent="0.25">
      <c r="A40" s="2" t="s">
        <v>67</v>
      </c>
      <c r="C40" s="1">
        <v>131876115</v>
      </c>
      <c r="E40" s="4">
        <f t="shared" si="0"/>
        <v>7.8105878922172839E-4</v>
      </c>
      <c r="G40" s="1">
        <v>716187366</v>
      </c>
      <c r="I40" s="4">
        <f t="shared" si="1"/>
        <v>7.1036740872305014E-4</v>
      </c>
    </row>
    <row r="41" spans="1:9" ht="21" x14ac:dyDescent="0.25">
      <c r="A41" s="2" t="s">
        <v>67</v>
      </c>
      <c r="C41" s="1">
        <v>6888634</v>
      </c>
      <c r="E41" s="4">
        <f t="shared" si="0"/>
        <v>4.079911006956515E-5</v>
      </c>
      <c r="G41" s="1">
        <v>150252418</v>
      </c>
      <c r="I41" s="4">
        <f t="shared" si="1"/>
        <v>1.490314209606325E-4</v>
      </c>
    </row>
    <row r="42" spans="1:9" ht="21" x14ac:dyDescent="0.25">
      <c r="A42" s="2" t="s">
        <v>68</v>
      </c>
      <c r="C42" s="1">
        <v>2532821914</v>
      </c>
      <c r="E42" s="4">
        <f t="shared" si="0"/>
        <v>1.5001069886408929E-2</v>
      </c>
      <c r="G42" s="1">
        <v>25462146451</v>
      </c>
      <c r="I42" s="4">
        <f t="shared" si="1"/>
        <v>2.5255233272187708E-2</v>
      </c>
    </row>
    <row r="43" spans="1:9" ht="21" x14ac:dyDescent="0.25">
      <c r="A43" s="2" t="s">
        <v>68</v>
      </c>
      <c r="C43" s="1">
        <v>4537972600</v>
      </c>
      <c r="E43" s="4">
        <f t="shared" si="0"/>
        <v>2.6876916904000236E-2</v>
      </c>
      <c r="G43" s="1">
        <v>36818206793</v>
      </c>
      <c r="I43" s="4">
        <f t="shared" si="1"/>
        <v>3.6519010799434863E-2</v>
      </c>
    </row>
    <row r="44" spans="1:9" ht="21" x14ac:dyDescent="0.25">
      <c r="A44" s="2" t="s">
        <v>68</v>
      </c>
      <c r="C44" s="1">
        <v>1833657532</v>
      </c>
      <c r="E44" s="4">
        <f t="shared" si="0"/>
        <v>1.0860149556204493E-2</v>
      </c>
      <c r="G44" s="1">
        <v>19275148681</v>
      </c>
      <c r="I44" s="4">
        <f t="shared" si="1"/>
        <v>1.9118512935724544E-2</v>
      </c>
    </row>
    <row r="45" spans="1:9" ht="21" x14ac:dyDescent="0.25">
      <c r="A45" s="2" t="s">
        <v>68</v>
      </c>
      <c r="C45" s="1">
        <v>5073558901</v>
      </c>
      <c r="E45" s="4">
        <f t="shared" si="0"/>
        <v>3.0049018142975954E-2</v>
      </c>
      <c r="G45" s="1">
        <v>41187022745</v>
      </c>
      <c r="I45" s="4">
        <f t="shared" si="1"/>
        <v>4.0852324418667527E-2</v>
      </c>
    </row>
    <row r="46" spans="1:9" ht="21" x14ac:dyDescent="0.25">
      <c r="A46" s="2" t="s">
        <v>68</v>
      </c>
      <c r="C46" s="1">
        <v>970915067</v>
      </c>
      <c r="E46" s="4">
        <f t="shared" si="0"/>
        <v>5.7504101229260002E-3</v>
      </c>
      <c r="G46" s="1">
        <v>7779412277</v>
      </c>
      <c r="I46" s="4">
        <f t="shared" si="1"/>
        <v>7.7161943968176239E-3</v>
      </c>
    </row>
    <row r="47" spans="1:9" ht="21" x14ac:dyDescent="0.25">
      <c r="A47" s="2" t="s">
        <v>68</v>
      </c>
      <c r="C47" s="1">
        <v>633205477</v>
      </c>
      <c r="E47" s="4">
        <f t="shared" si="0"/>
        <v>3.7502674627182264E-3</v>
      </c>
      <c r="G47" s="1">
        <v>4922608625</v>
      </c>
      <c r="I47" s="4">
        <f t="shared" si="1"/>
        <v>4.8826060038302697E-3</v>
      </c>
    </row>
    <row r="48" spans="1:9" ht="21" x14ac:dyDescent="0.25">
      <c r="A48" s="2" t="s">
        <v>68</v>
      </c>
      <c r="C48" s="1">
        <v>646397258</v>
      </c>
      <c r="E48" s="4">
        <f t="shared" si="0"/>
        <v>3.8283980362154679E-3</v>
      </c>
      <c r="G48" s="1">
        <v>5197892777</v>
      </c>
      <c r="I48" s="4">
        <f t="shared" si="1"/>
        <v>5.1556531127327221E-3</v>
      </c>
    </row>
    <row r="49" spans="1:9" ht="21" x14ac:dyDescent="0.25">
      <c r="A49" s="2" t="s">
        <v>68</v>
      </c>
      <c r="C49" s="1">
        <v>4432438354</v>
      </c>
      <c r="E49" s="4">
        <f t="shared" si="0"/>
        <v>2.6251872327867642E-2</v>
      </c>
      <c r="G49" s="1">
        <v>36075172618</v>
      </c>
      <c r="I49" s="4">
        <f t="shared" si="1"/>
        <v>3.5782014747081411E-2</v>
      </c>
    </row>
    <row r="50" spans="1:9" ht="21" x14ac:dyDescent="0.25">
      <c r="A50" s="2" t="s">
        <v>68</v>
      </c>
      <c r="C50" s="1">
        <v>8970410956</v>
      </c>
      <c r="E50" s="4">
        <f t="shared" si="0"/>
        <v>5.3128789243713219E-2</v>
      </c>
      <c r="G50" s="1">
        <v>72290900088</v>
      </c>
      <c r="I50" s="4">
        <f t="shared" si="1"/>
        <v>7.1703442154506636E-2</v>
      </c>
    </row>
    <row r="51" spans="1:9" ht="21" x14ac:dyDescent="0.25">
      <c r="A51" s="2" t="s">
        <v>68</v>
      </c>
      <c r="C51" s="1">
        <v>2820402738</v>
      </c>
      <c r="E51" s="4">
        <f t="shared" si="0"/>
        <v>1.6704316377987992E-2</v>
      </c>
      <c r="G51" s="1">
        <v>23798917869</v>
      </c>
      <c r="I51" s="4">
        <f t="shared" si="1"/>
        <v>2.3605520593635024E-2</v>
      </c>
    </row>
    <row r="52" spans="1:9" ht="21" x14ac:dyDescent="0.25">
      <c r="A52" s="2" t="s">
        <v>68</v>
      </c>
      <c r="C52" s="1">
        <v>5801745203</v>
      </c>
      <c r="E52" s="4">
        <f t="shared" si="0"/>
        <v>3.4361825745535125E-2</v>
      </c>
      <c r="G52" s="1">
        <v>46595322183</v>
      </c>
      <c r="I52" s="4">
        <f t="shared" si="1"/>
        <v>4.6216674363609711E-2</v>
      </c>
    </row>
    <row r="53" spans="1:9" ht="21" x14ac:dyDescent="0.25">
      <c r="A53" s="2" t="s">
        <v>68</v>
      </c>
      <c r="C53" s="1">
        <v>3284753423</v>
      </c>
      <c r="E53" s="4">
        <f t="shared" si="0"/>
        <v>1.9454512528370341E-2</v>
      </c>
      <c r="G53" s="1">
        <v>26610330886</v>
      </c>
      <c r="I53" s="4">
        <f t="shared" si="1"/>
        <v>2.6394087209785779E-2</v>
      </c>
    </row>
    <row r="54" spans="1:9" ht="21" x14ac:dyDescent="0.25">
      <c r="A54" s="2" t="s">
        <v>68</v>
      </c>
      <c r="C54" s="1">
        <v>8500783559</v>
      </c>
      <c r="E54" s="4">
        <f t="shared" si="0"/>
        <v>5.0347340866301042E-2</v>
      </c>
      <c r="G54" s="1">
        <v>67786454101</v>
      </c>
      <c r="I54" s="4">
        <f t="shared" si="1"/>
        <v>6.7235600671363069E-2</v>
      </c>
    </row>
    <row r="55" spans="1:9" ht="21" x14ac:dyDescent="0.25">
      <c r="A55" s="2" t="s">
        <v>68</v>
      </c>
      <c r="C55" s="1">
        <v>311326025</v>
      </c>
      <c r="E55" s="4">
        <f t="shared" si="0"/>
        <v>1.8438814954452787E-3</v>
      </c>
      <c r="G55" s="1">
        <v>2822826684</v>
      </c>
      <c r="I55" s="4">
        <f t="shared" si="1"/>
        <v>2.799887532206705E-3</v>
      </c>
    </row>
    <row r="56" spans="1:9" ht="21" x14ac:dyDescent="0.25">
      <c r="A56" s="2" t="s">
        <v>68</v>
      </c>
      <c r="C56" s="1">
        <v>211068491</v>
      </c>
      <c r="E56" s="4">
        <f t="shared" si="0"/>
        <v>1.2500891463425145E-3</v>
      </c>
      <c r="G56" s="1">
        <v>2290454031</v>
      </c>
      <c r="I56" s="4">
        <f t="shared" si="1"/>
        <v>2.2718411019843859E-3</v>
      </c>
    </row>
    <row r="57" spans="1:9" ht="21" x14ac:dyDescent="0.25">
      <c r="A57" s="2" t="s">
        <v>68</v>
      </c>
      <c r="C57" s="1">
        <v>1825742464</v>
      </c>
      <c r="E57" s="4">
        <f t="shared" si="0"/>
        <v>1.0813271215659752E-2</v>
      </c>
      <c r="G57" s="1">
        <v>15066840036</v>
      </c>
      <c r="I57" s="4">
        <f t="shared" si="1"/>
        <v>1.4944402292092412E-2</v>
      </c>
    </row>
    <row r="58" spans="1:9" ht="21" x14ac:dyDescent="0.25">
      <c r="A58" s="2" t="s">
        <v>67</v>
      </c>
      <c r="C58" s="1">
        <v>173304705</v>
      </c>
      <c r="E58" s="4">
        <f t="shared" si="0"/>
        <v>1.0264266812358615E-3</v>
      </c>
      <c r="G58" s="1">
        <v>1853394664</v>
      </c>
      <c r="I58" s="4">
        <f t="shared" si="1"/>
        <v>1.8383334128890625E-3</v>
      </c>
    </row>
    <row r="59" spans="1:9" ht="21" x14ac:dyDescent="0.25">
      <c r="A59" s="2" t="s">
        <v>67</v>
      </c>
      <c r="C59" s="1">
        <v>97116075</v>
      </c>
      <c r="E59" s="4">
        <f t="shared" si="0"/>
        <v>5.7518652224071486E-4</v>
      </c>
      <c r="G59" s="1">
        <v>1476966553</v>
      </c>
      <c r="I59" s="4">
        <f t="shared" si="1"/>
        <v>1.4649642716892404E-3</v>
      </c>
    </row>
    <row r="60" spans="1:9" ht="21" x14ac:dyDescent="0.25">
      <c r="A60" s="2" t="s">
        <v>68</v>
      </c>
      <c r="C60" s="1">
        <v>5804383559</v>
      </c>
      <c r="E60" s="4">
        <f t="shared" si="0"/>
        <v>3.4377451859050043E-2</v>
      </c>
      <c r="G60" s="1">
        <v>46118796949</v>
      </c>
      <c r="I60" s="4">
        <f t="shared" si="1"/>
        <v>4.5744021519203454E-2</v>
      </c>
    </row>
    <row r="61" spans="1:9" ht="21" x14ac:dyDescent="0.25">
      <c r="A61" s="2" t="s">
        <v>68</v>
      </c>
      <c r="C61" s="1">
        <v>2532821916</v>
      </c>
      <c r="E61" s="4">
        <f t="shared" si="0"/>
        <v>1.500106989825427E-2</v>
      </c>
      <c r="G61" s="1">
        <v>21683288610</v>
      </c>
      <c r="I61" s="4">
        <f t="shared" si="1"/>
        <v>2.150708358415768E-2</v>
      </c>
    </row>
    <row r="62" spans="1:9" ht="21" x14ac:dyDescent="0.25">
      <c r="A62" s="2" t="s">
        <v>68</v>
      </c>
      <c r="C62" s="1">
        <v>11635150683</v>
      </c>
      <c r="E62" s="4">
        <f t="shared" si="0"/>
        <v>6.8911164882862572E-2</v>
      </c>
      <c r="G62" s="1">
        <v>95269050794</v>
      </c>
      <c r="I62" s="4">
        <f t="shared" si="1"/>
        <v>9.4494865389790225E-2</v>
      </c>
    </row>
    <row r="63" spans="1:9" ht="21" x14ac:dyDescent="0.25">
      <c r="A63" s="2" t="s">
        <v>68</v>
      </c>
      <c r="C63" s="1">
        <v>395753423</v>
      </c>
      <c r="E63" s="4">
        <f t="shared" si="0"/>
        <v>2.3439171634585575E-3</v>
      </c>
      <c r="G63" s="1">
        <v>2860315015</v>
      </c>
      <c r="I63" s="4">
        <f t="shared" si="1"/>
        <v>2.8370712215791617E-3</v>
      </c>
    </row>
    <row r="64" spans="1:9" ht="21" x14ac:dyDescent="0.25">
      <c r="A64" s="2" t="s">
        <v>67</v>
      </c>
      <c r="C64" s="1">
        <v>59332109</v>
      </c>
      <c r="E64" s="4">
        <f t="shared" si="0"/>
        <v>3.5140453764134327E-4</v>
      </c>
      <c r="G64" s="1">
        <v>2368278968</v>
      </c>
      <c r="I64" s="4">
        <f t="shared" si="1"/>
        <v>2.3490336097767178E-3</v>
      </c>
    </row>
    <row r="65" spans="1:9" ht="21" x14ac:dyDescent="0.25">
      <c r="A65" s="2" t="s">
        <v>67</v>
      </c>
      <c r="C65" s="1">
        <v>90431792</v>
      </c>
      <c r="E65" s="4">
        <f t="shared" si="0"/>
        <v>5.355977158310372E-4</v>
      </c>
      <c r="G65" s="1">
        <v>5125214996</v>
      </c>
      <c r="I65" s="4">
        <f t="shared" si="1"/>
        <v>5.0835659335786683E-3</v>
      </c>
    </row>
    <row r="66" spans="1:9" ht="21" x14ac:dyDescent="0.25">
      <c r="A66" s="2" t="s">
        <v>69</v>
      </c>
      <c r="C66" s="1">
        <v>784</v>
      </c>
      <c r="E66" s="4">
        <f t="shared" si="0"/>
        <v>4.6433737508102596E-9</v>
      </c>
      <c r="G66" s="1">
        <v>894</v>
      </c>
      <c r="I66" s="4">
        <f t="shared" si="1"/>
        <v>8.8673508295091429E-10</v>
      </c>
    </row>
    <row r="67" spans="1:9" ht="21" x14ac:dyDescent="0.25">
      <c r="A67" s="2" t="s">
        <v>67</v>
      </c>
      <c r="C67" s="1">
        <v>198357663</v>
      </c>
      <c r="E67" s="4">
        <f t="shared" si="0"/>
        <v>1.1748070990386065E-3</v>
      </c>
      <c r="G67" s="1">
        <v>3520472819</v>
      </c>
      <c r="I67" s="4">
        <f t="shared" si="1"/>
        <v>3.4918643816357988E-3</v>
      </c>
    </row>
    <row r="68" spans="1:9" ht="21" x14ac:dyDescent="0.25">
      <c r="A68" s="2" t="s">
        <v>67</v>
      </c>
      <c r="C68" s="1">
        <v>58601412</v>
      </c>
      <c r="E68" s="4">
        <f t="shared" si="0"/>
        <v>3.4707686000155275E-4</v>
      </c>
      <c r="G68" s="1">
        <v>904127381</v>
      </c>
      <c r="I68" s="4">
        <f t="shared" si="1"/>
        <v>8.967801657597627E-4</v>
      </c>
    </row>
    <row r="69" spans="1:9" ht="21" x14ac:dyDescent="0.25">
      <c r="A69" s="2" t="s">
        <v>68</v>
      </c>
      <c r="C69" s="1">
        <v>5646082190</v>
      </c>
      <c r="E69" s="4">
        <f t="shared" si="0"/>
        <v>3.3439884994851149E-2</v>
      </c>
      <c r="G69" s="1">
        <v>27053704088</v>
      </c>
      <c r="I69" s="4">
        <f t="shared" si="1"/>
        <v>2.6833857425729496E-2</v>
      </c>
    </row>
    <row r="70" spans="1:9" ht="21" x14ac:dyDescent="0.25">
      <c r="A70" s="2" t="s">
        <v>68</v>
      </c>
      <c r="C70" s="1">
        <v>3931150683</v>
      </c>
      <c r="E70" s="4">
        <f t="shared" si="0"/>
        <v>2.328291057643115E-2</v>
      </c>
      <c r="G70" s="1">
        <v>18836457526</v>
      </c>
      <c r="I70" s="4">
        <f t="shared" si="1"/>
        <v>1.8683386719036896E-2</v>
      </c>
    </row>
    <row r="71" spans="1:9" ht="21" x14ac:dyDescent="0.25">
      <c r="A71" s="2" t="s">
        <v>68</v>
      </c>
      <c r="C71" s="1">
        <v>1371945203</v>
      </c>
      <c r="E71" s="4">
        <f t="shared" si="0"/>
        <v>8.1255795193370568E-3</v>
      </c>
      <c r="G71" s="1">
        <v>6580783549</v>
      </c>
      <c r="I71" s="4">
        <f t="shared" si="1"/>
        <v>6.5273060919513728E-3</v>
      </c>
    </row>
    <row r="72" spans="1:9" ht="21" x14ac:dyDescent="0.25">
      <c r="A72" s="2" t="s">
        <v>68</v>
      </c>
      <c r="C72" s="1">
        <v>6622273971</v>
      </c>
      <c r="E72" s="4">
        <f t="shared" si="0"/>
        <v>3.9221547356652321E-2</v>
      </c>
      <c r="G72" s="1">
        <v>31606745177</v>
      </c>
      <c r="I72" s="4">
        <f t="shared" si="1"/>
        <v>3.1349899112232106E-2</v>
      </c>
    </row>
    <row r="73" spans="1:9" ht="21" x14ac:dyDescent="0.25">
      <c r="A73" s="2" t="s">
        <v>68</v>
      </c>
      <c r="C73" s="1">
        <v>1345561642</v>
      </c>
      <c r="E73" s="4">
        <f t="shared" ref="E73:E101" si="2">C73/$C$102</f>
        <v>7.9693183782652433E-3</v>
      </c>
      <c r="G73" s="1">
        <v>5739945176</v>
      </c>
      <c r="I73" s="4">
        <f t="shared" ref="I73:I101" si="3">G73/$G$102</f>
        <v>5.6933006283826177E-3</v>
      </c>
    </row>
    <row r="74" spans="1:9" ht="21" x14ac:dyDescent="0.25">
      <c r="A74" s="2" t="s">
        <v>68</v>
      </c>
      <c r="C74" s="1">
        <v>1338701916</v>
      </c>
      <c r="E74" s="4">
        <f t="shared" si="2"/>
        <v>7.9286904807573996E-3</v>
      </c>
      <c r="G74" s="1">
        <v>5842101922</v>
      </c>
      <c r="I74" s="4">
        <f t="shared" si="3"/>
        <v>5.7946272174634961E-3</v>
      </c>
    </row>
    <row r="75" spans="1:9" ht="21" x14ac:dyDescent="0.25">
      <c r="A75" s="2" t="s">
        <v>68</v>
      </c>
      <c r="C75" s="1">
        <v>827388492</v>
      </c>
      <c r="E75" s="4">
        <f t="shared" si="2"/>
        <v>4.900349496779699E-3</v>
      </c>
      <c r="G75" s="1">
        <v>3529503536</v>
      </c>
      <c r="I75" s="4">
        <f t="shared" si="3"/>
        <v>3.5008217122712588E-3</v>
      </c>
    </row>
    <row r="76" spans="1:9" ht="21" x14ac:dyDescent="0.25">
      <c r="A76" s="2" t="s">
        <v>68</v>
      </c>
      <c r="C76" s="1">
        <v>366467670</v>
      </c>
      <c r="E76" s="4">
        <f t="shared" si="2"/>
        <v>2.1704672951512708E-3</v>
      </c>
      <c r="G76" s="1">
        <v>1563290946</v>
      </c>
      <c r="I76" s="4">
        <f t="shared" si="3"/>
        <v>1.5505871663061782E-3</v>
      </c>
    </row>
    <row r="77" spans="1:9" ht="21" x14ac:dyDescent="0.25">
      <c r="A77" s="2" t="s">
        <v>68</v>
      </c>
      <c r="C77" s="1">
        <v>1243193423</v>
      </c>
      <c r="E77" s="4">
        <f t="shared" si="2"/>
        <v>7.3630251371660143E-3</v>
      </c>
      <c r="G77" s="1">
        <v>5303259161</v>
      </c>
      <c r="I77" s="4">
        <f t="shared" si="3"/>
        <v>5.2601632573149116E-3</v>
      </c>
    </row>
    <row r="78" spans="1:9" ht="21" x14ac:dyDescent="0.25">
      <c r="A78" s="2" t="s">
        <v>68</v>
      </c>
      <c r="C78" s="1">
        <v>2010955069</v>
      </c>
      <c r="E78" s="4">
        <f t="shared" si="2"/>
        <v>1.1910224466139584E-2</v>
      </c>
      <c r="G78" s="1">
        <v>8578404375</v>
      </c>
      <c r="I78" s="4">
        <f t="shared" si="3"/>
        <v>8.5086936409978862E-3</v>
      </c>
    </row>
    <row r="79" spans="1:9" ht="21" x14ac:dyDescent="0.25">
      <c r="A79" s="2" t="s">
        <v>68</v>
      </c>
      <c r="C79" s="1">
        <v>416332601</v>
      </c>
      <c r="E79" s="4">
        <f t="shared" si="2"/>
        <v>2.4658008559820931E-3</v>
      </c>
      <c r="G79" s="1">
        <v>1776006559</v>
      </c>
      <c r="I79" s="4">
        <f t="shared" si="3"/>
        <v>1.7615741872664796E-3</v>
      </c>
    </row>
    <row r="80" spans="1:9" ht="21" x14ac:dyDescent="0.25">
      <c r="A80" s="2" t="s">
        <v>68</v>
      </c>
      <c r="C80" s="1">
        <v>2463960821</v>
      </c>
      <c r="E80" s="4">
        <f t="shared" si="2"/>
        <v>1.4593228315377928E-2</v>
      </c>
      <c r="G80" s="1">
        <v>10510852587</v>
      </c>
      <c r="I80" s="4">
        <f t="shared" si="3"/>
        <v>1.0425438188611047E-2</v>
      </c>
    </row>
    <row r="81" spans="1:9" ht="21" x14ac:dyDescent="0.25">
      <c r="A81" s="2" t="s">
        <v>68</v>
      </c>
      <c r="C81" s="1">
        <v>240090410</v>
      </c>
      <c r="E81" s="4">
        <f t="shared" si="2"/>
        <v>1.4219764127745829E-3</v>
      </c>
      <c r="G81" s="1">
        <v>1024186278</v>
      </c>
      <c r="I81" s="4">
        <f t="shared" si="3"/>
        <v>1.0158634274938681E-3</v>
      </c>
    </row>
    <row r="82" spans="1:9" ht="21" x14ac:dyDescent="0.25">
      <c r="A82" s="2" t="s">
        <v>67</v>
      </c>
      <c r="C82" s="1">
        <v>1033518521</v>
      </c>
      <c r="E82" s="4">
        <f t="shared" si="2"/>
        <v>6.1211897594230123E-3</v>
      </c>
      <c r="G82" s="1">
        <v>3523829745</v>
      </c>
      <c r="I82" s="4">
        <f t="shared" si="3"/>
        <v>3.4951940282298369E-3</v>
      </c>
    </row>
    <row r="83" spans="1:9" ht="21" x14ac:dyDescent="0.25">
      <c r="A83" s="2" t="s">
        <v>70</v>
      </c>
      <c r="C83" s="1">
        <v>24489</v>
      </c>
      <c r="E83" s="4">
        <f t="shared" si="2"/>
        <v>1.4504028033621484E-7</v>
      </c>
      <c r="G83" s="1">
        <v>24489</v>
      </c>
      <c r="I83" s="4">
        <f t="shared" si="3"/>
        <v>2.428999490647085E-8</v>
      </c>
    </row>
    <row r="84" spans="1:9" ht="21" x14ac:dyDescent="0.25">
      <c r="A84" s="2" t="s">
        <v>67</v>
      </c>
      <c r="C84" s="1">
        <v>70013316</v>
      </c>
      <c r="E84" s="4">
        <f t="shared" si="2"/>
        <v>4.1466580831834687E-4</v>
      </c>
      <c r="G84" s="1">
        <v>1307682978</v>
      </c>
      <c r="I84" s="4">
        <f t="shared" si="3"/>
        <v>1.2970563467229626E-3</v>
      </c>
    </row>
    <row r="85" spans="1:9" ht="21" x14ac:dyDescent="0.25">
      <c r="A85" s="2" t="s">
        <v>71</v>
      </c>
      <c r="C85" s="1">
        <v>10468301358</v>
      </c>
      <c r="E85" s="4">
        <f t="shared" si="2"/>
        <v>6.2000300690444633E-2</v>
      </c>
      <c r="G85" s="1">
        <v>10468301358</v>
      </c>
      <c r="I85" s="4">
        <f t="shared" si="3"/>
        <v>1.0383232743894071E-2</v>
      </c>
    </row>
    <row r="86" spans="1:9" ht="21" x14ac:dyDescent="0.25">
      <c r="A86" s="2" t="s">
        <v>71</v>
      </c>
      <c r="C86" s="1">
        <v>4393630127</v>
      </c>
      <c r="E86" s="4">
        <f t="shared" si="2"/>
        <v>2.6022023982756309E-2</v>
      </c>
      <c r="G86" s="1">
        <v>4393630127</v>
      </c>
      <c r="I86" s="4">
        <f t="shared" si="3"/>
        <v>4.3579261466677637E-3</v>
      </c>
    </row>
    <row r="87" spans="1:9" ht="21" x14ac:dyDescent="0.25">
      <c r="A87" s="2" t="s">
        <v>71</v>
      </c>
      <c r="C87" s="1">
        <v>3247465742</v>
      </c>
      <c r="E87" s="4">
        <f t="shared" si="2"/>
        <v>1.9233669876349953E-2</v>
      </c>
      <c r="G87" s="1">
        <v>3247465742</v>
      </c>
      <c r="I87" s="4">
        <f t="shared" si="3"/>
        <v>3.2210758435264231E-3</v>
      </c>
    </row>
    <row r="88" spans="1:9" ht="21" x14ac:dyDescent="0.25">
      <c r="A88" s="2" t="s">
        <v>71</v>
      </c>
      <c r="C88" s="1">
        <v>2483356152</v>
      </c>
      <c r="E88" s="4">
        <f t="shared" si="2"/>
        <v>1.4708100472079046E-2</v>
      </c>
      <c r="G88" s="1">
        <v>2483356152</v>
      </c>
      <c r="I88" s="4">
        <f t="shared" si="3"/>
        <v>2.4631756414321962E-3</v>
      </c>
    </row>
    <row r="89" spans="1:9" ht="21" x14ac:dyDescent="0.25">
      <c r="A89" s="2" t="s">
        <v>71</v>
      </c>
      <c r="C89" s="1">
        <v>2292328742</v>
      </c>
      <c r="E89" s="4">
        <f t="shared" si="2"/>
        <v>1.3576708046977937E-2</v>
      </c>
      <c r="G89" s="1">
        <v>2292328742</v>
      </c>
      <c r="I89" s="4">
        <f t="shared" si="3"/>
        <v>2.2737005785102181E-3</v>
      </c>
    </row>
    <row r="90" spans="1:9" ht="21" x14ac:dyDescent="0.25">
      <c r="A90" s="2" t="s">
        <v>71</v>
      </c>
      <c r="C90" s="1">
        <v>1375397255</v>
      </c>
      <c r="E90" s="4">
        <f t="shared" si="2"/>
        <v>8.146024886228934E-3</v>
      </c>
      <c r="G90" s="1">
        <v>1375397255</v>
      </c>
      <c r="I90" s="4">
        <f t="shared" si="3"/>
        <v>1.364220356826493E-3</v>
      </c>
    </row>
    <row r="91" spans="1:9" ht="21" x14ac:dyDescent="0.25">
      <c r="A91" s="2" t="s">
        <v>71</v>
      </c>
      <c r="C91" s="1">
        <v>1146164357</v>
      </c>
      <c r="E91" s="4">
        <f t="shared" si="2"/>
        <v>6.7883539405715803E-3</v>
      </c>
      <c r="G91" s="1">
        <v>1146164357</v>
      </c>
      <c r="I91" s="4">
        <f t="shared" si="3"/>
        <v>1.1368502753688772E-3</v>
      </c>
    </row>
    <row r="92" spans="1:9" ht="21" x14ac:dyDescent="0.25">
      <c r="A92" s="2" t="s">
        <v>71</v>
      </c>
      <c r="C92" s="1">
        <v>955136973</v>
      </c>
      <c r="E92" s="4">
        <f t="shared" si="2"/>
        <v>5.6569616694599071E-3</v>
      </c>
      <c r="G92" s="1">
        <v>955136973</v>
      </c>
      <c r="I92" s="4">
        <f t="shared" si="3"/>
        <v>9.4737523823561545E-4</v>
      </c>
    </row>
    <row r="93" spans="1:9" ht="21" x14ac:dyDescent="0.25">
      <c r="A93" s="2" t="s">
        <v>71</v>
      </c>
      <c r="C93" s="1">
        <v>878726025</v>
      </c>
      <c r="E93" s="4">
        <f t="shared" si="2"/>
        <v>5.2044047941821932E-3</v>
      </c>
      <c r="G93" s="1">
        <v>878726025</v>
      </c>
      <c r="I93" s="4">
        <f t="shared" si="3"/>
        <v>8.7158522893680335E-4</v>
      </c>
    </row>
    <row r="94" spans="1:9" ht="21" x14ac:dyDescent="0.25">
      <c r="A94" s="2" t="s">
        <v>71</v>
      </c>
      <c r="C94" s="1">
        <v>878726025</v>
      </c>
      <c r="E94" s="4">
        <f t="shared" si="2"/>
        <v>5.2044047941821932E-3</v>
      </c>
      <c r="G94" s="1">
        <v>878726025</v>
      </c>
      <c r="I94" s="4">
        <f t="shared" si="3"/>
        <v>8.7158522893680335E-4</v>
      </c>
    </row>
    <row r="95" spans="1:9" ht="21" x14ac:dyDescent="0.25">
      <c r="A95" s="2" t="s">
        <v>71</v>
      </c>
      <c r="C95" s="1">
        <v>611287665</v>
      </c>
      <c r="E95" s="4">
        <f t="shared" si="2"/>
        <v>3.6204554819580298E-3</v>
      </c>
      <c r="G95" s="1">
        <v>611287665</v>
      </c>
      <c r="I95" s="4">
        <f t="shared" si="3"/>
        <v>6.0632015473226588E-4</v>
      </c>
    </row>
    <row r="96" spans="1:9" ht="21" x14ac:dyDescent="0.25">
      <c r="A96" s="2" t="s">
        <v>71</v>
      </c>
      <c r="C96" s="1">
        <v>611287665</v>
      </c>
      <c r="E96" s="4">
        <f t="shared" si="2"/>
        <v>3.6204554819580298E-3</v>
      </c>
      <c r="G96" s="1">
        <v>611287665</v>
      </c>
      <c r="I96" s="4">
        <f t="shared" si="3"/>
        <v>6.0632015473226588E-4</v>
      </c>
    </row>
    <row r="97" spans="1:9" ht="21" x14ac:dyDescent="0.25">
      <c r="A97" s="2" t="s">
        <v>71</v>
      </c>
      <c r="C97" s="1">
        <v>534876690</v>
      </c>
      <c r="E97" s="4">
        <f t="shared" si="2"/>
        <v>3.1678984467682094E-3</v>
      </c>
      <c r="G97" s="1">
        <v>534876690</v>
      </c>
      <c r="I97" s="4">
        <f t="shared" si="3"/>
        <v>5.305301186528641E-4</v>
      </c>
    </row>
    <row r="98" spans="1:9" ht="21" x14ac:dyDescent="0.25">
      <c r="A98" s="2" t="s">
        <v>71</v>
      </c>
      <c r="C98" s="1">
        <v>534876690</v>
      </c>
      <c r="E98" s="4">
        <f t="shared" si="2"/>
        <v>3.1678984467682094E-3</v>
      </c>
      <c r="G98" s="1">
        <v>534876690</v>
      </c>
      <c r="I98" s="4">
        <f t="shared" si="3"/>
        <v>5.305301186528641E-4</v>
      </c>
    </row>
    <row r="99" spans="1:9" ht="21" x14ac:dyDescent="0.25">
      <c r="A99" s="2" t="s">
        <v>71</v>
      </c>
      <c r="C99" s="1">
        <v>420260254</v>
      </c>
      <c r="E99" s="4">
        <f t="shared" si="2"/>
        <v>2.4890630509342504E-3</v>
      </c>
      <c r="G99" s="1">
        <v>420260254</v>
      </c>
      <c r="I99" s="4">
        <f t="shared" si="3"/>
        <v>4.168450908184142E-4</v>
      </c>
    </row>
    <row r="100" spans="1:9" ht="21" x14ac:dyDescent="0.25">
      <c r="A100" s="2" t="s">
        <v>67</v>
      </c>
      <c r="C100" s="1">
        <v>4132049021</v>
      </c>
      <c r="E100" s="4">
        <f t="shared" si="2"/>
        <v>2.4472765256597744E-2</v>
      </c>
      <c r="G100" s="1">
        <v>5159500898</v>
      </c>
      <c r="I100" s="4">
        <f t="shared" si="3"/>
        <v>5.1175732178672783E-3</v>
      </c>
    </row>
    <row r="101" spans="1:9" ht="21.75" thickBot="1" x14ac:dyDescent="0.3">
      <c r="A101" s="2" t="s">
        <v>67</v>
      </c>
      <c r="C101" s="1">
        <v>2277306</v>
      </c>
      <c r="E101" s="4">
        <f t="shared" si="2"/>
        <v>1.3487733294595291E-5</v>
      </c>
      <c r="G101" s="1">
        <v>2277306</v>
      </c>
      <c r="I101" s="4">
        <f t="shared" si="3"/>
        <v>2.2587999159000166E-6</v>
      </c>
    </row>
    <row r="102" spans="1:9" s="8" customFormat="1" ht="24.75" thickBot="1" x14ac:dyDescent="0.3">
      <c r="A102" s="8" t="s">
        <v>39</v>
      </c>
      <c r="C102" s="9">
        <f>SUM(C8:C101)</f>
        <v>168842751429</v>
      </c>
      <c r="E102" s="10">
        <f>SUM(E8:E101)</f>
        <v>0.99999999999999967</v>
      </c>
      <c r="G102" s="9">
        <f>SUM(G8:G101)</f>
        <v>1008192883296</v>
      </c>
      <c r="I102" s="10">
        <f>SUM(I8:I101)</f>
        <v>1.0000000000000002</v>
      </c>
    </row>
    <row r="103" spans="1:9" ht="19.5" thickTop="1" x14ac:dyDescent="0.25"/>
  </sheetData>
  <mergeCells count="11">
    <mergeCell ref="G7"/>
    <mergeCell ref="I7"/>
    <mergeCell ref="G6:I6"/>
    <mergeCell ref="A2:I2"/>
    <mergeCell ref="A3:I3"/>
    <mergeCell ref="A4:I4"/>
    <mergeCell ref="A7"/>
    <mergeCell ref="C7"/>
    <mergeCell ref="E7"/>
    <mergeCell ref="C6:E6"/>
    <mergeCell ref="A5:I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سهام</vt:lpstr>
      <vt:lpstr>واحد های صندوق</vt:lpstr>
      <vt:lpstr>اوراق مشارکت</vt:lpstr>
      <vt:lpstr>سپرده</vt:lpstr>
      <vt:lpstr>درآمدها</vt:lpstr>
      <vt:lpstr>سرمایه‌گذاری در سهام</vt:lpstr>
      <vt:lpstr>سرمایه گذاری در صندوق</vt:lpstr>
      <vt:lpstr>سرمایه‌گذاری در اوراق بهادار</vt:lpstr>
      <vt:lpstr>درآمد سپرده بانکی</vt:lpstr>
      <vt:lpstr>سایر درآمدها</vt:lpstr>
      <vt:lpstr>مبالغ تخصیص یافته</vt:lpstr>
      <vt:lpstr>درآمد سود سهام</vt:lpstr>
      <vt:lpstr>سود اوراق بهادار</vt:lpstr>
      <vt:lpstr>سود سپرده بانکی</vt:lpstr>
      <vt:lpstr>درآمد ناشی از فروش</vt:lpstr>
      <vt:lpstr>درآمد ناشی از تغییر قیمت اوراق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Shahbazian, Abbas</dc:creator>
  <cp:lastModifiedBy>Pirzadeh, Keyvan</cp:lastModifiedBy>
  <dcterms:created xsi:type="dcterms:W3CDTF">2026-02-25T09:13:38Z</dcterms:created>
  <dcterms:modified xsi:type="dcterms:W3CDTF">2026-03-10T05:01:57Z</dcterms:modified>
</cp:coreProperties>
</file>