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oh.Gholami\Documents\MyJabberFiles\a.ghayouri@emofid.com\بازارگردانی\پرتفوی\15-پرتفوی خرداد ماه منتهی به 14050331- بازارگردانی\"/>
    </mc:Choice>
  </mc:AlternateContent>
  <xr:revisionPtr revIDLastSave="0" documentId="13_ncr:1_{AD8E10D8-7487-47A2-A7BF-14C4982EF757}" xr6:coauthVersionLast="47" xr6:coauthVersionMax="47" xr10:uidLastSave="{00000000-0000-0000-0000-000000000000}"/>
  <bookViews>
    <workbookView xWindow="-120" yWindow="-120" windowWidth="29040" windowHeight="15720" tabRatio="922" firstSheet="4" activeTab="10" xr2:uid="{00000000-000D-0000-FFFF-FFFF00000000}"/>
  </bookViews>
  <sheets>
    <sheet name="سهام" sheetId="1" r:id="rId1"/>
    <sheet name="واحد های صندوق" sheetId="16" r:id="rId2"/>
    <sheet name="اوراق مشارکت" sheetId="3" r:id="rId3"/>
    <sheet name="سپرده" sheetId="6" r:id="rId4"/>
    <sheet name=" درآمدها" sheetId="15" r:id="rId5"/>
    <sheet name="سرمایه‌گذاری در سهام" sheetId="11" r:id="rId6"/>
    <sheet name="سرمایه‌گذاری در صندوق " sheetId="17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مبالغ تخصیص یافته" sheetId="18" r:id="rId11"/>
    <sheet name="درآمد سود سهام" sheetId="8" r:id="rId12"/>
    <sheet name="سود اوراق بهادار " sheetId="7" r:id="rId13"/>
    <sheet name="سود سپرده بانکی" sheetId="19" r:id="rId14"/>
    <sheet name="درآمد ناشی از فروش" sheetId="10" r:id="rId15"/>
    <sheet name="درآمد ناشی از تغییر قیمت اوراق" sheetId="9" r:id="rId16"/>
  </sheets>
  <definedNames>
    <definedName name="_xlnm._FilterDatabase" localSheetId="15" hidden="1">'درآمد ناشی از تغییر قیمت اوراق'!$A$7:$A$54</definedName>
    <definedName name="_xlnm._FilterDatabase" localSheetId="14" hidden="1">'درآمد ناشی از فروش'!$A$7:$Q$50</definedName>
    <definedName name="_xlnm._FilterDatabase" localSheetId="7" hidden="1">'سرمایه‌گذاری در اوراق بهادار'!$A$8:$Q$25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5" i="10" l="1"/>
  <c r="Q36" i="10"/>
  <c r="Q37" i="10"/>
  <c r="Q38" i="10"/>
  <c r="Q39" i="10"/>
  <c r="Q40" i="10"/>
  <c r="Q23" i="10"/>
  <c r="I19" i="17" l="1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20" i="12" s="1"/>
  <c r="Q32" i="9"/>
  <c r="Q19" i="12" s="1"/>
  <c r="Q33" i="9"/>
  <c r="Q34" i="9"/>
  <c r="Q17" i="12" s="1"/>
  <c r="Q35" i="9"/>
  <c r="Q36" i="9"/>
  <c r="Q21" i="12" s="1"/>
  <c r="Q37" i="9"/>
  <c r="Q22" i="12" s="1"/>
  <c r="Q38" i="9"/>
  <c r="Q39" i="9"/>
  <c r="Q40" i="9"/>
  <c r="Q41" i="9"/>
  <c r="Q23" i="12" s="1"/>
  <c r="Q42" i="9"/>
  <c r="Q24" i="12" s="1"/>
  <c r="Q43" i="9"/>
  <c r="Q44" i="9"/>
  <c r="Q16" i="12" s="1"/>
  <c r="Q45" i="9"/>
  <c r="Q46" i="9"/>
  <c r="Q47" i="9"/>
  <c r="Q48" i="9"/>
  <c r="Q49" i="9"/>
  <c r="Q50" i="9"/>
  <c r="Q25" i="12" s="1"/>
  <c r="Q51" i="9"/>
  <c r="Q52" i="9"/>
  <c r="Q53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20" i="12" s="1"/>
  <c r="I32" i="9"/>
  <c r="I19" i="12" s="1"/>
  <c r="I33" i="9"/>
  <c r="I18" i="12" s="1"/>
  <c r="I34" i="9"/>
  <c r="I17" i="12" s="1"/>
  <c r="I35" i="9"/>
  <c r="I36" i="9"/>
  <c r="I21" i="12" s="1"/>
  <c r="I37" i="9"/>
  <c r="I22" i="12" s="1"/>
  <c r="I38" i="9"/>
  <c r="I39" i="9"/>
  <c r="I40" i="9"/>
  <c r="I41" i="9"/>
  <c r="I23" i="12" s="1"/>
  <c r="I42" i="9"/>
  <c r="I24" i="12" s="1"/>
  <c r="I43" i="9"/>
  <c r="I44" i="9"/>
  <c r="I16" i="12" s="1"/>
  <c r="I45" i="9"/>
  <c r="I46" i="9"/>
  <c r="I47" i="9"/>
  <c r="I48" i="9"/>
  <c r="I49" i="9"/>
  <c r="I50" i="9"/>
  <c r="I25" i="12" s="1"/>
  <c r="I51" i="9"/>
  <c r="I52" i="9"/>
  <c r="I53" i="9"/>
  <c r="I8" i="9"/>
  <c r="O50" i="10"/>
  <c r="M50" i="10"/>
  <c r="G50" i="10"/>
  <c r="E50" i="10"/>
  <c r="I49" i="10"/>
  <c r="Q9" i="10"/>
  <c r="Q10" i="10"/>
  <c r="Q11" i="10"/>
  <c r="Q12" i="10"/>
  <c r="Q13" i="10"/>
  <c r="Q14" i="10"/>
  <c r="Q16" i="10"/>
  <c r="Q17" i="10"/>
  <c r="Q18" i="10"/>
  <c r="Q19" i="10"/>
  <c r="Q20" i="10"/>
  <c r="Q21" i="10"/>
  <c r="S10" i="11" s="1"/>
  <c r="Q22" i="10"/>
  <c r="Q24" i="10"/>
  <c r="Q25" i="10"/>
  <c r="Q26" i="10"/>
  <c r="S8" i="11" s="1"/>
  <c r="Q27" i="10"/>
  <c r="Q28" i="10"/>
  <c r="Q29" i="10"/>
  <c r="Q30" i="10"/>
  <c r="Q31" i="10"/>
  <c r="Q32" i="10"/>
  <c r="Q33" i="10"/>
  <c r="Q34" i="10"/>
  <c r="Q41" i="10"/>
  <c r="Q42" i="10"/>
  <c r="Q43" i="10"/>
  <c r="Q44" i="10"/>
  <c r="Q45" i="10"/>
  <c r="Q46" i="10"/>
  <c r="Q47" i="10"/>
  <c r="Q48" i="10"/>
  <c r="Q8" i="10"/>
  <c r="I9" i="10"/>
  <c r="I10" i="10"/>
  <c r="I11" i="10"/>
  <c r="I12" i="10"/>
  <c r="I13" i="10"/>
  <c r="I14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8" i="10"/>
  <c r="M9" i="19"/>
  <c r="M139" i="19" s="1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G130" i="19"/>
  <c r="G131" i="19"/>
  <c r="G132" i="19"/>
  <c r="G133" i="19"/>
  <c r="G134" i="19"/>
  <c r="G135" i="19"/>
  <c r="G136" i="19"/>
  <c r="G137" i="19"/>
  <c r="G138" i="19"/>
  <c r="G8" i="19"/>
  <c r="M9" i="7"/>
  <c r="M10" i="7"/>
  <c r="M11" i="7"/>
  <c r="M12" i="7"/>
  <c r="M13" i="7"/>
  <c r="M14" i="7"/>
  <c r="M15" i="7"/>
  <c r="M16" i="7"/>
  <c r="M17" i="7"/>
  <c r="M18" i="7"/>
  <c r="M8" i="7"/>
  <c r="G9" i="7"/>
  <c r="G10" i="7"/>
  <c r="G11" i="7"/>
  <c r="G12" i="7"/>
  <c r="G13" i="7"/>
  <c r="G14" i="7"/>
  <c r="G15" i="7"/>
  <c r="G16" i="7"/>
  <c r="G17" i="7"/>
  <c r="G18" i="7"/>
  <c r="G8" i="7"/>
  <c r="K19" i="7"/>
  <c r="I19" i="7"/>
  <c r="E19" i="7"/>
  <c r="C19" i="7"/>
  <c r="K139" i="19"/>
  <c r="I139" i="19"/>
  <c r="G139" i="19"/>
  <c r="E139" i="19"/>
  <c r="C139" i="19"/>
  <c r="E11" i="15"/>
  <c r="E10" i="14"/>
  <c r="Q18" i="12"/>
  <c r="S13" i="17"/>
  <c r="S18" i="17"/>
  <c r="S19" i="17"/>
  <c r="S20" i="17"/>
  <c r="M35" i="17"/>
  <c r="S11" i="11"/>
  <c r="M15" i="11"/>
  <c r="C15" i="11"/>
  <c r="C35" i="17"/>
  <c r="C99" i="6"/>
  <c r="E99" i="6"/>
  <c r="G99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8" i="6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9" i="3"/>
  <c r="Y27" i="3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13" i="16"/>
  <c r="Q14" i="16"/>
  <c r="Q15" i="16"/>
  <c r="Q12" i="16"/>
  <c r="Q10" i="16"/>
  <c r="Q11" i="16"/>
  <c r="Q9" i="16"/>
  <c r="W36" i="16"/>
  <c r="U36" i="16"/>
  <c r="O36" i="16"/>
  <c r="K36" i="16"/>
  <c r="G36" i="16"/>
  <c r="E36" i="16"/>
  <c r="Y36" i="16"/>
  <c r="Y16" i="1"/>
  <c r="W16" i="1"/>
  <c r="U16" i="1"/>
  <c r="O16" i="1"/>
  <c r="K16" i="1"/>
  <c r="G16" i="1"/>
  <c r="E16" i="1"/>
  <c r="Q50" i="10" l="1"/>
  <c r="I50" i="10"/>
  <c r="I13" i="17"/>
  <c r="I14" i="17"/>
  <c r="S15" i="17"/>
  <c r="Q14" i="12"/>
  <c r="S32" i="17"/>
  <c r="I11" i="17"/>
  <c r="S13" i="11"/>
  <c r="S26" i="17"/>
  <c r="I30" i="17"/>
  <c r="I8" i="11"/>
  <c r="I10" i="11"/>
  <c r="Q13" i="12"/>
  <c r="S29" i="17"/>
  <c r="S27" i="17"/>
  <c r="I9" i="12"/>
  <c r="I22" i="17"/>
  <c r="S24" i="17"/>
  <c r="I32" i="17"/>
  <c r="I31" i="17"/>
  <c r="I17" i="17"/>
  <c r="S33" i="17"/>
  <c r="I13" i="11"/>
  <c r="I14" i="12"/>
  <c r="I15" i="17"/>
  <c r="I12" i="17"/>
  <c r="S16" i="17"/>
  <c r="Q9" i="12"/>
  <c r="Q12" i="12"/>
  <c r="Q8" i="12"/>
  <c r="S28" i="17"/>
  <c r="S22" i="17"/>
  <c r="S12" i="17"/>
  <c r="I10" i="17"/>
  <c r="S17" i="17"/>
  <c r="I33" i="17"/>
  <c r="I13" i="12"/>
  <c r="I29" i="17"/>
  <c r="I27" i="17"/>
  <c r="S25" i="17"/>
  <c r="Q10" i="12"/>
  <c r="S23" i="17"/>
  <c r="S12" i="11"/>
  <c r="I34" i="17"/>
  <c r="S34" i="17"/>
  <c r="I8" i="12"/>
  <c r="I25" i="17"/>
  <c r="I10" i="12"/>
  <c r="I23" i="17"/>
  <c r="I20" i="17"/>
  <c r="I12" i="11"/>
  <c r="Q15" i="12"/>
  <c r="Q11" i="12"/>
  <c r="S9" i="11"/>
  <c r="I16" i="17"/>
  <c r="I12" i="12"/>
  <c r="I28" i="17"/>
  <c r="S21" i="17"/>
  <c r="S10" i="17"/>
  <c r="S31" i="17"/>
  <c r="I24" i="17"/>
  <c r="I26" i="17"/>
  <c r="I21" i="17"/>
  <c r="S14" i="17"/>
  <c r="S8" i="17"/>
  <c r="I15" i="12"/>
  <c r="I11" i="12"/>
  <c r="I9" i="11"/>
  <c r="I11" i="11"/>
  <c r="I18" i="17"/>
  <c r="S30" i="17"/>
  <c r="E15" i="11"/>
  <c r="O35" i="17"/>
  <c r="E35" i="17"/>
  <c r="O15" i="11"/>
  <c r="S14" i="11"/>
  <c r="Q15" i="11"/>
  <c r="M19" i="7"/>
  <c r="G19" i="7"/>
  <c r="I99" i="6"/>
  <c r="K99" i="6"/>
  <c r="E11" i="14"/>
  <c r="C11" i="14"/>
  <c r="G139" i="13"/>
  <c r="C139" i="13"/>
  <c r="E10" i="15" s="1"/>
  <c r="O26" i="12"/>
  <c r="M26" i="12"/>
  <c r="K26" i="12"/>
  <c r="G26" i="12"/>
  <c r="E26" i="12"/>
  <c r="C26" i="12"/>
  <c r="Q54" i="9"/>
  <c r="O54" i="9"/>
  <c r="M54" i="9"/>
  <c r="I54" i="9"/>
  <c r="G54" i="9"/>
  <c r="E54" i="9"/>
  <c r="S11" i="8"/>
  <c r="Q11" i="8"/>
  <c r="O11" i="8"/>
  <c r="M11" i="8"/>
  <c r="K11" i="8"/>
  <c r="I11" i="8"/>
  <c r="W27" i="3"/>
  <c r="U27" i="3"/>
  <c r="O27" i="3"/>
  <c r="K27" i="3"/>
  <c r="G27" i="3"/>
  <c r="E27" i="3"/>
  <c r="S11" i="17" l="1"/>
  <c r="I8" i="17"/>
  <c r="Q26" i="12"/>
  <c r="I26" i="12"/>
  <c r="E9" i="15" s="1"/>
  <c r="S9" i="17"/>
  <c r="I9" i="17"/>
  <c r="Q35" i="17"/>
  <c r="G35" i="17"/>
  <c r="S15" i="11"/>
  <c r="U14" i="11" s="1"/>
  <c r="I9" i="13"/>
  <c r="I17" i="13"/>
  <c r="I25" i="13"/>
  <c r="I33" i="13"/>
  <c r="I41" i="13"/>
  <c r="I49" i="13"/>
  <c r="I57" i="13"/>
  <c r="I65" i="13"/>
  <c r="I73" i="13"/>
  <c r="I81" i="13"/>
  <c r="I89" i="13"/>
  <c r="I97" i="13"/>
  <c r="I105" i="13"/>
  <c r="I113" i="13"/>
  <c r="I121" i="13"/>
  <c r="I129" i="13"/>
  <c r="I137" i="13"/>
  <c r="I64" i="13"/>
  <c r="I104" i="13"/>
  <c r="I136" i="13"/>
  <c r="I10" i="13"/>
  <c r="I18" i="13"/>
  <c r="I26" i="13"/>
  <c r="I34" i="13"/>
  <c r="I42" i="13"/>
  <c r="I50" i="13"/>
  <c r="I58" i="13"/>
  <c r="I66" i="13"/>
  <c r="I74" i="13"/>
  <c r="I82" i="13"/>
  <c r="I90" i="13"/>
  <c r="I98" i="13"/>
  <c r="I106" i="13"/>
  <c r="I114" i="13"/>
  <c r="I122" i="13"/>
  <c r="I130" i="13"/>
  <c r="I138" i="13"/>
  <c r="I48" i="13"/>
  <c r="I96" i="13"/>
  <c r="I120" i="13"/>
  <c r="I11" i="13"/>
  <c r="I19" i="13"/>
  <c r="I27" i="13"/>
  <c r="I35" i="13"/>
  <c r="I43" i="13"/>
  <c r="I51" i="13"/>
  <c r="I59" i="13"/>
  <c r="I67" i="13"/>
  <c r="I75" i="13"/>
  <c r="I83" i="13"/>
  <c r="I91" i="13"/>
  <c r="I99" i="13"/>
  <c r="I107" i="13"/>
  <c r="I115" i="13"/>
  <c r="I123" i="13"/>
  <c r="I131" i="13"/>
  <c r="I8" i="13"/>
  <c r="I56" i="13"/>
  <c r="I112" i="13"/>
  <c r="I12" i="13"/>
  <c r="I20" i="13"/>
  <c r="I28" i="13"/>
  <c r="I36" i="13"/>
  <c r="I44" i="13"/>
  <c r="I52" i="13"/>
  <c r="I60" i="13"/>
  <c r="I68" i="13"/>
  <c r="I76" i="13"/>
  <c r="I84" i="13"/>
  <c r="I92" i="13"/>
  <c r="I100" i="13"/>
  <c r="I108" i="13"/>
  <c r="I116" i="13"/>
  <c r="I124" i="13"/>
  <c r="I132" i="13"/>
  <c r="I32" i="13"/>
  <c r="I88" i="13"/>
  <c r="I13" i="13"/>
  <c r="I21" i="13"/>
  <c r="I29" i="13"/>
  <c r="I37" i="13"/>
  <c r="I45" i="13"/>
  <c r="I53" i="13"/>
  <c r="I61" i="13"/>
  <c r="I69" i="13"/>
  <c r="I77" i="13"/>
  <c r="I85" i="13"/>
  <c r="I93" i="13"/>
  <c r="I101" i="13"/>
  <c r="I109" i="13"/>
  <c r="I117" i="13"/>
  <c r="I125" i="13"/>
  <c r="I133" i="13"/>
  <c r="I24" i="13"/>
  <c r="I14" i="13"/>
  <c r="I22" i="13"/>
  <c r="I30" i="13"/>
  <c r="I38" i="13"/>
  <c r="I46" i="13"/>
  <c r="I54" i="13"/>
  <c r="I62" i="13"/>
  <c r="I70" i="13"/>
  <c r="I78" i="13"/>
  <c r="I86" i="13"/>
  <c r="I94" i="13"/>
  <c r="I102" i="13"/>
  <c r="I110" i="13"/>
  <c r="I118" i="13"/>
  <c r="I126" i="13"/>
  <c r="I134" i="13"/>
  <c r="I40" i="13"/>
  <c r="I72" i="13"/>
  <c r="I128" i="13"/>
  <c r="I15" i="13"/>
  <c r="I23" i="13"/>
  <c r="I31" i="13"/>
  <c r="I39" i="13"/>
  <c r="I47" i="13"/>
  <c r="I55" i="13"/>
  <c r="I63" i="13"/>
  <c r="I71" i="13"/>
  <c r="I79" i="13"/>
  <c r="I87" i="13"/>
  <c r="I95" i="13"/>
  <c r="I103" i="13"/>
  <c r="I111" i="13"/>
  <c r="I119" i="13"/>
  <c r="I127" i="13"/>
  <c r="I135" i="13"/>
  <c r="I16" i="13"/>
  <c r="I80" i="13"/>
  <c r="E14" i="13"/>
  <c r="E22" i="13"/>
  <c r="E30" i="13"/>
  <c r="E38" i="13"/>
  <c r="E46" i="13"/>
  <c r="E54" i="13"/>
  <c r="E62" i="13"/>
  <c r="E70" i="13"/>
  <c r="E78" i="13"/>
  <c r="E86" i="13"/>
  <c r="E94" i="13"/>
  <c r="E102" i="13"/>
  <c r="E110" i="13"/>
  <c r="E118" i="13"/>
  <c r="E126" i="13"/>
  <c r="E134" i="13"/>
  <c r="E56" i="13"/>
  <c r="E64" i="13"/>
  <c r="E72" i="13"/>
  <c r="E88" i="13"/>
  <c r="E96" i="13"/>
  <c r="E112" i="13"/>
  <c r="E128" i="13"/>
  <c r="E131" i="13"/>
  <c r="E12" i="13"/>
  <c r="E44" i="13"/>
  <c r="E68" i="13"/>
  <c r="E92" i="13"/>
  <c r="E116" i="13"/>
  <c r="E21" i="13"/>
  <c r="E53" i="13"/>
  <c r="E61" i="13"/>
  <c r="E101" i="13"/>
  <c r="E117" i="13"/>
  <c r="E15" i="13"/>
  <c r="E23" i="13"/>
  <c r="E31" i="13"/>
  <c r="E39" i="13"/>
  <c r="E47" i="13"/>
  <c r="E55" i="13"/>
  <c r="E63" i="13"/>
  <c r="E71" i="13"/>
  <c r="E79" i="13"/>
  <c r="E87" i="13"/>
  <c r="E95" i="13"/>
  <c r="E103" i="13"/>
  <c r="E111" i="13"/>
  <c r="E119" i="13"/>
  <c r="E127" i="13"/>
  <c r="E135" i="13"/>
  <c r="E48" i="13"/>
  <c r="E104" i="13"/>
  <c r="E120" i="13"/>
  <c r="E8" i="13"/>
  <c r="E108" i="13"/>
  <c r="E93" i="13"/>
  <c r="E16" i="13"/>
  <c r="E24" i="13"/>
  <c r="E32" i="13"/>
  <c r="E40" i="13"/>
  <c r="E80" i="13"/>
  <c r="E136" i="13"/>
  <c r="E60" i="13"/>
  <c r="E124" i="13"/>
  <c r="E37" i="13"/>
  <c r="E85" i="13"/>
  <c r="E9" i="13"/>
  <c r="E17" i="13"/>
  <c r="E25" i="13"/>
  <c r="E33" i="13"/>
  <c r="E41" i="13"/>
  <c r="E49" i="13"/>
  <c r="E57" i="13"/>
  <c r="E65" i="13"/>
  <c r="E73" i="13"/>
  <c r="E81" i="13"/>
  <c r="E89" i="13"/>
  <c r="E97" i="13"/>
  <c r="E105" i="13"/>
  <c r="E113" i="13"/>
  <c r="E121" i="13"/>
  <c r="E129" i="13"/>
  <c r="E137" i="13"/>
  <c r="E11" i="13"/>
  <c r="E27" i="13"/>
  <c r="E43" i="13"/>
  <c r="E59" i="13"/>
  <c r="E75" i="13"/>
  <c r="E91" i="13"/>
  <c r="E107" i="13"/>
  <c r="E123" i="13"/>
  <c r="E28" i="13"/>
  <c r="E76" i="13"/>
  <c r="E132" i="13"/>
  <c r="E29" i="13"/>
  <c r="E77" i="13"/>
  <c r="E133" i="13"/>
  <c r="E10" i="13"/>
  <c r="E18" i="13"/>
  <c r="E26" i="13"/>
  <c r="E34" i="13"/>
  <c r="E42" i="13"/>
  <c r="E50" i="13"/>
  <c r="E58" i="13"/>
  <c r="E66" i="13"/>
  <c r="E74" i="13"/>
  <c r="E82" i="13"/>
  <c r="E90" i="13"/>
  <c r="E98" i="13"/>
  <c r="E106" i="13"/>
  <c r="E114" i="13"/>
  <c r="E122" i="13"/>
  <c r="E130" i="13"/>
  <c r="E138" i="13"/>
  <c r="E19" i="13"/>
  <c r="E35" i="13"/>
  <c r="E51" i="13"/>
  <c r="E67" i="13"/>
  <c r="E83" i="13"/>
  <c r="E99" i="13"/>
  <c r="E115" i="13"/>
  <c r="E20" i="13"/>
  <c r="E36" i="13"/>
  <c r="E52" i="13"/>
  <c r="E84" i="13"/>
  <c r="E100" i="13"/>
  <c r="E13" i="13"/>
  <c r="E45" i="13"/>
  <c r="E69" i="13"/>
  <c r="E109" i="13"/>
  <c r="E125" i="13"/>
  <c r="S35" i="17" l="1"/>
  <c r="U16" i="17" s="1"/>
  <c r="I35" i="17"/>
  <c r="K19" i="17" s="1"/>
  <c r="U13" i="11"/>
  <c r="U12" i="11"/>
  <c r="U11" i="11"/>
  <c r="U8" i="11"/>
  <c r="U9" i="11"/>
  <c r="U10" i="11"/>
  <c r="I139" i="13"/>
  <c r="E139" i="13"/>
  <c r="U14" i="17" l="1"/>
  <c r="U18" i="17"/>
  <c r="U31" i="17"/>
  <c r="U30" i="17"/>
  <c r="U32" i="17"/>
  <c r="U17" i="17"/>
  <c r="K16" i="17"/>
  <c r="U12" i="17"/>
  <c r="U28" i="17"/>
  <c r="U26" i="17"/>
  <c r="K22" i="17"/>
  <c r="K21" i="17"/>
  <c r="K15" i="17"/>
  <c r="U13" i="17"/>
  <c r="U19" i="17"/>
  <c r="U29" i="17"/>
  <c r="K20" i="17"/>
  <c r="K24" i="17"/>
  <c r="K25" i="17"/>
  <c r="U11" i="17"/>
  <c r="K23" i="17"/>
  <c r="U10" i="17"/>
  <c r="U15" i="17"/>
  <c r="U24" i="17"/>
  <c r="K28" i="17"/>
  <c r="K17" i="17"/>
  <c r="U23" i="17"/>
  <c r="U9" i="17"/>
  <c r="K12" i="17"/>
  <c r="K34" i="17"/>
  <c r="U25" i="17"/>
  <c r="U34" i="17"/>
  <c r="K18" i="17"/>
  <c r="K27" i="17"/>
  <c r="K10" i="17"/>
  <c r="U27" i="17"/>
  <c r="U22" i="17"/>
  <c r="U20" i="17"/>
  <c r="K8" i="17"/>
  <c r="K30" i="17"/>
  <c r="U21" i="17"/>
  <c r="U33" i="17"/>
  <c r="U8" i="17"/>
  <c r="K26" i="17"/>
  <c r="K13" i="17"/>
  <c r="K9" i="17"/>
  <c r="K33" i="17"/>
  <c r="K31" i="17"/>
  <c r="K11" i="17"/>
  <c r="K29" i="17"/>
  <c r="K32" i="17"/>
  <c r="E8" i="15"/>
  <c r="K14" i="17"/>
  <c r="U15" i="11"/>
  <c r="U35" i="17" l="1"/>
  <c r="K35" i="17"/>
  <c r="I14" i="11"/>
  <c r="G15" i="11"/>
  <c r="I15" i="11" l="1"/>
  <c r="K14" i="11" s="1"/>
  <c r="E7" i="15" l="1"/>
  <c r="K11" i="11"/>
  <c r="K13" i="11"/>
  <c r="K9" i="11"/>
  <c r="K10" i="11"/>
  <c r="K12" i="11"/>
  <c r="K8" i="11"/>
  <c r="K15" i="11" l="1"/>
  <c r="I12" i="15"/>
  <c r="E12" i="15"/>
  <c r="G7" i="15" l="1"/>
  <c r="G10" i="15"/>
  <c r="G8" i="15"/>
  <c r="G11" i="15"/>
  <c r="G9" i="15"/>
  <c r="G12" i="15" l="1"/>
</calcChain>
</file>

<file path=xl/sharedStrings.xml><?xml version="1.0" encoding="utf-8"?>
<sst xmlns="http://schemas.openxmlformats.org/spreadsheetml/2006/main" count="1783" uniqueCount="171">
  <si>
    <t>صندوق سرمایه‌گذاری اختصاصی بازارگردانی مفید</t>
  </si>
  <si>
    <t>صورت وضعیت پورتفوی</t>
  </si>
  <si>
    <t>برای ماه منتهی به 1405/03/31</t>
  </si>
  <si>
    <t>نام شرکت</t>
  </si>
  <si>
    <t>1405/02/31</t>
  </si>
  <si>
    <t>تغییرات طی دوره</t>
  </si>
  <si>
    <t>1405/03/31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</si>
  <si>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</si>
  <si>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</si>
  <si>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</si>
  <si>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</si>
  <si>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</si>
  <si>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</si>
  <si>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</si>
  <si>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</si>
  <si>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</si>
  <si>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</si>
  <si>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</si>
  <si>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ارمغان فیروزه آسیا-ثابت</t>
  </si>
  <si>
    <t>صندوق س شاخصی آرام مفید</t>
  </si>
  <si>
    <t>صندوق س. آوند مفید-د</t>
  </si>
  <si>
    <t>صندوق س.اعتماد آفرین پارسیان-د</t>
  </si>
  <si>
    <t>نیان الکترونیک</t>
  </si>
  <si>
    <t>صندوق س صنایع مفید1- بخشی</t>
  </si>
  <si>
    <t>صندوق س صنایع مفید2-بخشی</t>
  </si>
  <si>
    <t>صندوق س.درآمد ثابت پاسارگاد-د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</si>
  <si>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</si>
  <si>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</si>
  <si>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</si>
  <si>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</si>
  <si>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</si>
  <si>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صندوق تداوم اطمینان تمدن-ثابت</t>
  </si>
  <si>
    <t>صندوق س یاقوت آگاه-ثابت</t>
  </si>
  <si>
    <t>معدنکاران نسوز</t>
  </si>
  <si>
    <t>صندوق س. شاخصی هم وزن همسنگ-س</t>
  </si>
  <si>
    <t>بیمه زندگی مفید</t>
  </si>
  <si>
    <t>صندوق س. با درآمد ثابت کیان</t>
  </si>
  <si>
    <t>مجتمع کاشی و سنگ پرسپولیس یزد</t>
  </si>
  <si>
    <t>کولان سل</t>
  </si>
  <si>
    <t>صندوق س. لبخند فارابی-د</t>
  </si>
  <si>
    <t>صندوق س.درآمد ثابت کارآمد-د</t>
  </si>
  <si>
    <t>صندوق س سپر سرمایه بیدار- ثابت</t>
  </si>
  <si>
    <t>صندوق س نوع دوم افق آتی-ثابت</t>
  </si>
  <si>
    <t>صندوق سرمایه گذاری ماهور-ثابت</t>
  </si>
  <si>
    <t>صندوق س نگین سامان-ثابت</t>
  </si>
  <si>
    <t>صندوق س. آرمان آتی کوثر-د</t>
  </si>
  <si>
    <t>ص.س.درآمد ثابت کیمیا-د</t>
  </si>
  <si>
    <t>صندوق س. ثبات ویستا -د</t>
  </si>
  <si>
    <t/>
  </si>
  <si>
    <t>اطلاعات اوراق بهادار با درآمد ثابت</t>
  </si>
  <si>
    <t>نام اوراق</t>
  </si>
  <si>
    <t>قیمت بازار هر ورقه</t>
  </si>
  <si>
    <t>سلف موازی گروه صنعتی پاکشو</t>
  </si>
  <si>
    <t>سلف موازی پدیده شیمی قرن</t>
  </si>
  <si>
    <t>سلف موازی آریان کیمیاتک</t>
  </si>
  <si>
    <t>سلف موازی میلگرد تبریز</t>
  </si>
  <si>
    <t>سلف استاندارد خودروی کرمان</t>
  </si>
  <si>
    <t>سلف شیرفرادما سولیکو</t>
  </si>
  <si>
    <t>سلف موازی هیدروکربن آفتاب054</t>
  </si>
  <si>
    <t>صکوک مرابحه دعبید69-3ماهه23%</t>
  </si>
  <si>
    <t>مرابحه شهر فرش-مفید060921</t>
  </si>
  <si>
    <t>مرابحه اورند پیشرو-مفید051118</t>
  </si>
  <si>
    <t>اجاره اهداف مفید 14070531</t>
  </si>
  <si>
    <t>مرابحه طبیعت سبز-مفید060920</t>
  </si>
  <si>
    <t>مشارکت ش قم0612-3 ماهه 20.5%</t>
  </si>
  <si>
    <t>صکوک مرابحه پاکشو603-3ماهه23%</t>
  </si>
  <si>
    <t>مرابحه طبیعت سبز-مفید070311</t>
  </si>
  <si>
    <t>صکوک مرابحه شدوص810-3ماهه23%</t>
  </si>
  <si>
    <t>صکوک مرابحه دعبید802-3ماهه23%</t>
  </si>
  <si>
    <t>صکوک مرابحه دعبید803-بدون ضامن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</si>
  <si>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</si>
  <si>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</si>
  <si>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</si>
  <si>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</si>
  <si>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</si>
  <si>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</si>
  <si>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خاورمیانه ظفر</t>
  </si>
  <si>
    <t>بانک خاورمیانه آفریقا</t>
  </si>
  <si>
    <t>بانک تجارت کار</t>
  </si>
  <si>
    <t>بانک شهر مرکزی قم</t>
  </si>
  <si>
    <t>بانک ملی بورس اوراق بهادار</t>
  </si>
  <si>
    <t>بانک تجارت حافظ جنوبی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</si>
  <si>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</si>
  <si>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</si>
  <si>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</si>
  <si>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</si>
  <si>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</si>
  <si>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</si>
  <si>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</si>
  <si>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</si>
  <si>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</si>
  <si>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</si>
  <si>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</si>
  <si>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</si>
  <si>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</si>
  <si>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</si>
  <si>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</si>
  <si>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</si>
  <si>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</si>
  <si>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</si>
  <si>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</si>
  <si>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</si>
  <si>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</si>
  <si>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</si>
  <si>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</si>
  <si>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</si>
  <si>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</si>
  <si>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</si>
  <si>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</si>
  <si>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</si>
  <si>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</si>
  <si>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</si>
  <si>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</si>
  <si>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</si>
  <si>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</si>
  <si>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</si>
  <si>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</si>
  <si>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1405/03/01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</si>
  <si>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</si>
  <si>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</si>
  <si>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</si>
  <si>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</si>
  <si>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</si>
  <si>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یادداشت</t>
  </si>
  <si>
    <t>1-2</t>
  </si>
  <si>
    <t>2-2</t>
  </si>
  <si>
    <t>3-2</t>
  </si>
  <si>
    <t>4-2</t>
  </si>
  <si>
    <t>5-2</t>
  </si>
  <si>
    <t>درآمد حاصل از سرمایه گذاری در سهام و حق تقدم سهام</t>
  </si>
  <si>
    <t>اختیارخ اطلس-70000-14040804</t>
  </si>
  <si>
    <t>1-2-درآمد حاصل از سرمایه­گذاری در سهام و حق تقدم سهام:</t>
  </si>
  <si>
    <t>طی خرداد ماه</t>
  </si>
  <si>
    <t>از ابتدای سال مالی تا پایان خرداد ماه</t>
  </si>
  <si>
    <t>درآمد حاصل از سرمایه گذاری در واحدهای صندوق های سرمایه گذاری</t>
  </si>
  <si>
    <t>2-2-درآمد حاصل از سرمایه­گذاری در واحدهای صندوق:</t>
  </si>
  <si>
    <t>درآمد حاصل از سرمایه گذاری در اوراق بهادار با درآمد ثابت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</si>
  <si>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</si>
  <si>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</si>
  <si>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</si>
  <si>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از ابتدای سال مالی</t>
  </si>
  <si>
    <t>تا پایان خرداد ماه</t>
  </si>
  <si>
    <t>سایر درآمدهای تنزیل سود بانک</t>
  </si>
  <si>
    <t>درآمد حاصل از کارمزد بازارگردانی</t>
  </si>
  <si>
    <t>درآمد حاصل از سرمایه گذاری در سپرده بانکی و گواهی سپرده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</si>
  <si>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</si>
  <si>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</si>
  <si>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</si>
  <si>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</si>
  <si>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</si>
  <si>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</si>
  <si>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</si>
  <si>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</si>
  <si>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</si>
  <si>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</si>
  <si>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</si>
  <si>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</si>
  <si>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هزینه  کارمزد خرید و نگهداری اوراق صعبید069 - صندوق آوند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</si>
  <si>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</si>
  <si>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</si>
  <si>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</si>
  <si>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</si>
  <si>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</si>
  <si>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</si>
  <si>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</si>
  <si>
    <t xml:space="preserve">هزینه کارمزد خرید و نگهداری اوراق صعبید803- صندوق حامی </t>
  </si>
  <si>
    <t>هزینه کارمزد خرید و نگهداری اوراق صعبید803- صندوق حامی دوم</t>
  </si>
  <si>
    <t>هزینه کارمزد خرید و نگهداری اوراق صعبید803- صندوق آوند</t>
  </si>
  <si>
    <t>هزینه کارمزد خرید و نگهداری اوراق صعبید803- صندوق پاسارگاد</t>
  </si>
  <si>
    <t>سود اوراق بهادار با درآمد ثابت</t>
  </si>
  <si>
    <t>سود(زیان) حاصل از فروش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</si>
</sst>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0.0%"/>
    <numFmt numFmtId="166" formatCode="#,##0;\(#,##0\)"/>
  </numFmts>
  <fonts count="21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b/>
      <sz val="14"/>
      <name val="B Nazanin"/>
      <charset val="178"/>
    </font>
    <font>
      <sz val="10"/>
      <color theme="1"/>
      <name val="B Nazanin"/>
      <charset val="178"/>
    </font>
    <font>
      <b/>
      <sz val="12"/>
      <color rgb="FF0062AC"/>
      <name val="B Titr"/>
      <charset val="178"/>
    </font>
    <font>
      <b/>
      <sz val="10"/>
      <color theme="1"/>
      <name val="B Nazanin"/>
      <charset val="178"/>
    </font>
    <font>
      <sz val="11"/>
      <color theme="1"/>
      <name val="B Nazanin"/>
      <charset val="178"/>
    </font>
    <font>
      <sz val="14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2"/>
      <color theme="1"/>
      <name val="B Mitra"/>
      <charset val="178"/>
    </font>
    <font>
      <sz val="16"/>
      <color theme="1"/>
      <name val="B Mitra"/>
      <charset val="178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7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 readingOrder="2"/>
    </xf>
    <xf numFmtId="0" fontId="11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3" fontId="2" fillId="0" borderId="2" xfId="0" applyNumberFormat="1" applyFont="1" applyBorder="1" applyAlignment="1">
      <alignment horizontal="center"/>
    </xf>
    <xf numFmtId="10" fontId="8" fillId="0" borderId="2" xfId="2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0" fontId="2" fillId="0" borderId="2" xfId="1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12" fillId="0" borderId="0" xfId="0" applyFont="1"/>
    <xf numFmtId="0" fontId="6" fillId="0" borderId="0" xfId="0" applyFont="1" applyAlignment="1">
      <alignment vertical="center" readingOrder="2"/>
    </xf>
    <xf numFmtId="9" fontId="8" fillId="0" borderId="2" xfId="2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3" fillId="0" borderId="0" xfId="0" applyFont="1"/>
    <xf numFmtId="0" fontId="3" fillId="0" borderId="0" xfId="3" applyFont="1" applyAlignment="1">
      <alignment vertical="center"/>
    </xf>
    <xf numFmtId="0" fontId="2" fillId="0" borderId="0" xfId="3" applyFont="1"/>
    <xf numFmtId="0" fontId="14" fillId="0" borderId="0" xfId="3" applyFont="1"/>
    <xf numFmtId="0" fontId="15" fillId="0" borderId="3" xfId="3" applyFont="1" applyBorder="1" applyAlignment="1">
      <alignment horizontal="center" vertical="center"/>
    </xf>
    <xf numFmtId="0" fontId="16" fillId="0" borderId="0" xfId="3" applyFont="1"/>
    <xf numFmtId="0" fontId="15" fillId="0" borderId="3" xfId="3" applyFont="1" applyBorder="1" applyAlignment="1">
      <alignment horizontal="center" vertical="center" wrapText="1"/>
    </xf>
    <xf numFmtId="0" fontId="14" fillId="0" borderId="4" xfId="3" applyFont="1" applyBorder="1"/>
    <xf numFmtId="3" fontId="14" fillId="0" borderId="4" xfId="3" applyNumberFormat="1" applyFont="1" applyBorder="1" applyAlignment="1">
      <alignment horizontal="center"/>
    </xf>
    <xf numFmtId="0" fontId="14" fillId="0" borderId="4" xfId="3" applyFont="1" applyBorder="1" applyAlignment="1">
      <alignment horizontal="center"/>
    </xf>
    <xf numFmtId="0" fontId="17" fillId="0" borderId="4" xfId="4" applyFont="1" applyBorder="1" applyAlignment="1">
      <alignment horizontal="center" vertical="center" wrapText="1" readingOrder="2"/>
    </xf>
    <xf numFmtId="0" fontId="3" fillId="0" borderId="0" xfId="3" applyFont="1" applyAlignment="1">
      <alignment horizontal="center" vertical="center"/>
    </xf>
    <xf numFmtId="166" fontId="18" fillId="0" borderId="0" xfId="3" applyNumberFormat="1" applyFont="1" applyAlignment="1">
      <alignment horizontal="center" vertical="center" readingOrder="2"/>
    </xf>
    <xf numFmtId="10" fontId="14" fillId="0" borderId="0" xfId="2" applyNumberFormat="1" applyFont="1" applyAlignment="1">
      <alignment horizontal="center"/>
    </xf>
    <xf numFmtId="10" fontId="18" fillId="0" borderId="0" xfId="2" applyNumberFormat="1" applyFont="1" applyBorder="1" applyAlignment="1">
      <alignment horizontal="center" vertical="center" readingOrder="2"/>
    </xf>
    <xf numFmtId="0" fontId="4" fillId="0" borderId="0" xfId="3" applyFont="1"/>
    <xf numFmtId="3" fontId="14" fillId="0" borderId="0" xfId="3" applyNumberFormat="1" applyFont="1" applyAlignment="1">
      <alignment horizontal="center"/>
    </xf>
    <xf numFmtId="10" fontId="14" fillId="0" borderId="0" xfId="2" applyNumberFormat="1" applyFont="1" applyBorder="1" applyAlignment="1">
      <alignment horizontal="center"/>
    </xf>
    <xf numFmtId="3" fontId="2" fillId="0" borderId="0" xfId="3" applyNumberFormat="1" applyFont="1"/>
    <xf numFmtId="0" fontId="19" fillId="0" borderId="0" xfId="0" applyFont="1"/>
    <xf numFmtId="0" fontId="3" fillId="0" borderId="1" xfId="0" applyFont="1" applyBorder="1" applyAlignment="1">
      <alignment vertical="center"/>
    </xf>
    <xf numFmtId="164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 vertical="center"/>
    </xf>
    <xf numFmtId="3" fontId="14" fillId="0" borderId="4" xfId="3" applyNumberFormat="1" applyFont="1" applyFill="1" applyBorder="1" applyAlignment="1">
      <alignment horizontal="center"/>
    </xf>
    <xf numFmtId="0" fontId="17" fillId="0" borderId="4" xfId="4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5">
    <cellStyle name="Normal" xfId="0" builtinId="0"/>
    <cellStyle name="Normal 2" xfId="3" xr:uid="{671DA416-494B-4A9B-9216-E67905E19830}"/>
    <cellStyle name="Normal 2 2" xfId="4" xr:uid="{EF3036B2-4663-442C-8451-00CCAB90DBD5}"/>
    <cellStyle name="Percent" xfId="1" builtinId="5"/>
    <cellStyle name="Percent 2" xfId="2" xr:uid="{F67778F8-3EA3-4ACE-91B1-FF1A56D9ED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"/>
  <sheetViews>
    <sheetView rightToLeft="1" topLeftCell="A7" zoomScaleNormal="100" workbookViewId="0">
      <selection activeCell="A14" sqref="A14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22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  <c r="V2" s="65" t="s">
        <v>0</v>
      </c>
      <c r="W2" s="65" t="s">
        <v>0</v>
      </c>
      <c r="X2" s="65" t="s">
        <v>0</v>
      </c>
      <c r="Y2" s="65" t="s">
        <v>0</v>
      </c>
    </row>
    <row r="3" spans="1:25" ht="26.25" x14ac:dyDescent="0.45">
      <c r="A3" s="65" t="s">
        <v>1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 t="s">
        <v>1</v>
      </c>
      <c r="H3" s="65" t="s">
        <v>1</v>
      </c>
      <c r="I3" s="65" t="s">
        <v>1</v>
      </c>
      <c r="J3" s="65" t="s">
        <v>1</v>
      </c>
      <c r="K3" s="65" t="s">
        <v>1</v>
      </c>
      <c r="L3" s="65" t="s">
        <v>1</v>
      </c>
      <c r="M3" s="65" t="s">
        <v>1</v>
      </c>
      <c r="N3" s="65" t="s">
        <v>1</v>
      </c>
      <c r="O3" s="65" t="s">
        <v>1</v>
      </c>
      <c r="P3" s="65" t="s">
        <v>1</v>
      </c>
      <c r="Q3" s="65" t="s">
        <v>1</v>
      </c>
      <c r="R3" s="65" t="s">
        <v>1</v>
      </c>
      <c r="S3" s="65" t="s">
        <v>1</v>
      </c>
      <c r="T3" s="65" t="s">
        <v>1</v>
      </c>
      <c r="U3" s="65" t="s">
        <v>1</v>
      </c>
      <c r="V3" s="65" t="s">
        <v>1</v>
      </c>
      <c r="W3" s="65" t="s">
        <v>1</v>
      </c>
      <c r="X3" s="65" t="s">
        <v>1</v>
      </c>
      <c r="Y3" s="65" t="s">
        <v>1</v>
      </c>
    </row>
    <row r="4" spans="1:25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  <c r="V4" s="65" t="s">
        <v>2</v>
      </c>
      <c r="W4" s="65" t="s">
        <v>2</v>
      </c>
      <c r="X4" s="65" t="s">
        <v>2</v>
      </c>
      <c r="Y4" s="65" t="s">
        <v>2</v>
      </c>
    </row>
    <row r="5" spans="1:25" s="5" customFormat="1" ht="28.5" x14ac:dyDescent="0.55000000000000004">
      <c r="A5" s="66" t="s">
        <v>118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5" s="5" customFormat="1" ht="28.5" x14ac:dyDescent="0.55000000000000004">
      <c r="A6" s="66" t="s">
        <v>119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spans="1:25" ht="27" thickBot="1" x14ac:dyDescent="0.5">
      <c r="A7" s="64" t="s">
        <v>3</v>
      </c>
      <c r="C7" s="64" t="s">
        <v>117</v>
      </c>
      <c r="D7" s="64" t="s">
        <v>4</v>
      </c>
      <c r="E7" s="64" t="s">
        <v>4</v>
      </c>
      <c r="F7" s="64" t="s">
        <v>4</v>
      </c>
      <c r="G7" s="64" t="s">
        <v>4</v>
      </c>
      <c r="I7" s="64" t="s">
        <v>5</v>
      </c>
      <c r="J7" s="64" t="s">
        <v>5</v>
      </c>
      <c r="K7" s="64" t="s">
        <v>5</v>
      </c>
      <c r="L7" s="64" t="s">
        <v>5</v>
      </c>
      <c r="M7" s="64" t="s">
        <v>5</v>
      </c>
      <c r="N7" s="64" t="s">
        <v>5</v>
      </c>
      <c r="O7" s="64" t="s">
        <v>5</v>
      </c>
      <c r="Q7" s="64" t="s">
        <v>6</v>
      </c>
      <c r="R7" s="64" t="s">
        <v>6</v>
      </c>
      <c r="S7" s="64" t="s">
        <v>6</v>
      </c>
      <c r="T7" s="64" t="s">
        <v>6</v>
      </c>
      <c r="U7" s="64" t="s">
        <v>6</v>
      </c>
      <c r="V7" s="64" t="s">
        <v>6</v>
      </c>
      <c r="W7" s="64" t="s">
        <v>6</v>
      </c>
      <c r="X7" s="64" t="s">
        <v>6</v>
      </c>
      <c r="Y7" s="64" t="s">
        <v>6</v>
      </c>
    </row>
    <row r="8" spans="1:25" ht="27" thickBot="1" x14ac:dyDescent="0.5">
      <c r="A8" s="64" t="s">
        <v>3</v>
      </c>
      <c r="C8" s="64" t="s">
        <v>7</v>
      </c>
      <c r="E8" s="64" t="s">
        <v>8</v>
      </c>
      <c r="G8" s="64" t="s">
        <v>9</v>
      </c>
      <c r="I8" s="64" t="s">
        <v>10</v>
      </c>
      <c r="J8" s="64" t="s">
        <v>10</v>
      </c>
      <c r="K8" s="64" t="s">
        <v>10</v>
      </c>
      <c r="M8" s="64" t="s">
        <v>11</v>
      </c>
      <c r="N8" s="64" t="s">
        <v>11</v>
      </c>
      <c r="O8" s="64" t="s">
        <v>11</v>
      </c>
      <c r="Q8" s="64" t="s">
        <v>7</v>
      </c>
      <c r="S8" s="64" t="s">
        <v>12</v>
      </c>
      <c r="U8" s="64" t="s">
        <v>8</v>
      </c>
      <c r="W8" s="64" t="s">
        <v>9</v>
      </c>
      <c r="Y8" s="64" t="s">
        <v>70</v>
      </c>
    </row>
    <row r="9" spans="1:25" ht="27" thickBot="1" x14ac:dyDescent="0.5">
      <c r="A9" s="64" t="s">
        <v>3</v>
      </c>
      <c r="C9" s="64" t="s">
        <v>7</v>
      </c>
      <c r="E9" s="64" t="s">
        <v>8</v>
      </c>
      <c r="G9" s="64" t="s">
        <v>9</v>
      </c>
      <c r="I9" s="2" t="s">
        <v>7</v>
      </c>
      <c r="K9" s="2" t="s">
        <v>8</v>
      </c>
      <c r="M9" s="2" t="s">
        <v>7</v>
      </c>
      <c r="O9" s="2" t="s">
        <v>14</v>
      </c>
      <c r="Q9" s="64" t="s">
        <v>7</v>
      </c>
      <c r="S9" s="64" t="s">
        <v>12</v>
      </c>
      <c r="U9" s="64" t="s">
        <v>8</v>
      </c>
      <c r="W9" s="64" t="s">
        <v>9</v>
      </c>
      <c r="Y9" s="64" t="s">
        <v>13</v>
      </c>
    </row>
    <row r="10" spans="1:25" ht="21" x14ac:dyDescent="0.55000000000000004">
      <c r="A10" s="6" t="s">
        <v>17</v>
      </c>
      <c r="C10" s="7">
        <v>821381878</v>
      </c>
      <c r="D10" s="8"/>
      <c r="E10" s="7">
        <v>2086141078269</v>
      </c>
      <c r="F10" s="8"/>
      <c r="G10" s="7">
        <v>2249696657725</v>
      </c>
      <c r="H10" s="8"/>
      <c r="I10" s="7">
        <v>98690701</v>
      </c>
      <c r="J10" s="8"/>
      <c r="K10" s="7">
        <v>426891664811</v>
      </c>
      <c r="L10" s="8"/>
      <c r="M10" s="13">
        <v>-285049394</v>
      </c>
      <c r="N10" s="8"/>
      <c r="O10" s="7">
        <v>1079822969922</v>
      </c>
      <c r="P10" s="8"/>
      <c r="Q10" s="7">
        <v>635023185</v>
      </c>
      <c r="R10" s="8"/>
      <c r="S10" s="7">
        <v>4701</v>
      </c>
      <c r="T10" s="8"/>
      <c r="U10" s="7">
        <v>1779953581398</v>
      </c>
      <c r="V10" s="8"/>
      <c r="W10" s="7">
        <v>2982975207251</v>
      </c>
      <c r="X10" s="8"/>
      <c r="Y10" s="9">
        <v>2.8540742201158435E-2</v>
      </c>
    </row>
    <row r="11" spans="1:25" ht="21" x14ac:dyDescent="0.55000000000000004">
      <c r="A11" s="6" t="s">
        <v>22</v>
      </c>
      <c r="C11" s="7">
        <v>167771712</v>
      </c>
      <c r="D11" s="8"/>
      <c r="E11" s="7">
        <v>1350817977443</v>
      </c>
      <c r="F11" s="8"/>
      <c r="G11" s="7">
        <v>783066083885</v>
      </c>
      <c r="H11" s="8"/>
      <c r="I11" s="7">
        <v>497640</v>
      </c>
      <c r="J11" s="8"/>
      <c r="K11" s="7">
        <v>2574045144</v>
      </c>
      <c r="L11" s="8"/>
      <c r="M11" s="13">
        <v>-14928840</v>
      </c>
      <c r="N11" s="8"/>
      <c r="O11" s="7">
        <v>79914259170</v>
      </c>
      <c r="P11" s="8"/>
      <c r="Q11" s="7">
        <v>153340512</v>
      </c>
      <c r="R11" s="8"/>
      <c r="S11" s="7">
        <v>6330</v>
      </c>
      <c r="T11" s="8"/>
      <c r="U11" s="7">
        <v>1233279430648</v>
      </c>
      <c r="V11" s="8"/>
      <c r="W11" s="7">
        <v>969907750425</v>
      </c>
      <c r="X11" s="8"/>
      <c r="Y11" s="9">
        <v>9.2799588130992369E-3</v>
      </c>
    </row>
    <row r="12" spans="1:25" ht="21" x14ac:dyDescent="0.55000000000000004">
      <c r="A12" s="6" t="s">
        <v>33</v>
      </c>
      <c r="C12" s="7">
        <v>965202884</v>
      </c>
      <c r="D12" s="8"/>
      <c r="E12" s="7">
        <v>10024413104349</v>
      </c>
      <c r="F12" s="8"/>
      <c r="G12" s="7">
        <v>13634702915498</v>
      </c>
      <c r="H12" s="8"/>
      <c r="I12" s="7">
        <v>12606193</v>
      </c>
      <c r="J12" s="8"/>
      <c r="K12" s="7">
        <v>190368101623</v>
      </c>
      <c r="L12" s="8"/>
      <c r="M12" s="13">
        <v>-2999458</v>
      </c>
      <c r="N12" s="8"/>
      <c r="O12" s="7">
        <v>46325755050</v>
      </c>
      <c r="P12" s="8"/>
      <c r="Q12" s="7">
        <v>974809619</v>
      </c>
      <c r="R12" s="8"/>
      <c r="S12" s="7">
        <v>15360</v>
      </c>
      <c r="T12" s="8"/>
      <c r="U12" s="7">
        <v>10183530088359</v>
      </c>
      <c r="V12" s="8"/>
      <c r="W12" s="7">
        <v>14961696210272</v>
      </c>
      <c r="X12" s="8"/>
      <c r="Y12" s="9">
        <v>0.14315168070838452</v>
      </c>
    </row>
    <row r="13" spans="1:25" ht="21" x14ac:dyDescent="0.55000000000000004">
      <c r="A13" s="6" t="s">
        <v>35</v>
      </c>
      <c r="C13" s="7">
        <v>84838853</v>
      </c>
      <c r="D13" s="8"/>
      <c r="E13" s="7">
        <v>302317562564</v>
      </c>
      <c r="F13" s="8"/>
      <c r="G13" s="7">
        <v>414672814102</v>
      </c>
      <c r="H13" s="8"/>
      <c r="I13" s="7">
        <v>341736</v>
      </c>
      <c r="J13" s="8"/>
      <c r="K13" s="7">
        <v>1832040091</v>
      </c>
      <c r="L13" s="8"/>
      <c r="M13" s="13">
        <v>-5000608</v>
      </c>
      <c r="N13" s="8"/>
      <c r="O13" s="7">
        <v>31885741960</v>
      </c>
      <c r="P13" s="8"/>
      <c r="Q13" s="7">
        <v>80179981</v>
      </c>
      <c r="R13" s="8"/>
      <c r="S13" s="7">
        <v>8090</v>
      </c>
      <c r="T13" s="8"/>
      <c r="U13" s="7">
        <v>286301965638</v>
      </c>
      <c r="V13" s="8"/>
      <c r="W13" s="7">
        <v>648360259133</v>
      </c>
      <c r="X13" s="8"/>
      <c r="Y13" s="9">
        <v>6.2034317162308781E-3</v>
      </c>
    </row>
    <row r="14" spans="1:25" ht="21" x14ac:dyDescent="0.55000000000000004">
      <c r="A14" s="6" t="s">
        <v>37</v>
      </c>
      <c r="C14" s="7">
        <v>1069137118</v>
      </c>
      <c r="D14" s="8"/>
      <c r="E14" s="7">
        <v>6949239274215</v>
      </c>
      <c r="F14" s="8"/>
      <c r="G14" s="7">
        <v>6441997179956</v>
      </c>
      <c r="H14" s="8"/>
      <c r="I14" s="7">
        <v>62758939</v>
      </c>
      <c r="J14" s="8"/>
      <c r="K14" s="7">
        <v>416911136116</v>
      </c>
      <c r="L14" s="8"/>
      <c r="M14" s="13">
        <v>-88216960</v>
      </c>
      <c r="N14" s="8"/>
      <c r="O14" s="7">
        <v>598625210086</v>
      </c>
      <c r="P14" s="8"/>
      <c r="Q14" s="7">
        <v>1043679097</v>
      </c>
      <c r="R14" s="8"/>
      <c r="S14" s="7">
        <v>6810</v>
      </c>
      <c r="T14" s="8"/>
      <c r="U14" s="7">
        <v>6792667528567</v>
      </c>
      <c r="V14" s="8"/>
      <c r="W14" s="7">
        <v>7102052985036</v>
      </c>
      <c r="X14" s="8"/>
      <c r="Y14" s="9">
        <v>6.7951574941743836E-2</v>
      </c>
    </row>
    <row r="15" spans="1:25" ht="21.75" thickBot="1" x14ac:dyDescent="0.6">
      <c r="A15" s="6" t="s">
        <v>38</v>
      </c>
      <c r="C15" s="7">
        <v>0</v>
      </c>
      <c r="D15" s="8"/>
      <c r="E15" s="7">
        <v>0</v>
      </c>
      <c r="F15" s="8"/>
      <c r="G15" s="7">
        <v>0</v>
      </c>
      <c r="H15" s="8"/>
      <c r="I15" s="7">
        <v>173874721</v>
      </c>
      <c r="J15" s="8"/>
      <c r="K15" s="7">
        <v>4314103601865</v>
      </c>
      <c r="L15" s="8"/>
      <c r="M15" s="13">
        <v>-76704095</v>
      </c>
      <c r="N15" s="8"/>
      <c r="O15" s="7">
        <v>2160768425633</v>
      </c>
      <c r="P15" s="8"/>
      <c r="Q15" s="7">
        <v>97170626</v>
      </c>
      <c r="R15" s="8"/>
      <c r="S15" s="7">
        <v>29100</v>
      </c>
      <c r="T15" s="8"/>
      <c r="U15" s="7">
        <v>2464499503322</v>
      </c>
      <c r="V15" s="8"/>
      <c r="W15" s="7">
        <v>2825516191035</v>
      </c>
      <c r="X15" s="8"/>
      <c r="Y15" s="9">
        <v>2.7034193578781385E-2</v>
      </c>
    </row>
    <row r="16" spans="1:25" s="10" customFormat="1" ht="24.75" thickBot="1" x14ac:dyDescent="0.3">
      <c r="A16" s="10" t="s">
        <v>48</v>
      </c>
      <c r="C16" s="10" t="s">
        <v>48</v>
      </c>
      <c r="E16" s="11">
        <f>SUM(E10:E15)</f>
        <v>20712928996840</v>
      </c>
      <c r="G16" s="11">
        <f>SUM(G10:G15)</f>
        <v>23524135651166</v>
      </c>
      <c r="I16" s="10" t="s">
        <v>48</v>
      </c>
      <c r="K16" s="11">
        <f>SUM(K10:K15)</f>
        <v>5352680589650</v>
      </c>
      <c r="M16" s="10" t="s">
        <v>48</v>
      </c>
      <c r="O16" s="11">
        <f>SUM(O10:O15)</f>
        <v>3997342361821</v>
      </c>
      <c r="Q16" s="10" t="s">
        <v>48</v>
      </c>
      <c r="S16" s="10" t="s">
        <v>48</v>
      </c>
      <c r="U16" s="11">
        <f>SUM(U10:U15)</f>
        <v>22740232097932</v>
      </c>
      <c r="W16" s="11">
        <f>SUM(W10:W15)</f>
        <v>29490508603152</v>
      </c>
      <c r="Y16" s="12">
        <f>SUM(Y10:Y15)</f>
        <v>0.28216158195939828</v>
      </c>
    </row>
    <row r="17" spans="25:25" ht="19.5" thickTop="1" x14ac:dyDescent="0.45"/>
    <row r="19" spans="25:25" x14ac:dyDescent="0.45">
      <c r="Y19" s="4"/>
    </row>
  </sheetData>
  <mergeCells count="19">
    <mergeCell ref="A7:A9"/>
    <mergeCell ref="C8:C9"/>
    <mergeCell ref="E8:E9"/>
    <mergeCell ref="G8:G9"/>
    <mergeCell ref="C7:G7"/>
    <mergeCell ref="A2:Y2"/>
    <mergeCell ref="A3:Y3"/>
    <mergeCell ref="A4:Y4"/>
    <mergeCell ref="A5:Y5"/>
    <mergeCell ref="A6:Y6"/>
    <mergeCell ref="Y8:Y9"/>
    <mergeCell ref="Q7:Y7"/>
    <mergeCell ref="I7:O7"/>
    <mergeCell ref="Q8:Q9"/>
    <mergeCell ref="S8:S9"/>
    <mergeCell ref="U8:U9"/>
    <mergeCell ref="W8:W9"/>
    <mergeCell ref="I8:K8"/>
    <mergeCell ref="M8:O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5" sqref="E15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29.7109375" style="1" customWidth="1"/>
    <col min="4" max="4" width="1" style="1" customWidth="1"/>
    <col min="5" max="5" width="40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</row>
    <row r="3" spans="1:5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</row>
    <row r="4" spans="1:5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</row>
    <row r="5" spans="1:5" s="35" customFormat="1" ht="28.5" x14ac:dyDescent="0.3">
      <c r="A5" s="17" t="s">
        <v>139</v>
      </c>
      <c r="B5" s="32"/>
      <c r="C5" s="32"/>
      <c r="D5" s="32"/>
      <c r="E5" s="34" t="s">
        <v>140</v>
      </c>
    </row>
    <row r="6" spans="1:5" ht="26.25" x14ac:dyDescent="0.45">
      <c r="A6" s="64" t="s">
        <v>115</v>
      </c>
      <c r="C6" s="16" t="s">
        <v>132</v>
      </c>
      <c r="E6" s="16" t="s">
        <v>141</v>
      </c>
    </row>
    <row r="7" spans="1:5" ht="26.25" x14ac:dyDescent="0.45">
      <c r="A7" s="64" t="s">
        <v>115</v>
      </c>
      <c r="C7" s="16" t="s">
        <v>72</v>
      </c>
      <c r="E7" s="16" t="s">
        <v>72</v>
      </c>
    </row>
    <row r="8" spans="1:5" ht="21" x14ac:dyDescent="0.55000000000000004">
      <c r="A8" s="3" t="s">
        <v>116</v>
      </c>
      <c r="C8" s="7">
        <v>5638017</v>
      </c>
      <c r="D8" s="8"/>
      <c r="E8" s="7">
        <v>589394542</v>
      </c>
    </row>
    <row r="9" spans="1:5" ht="21" x14ac:dyDescent="0.55000000000000004">
      <c r="A9" s="3" t="s">
        <v>142</v>
      </c>
      <c r="C9" s="7">
        <v>0</v>
      </c>
      <c r="D9" s="8"/>
      <c r="E9" s="7">
        <v>1507996069</v>
      </c>
    </row>
    <row r="10" spans="1:5" ht="21.75" thickBot="1" x14ac:dyDescent="0.6">
      <c r="A10" s="3" t="s">
        <v>143</v>
      </c>
      <c r="C10" s="7">
        <v>2323823388210</v>
      </c>
      <c r="D10" s="8"/>
      <c r="E10" s="7">
        <f>8921709525656+C10</f>
        <v>11245532913866</v>
      </c>
    </row>
    <row r="11" spans="1:5" s="10" customFormat="1" ht="24.75" thickBot="1" x14ac:dyDescent="0.3">
      <c r="A11" s="10" t="s">
        <v>48</v>
      </c>
      <c r="C11" s="11">
        <f>SUM(C8:C10)</f>
        <v>2323829026227</v>
      </c>
      <c r="E11" s="11">
        <f>SUM(E8:E10)</f>
        <v>11247630304477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EBD9-8222-47D3-9816-1FCA97BFA108}">
  <dimension ref="A2:Y86"/>
  <sheetViews>
    <sheetView rightToLeft="1" tabSelected="1" topLeftCell="A10" workbookViewId="0">
      <selection activeCell="G28" sqref="G28"/>
    </sheetView>
  </sheetViews>
  <sheetFormatPr defaultRowHeight="18.75" x14ac:dyDescent="0.45"/>
  <cols>
    <col min="1" max="1" width="62.140625" style="37" bestFit="1" customWidth="1"/>
    <col min="2" max="2" width="1" style="37" customWidth="1"/>
    <col min="3" max="3" width="28" style="37" bestFit="1" customWidth="1"/>
    <col min="4" max="4" width="1" style="37" customWidth="1"/>
    <col min="5" max="5" width="19.5703125" style="37" bestFit="1" customWidth="1"/>
    <col min="6" max="6" width="1" style="37" customWidth="1"/>
    <col min="7" max="7" width="31" style="37" customWidth="1"/>
    <col min="8" max="8" width="1" style="37" customWidth="1"/>
    <col min="9" max="9" width="20.42578125" style="37" bestFit="1" customWidth="1"/>
    <col min="10" max="10" width="1" style="37" customWidth="1"/>
    <col min="11" max="11" width="25" style="37" customWidth="1"/>
    <col min="12" max="12" width="1" style="37" customWidth="1"/>
    <col min="13" max="13" width="9.140625" style="37" customWidth="1"/>
    <col min="14" max="16384" width="9.140625" style="37"/>
  </cols>
  <sheetData>
    <row r="2" spans="1:25" ht="26.25" x14ac:dyDescent="0.4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36"/>
      <c r="K2" s="36"/>
    </row>
    <row r="3" spans="1:25" ht="26.25" x14ac:dyDescent="0.4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36"/>
      <c r="K3" s="36"/>
    </row>
    <row r="4" spans="1:25" ht="26.25" x14ac:dyDescent="0.45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36"/>
      <c r="K4" s="36"/>
    </row>
    <row r="6" spans="1:25" ht="24" x14ac:dyDescent="0.55000000000000004">
      <c r="A6" s="38" t="s">
        <v>145</v>
      </c>
      <c r="B6" s="38"/>
      <c r="C6" s="38"/>
      <c r="D6" s="38"/>
      <c r="E6" s="38"/>
      <c r="F6" s="38"/>
      <c r="G6" s="38"/>
      <c r="H6" s="38"/>
      <c r="I6" s="38"/>
    </row>
    <row r="7" spans="1:25" ht="74.25" x14ac:dyDescent="0.6">
      <c r="A7" s="39" t="s">
        <v>146</v>
      </c>
      <c r="B7" s="40"/>
      <c r="C7" s="39" t="s">
        <v>147</v>
      </c>
      <c r="D7" s="40"/>
      <c r="E7" s="41" t="s">
        <v>148</v>
      </c>
      <c r="F7" s="40"/>
      <c r="G7" s="41" t="s">
        <v>149</v>
      </c>
      <c r="H7" s="40"/>
      <c r="I7" s="41" t="s">
        <v>150</v>
      </c>
      <c r="J7" s="36"/>
      <c r="K7" s="36"/>
    </row>
    <row r="8" spans="1:25" s="38" customFormat="1" ht="26.25" x14ac:dyDescent="0.55000000000000004">
      <c r="A8" s="42" t="s">
        <v>151</v>
      </c>
      <c r="B8" s="42"/>
      <c r="C8" s="43" t="s">
        <v>152</v>
      </c>
      <c r="D8" s="44"/>
      <c r="E8" s="43">
        <v>1490608114101</v>
      </c>
      <c r="F8" s="44"/>
      <c r="G8" s="43">
        <v>6014109337</v>
      </c>
      <c r="H8" s="42"/>
      <c r="I8" s="45">
        <v>34</v>
      </c>
      <c r="J8" s="37"/>
      <c r="K8" s="46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Y8" s="48"/>
    </row>
    <row r="9" spans="1:25" s="38" customFormat="1" ht="24" x14ac:dyDescent="0.55000000000000004">
      <c r="A9" s="42" t="s">
        <v>153</v>
      </c>
      <c r="B9" s="42"/>
      <c r="C9" s="43" t="s">
        <v>152</v>
      </c>
      <c r="D9" s="44"/>
      <c r="E9" s="43">
        <v>1995000000000</v>
      </c>
      <c r="F9" s="44"/>
      <c r="G9" s="43">
        <v>8243956046</v>
      </c>
      <c r="H9" s="42"/>
      <c r="I9" s="45">
        <v>33.5</v>
      </c>
      <c r="J9" s="47"/>
      <c r="K9" s="49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Y9" s="48"/>
    </row>
    <row r="10" spans="1:25" s="38" customFormat="1" ht="24" x14ac:dyDescent="0.55000000000000004">
      <c r="A10" s="42" t="s">
        <v>154</v>
      </c>
      <c r="B10" s="42"/>
      <c r="C10" s="43" t="s">
        <v>152</v>
      </c>
      <c r="D10" s="44"/>
      <c r="E10" s="43">
        <v>1000000000000</v>
      </c>
      <c r="F10" s="44"/>
      <c r="G10" s="43">
        <v>4121978023</v>
      </c>
      <c r="H10" s="42"/>
      <c r="I10" s="45">
        <v>34.5</v>
      </c>
      <c r="J10" s="47"/>
      <c r="K10" s="49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Y10" s="48"/>
    </row>
    <row r="11" spans="1:25" s="38" customFormat="1" ht="24" x14ac:dyDescent="0.55000000000000004">
      <c r="A11" s="42" t="s">
        <v>155</v>
      </c>
      <c r="B11" s="42"/>
      <c r="C11" s="43" t="s">
        <v>152</v>
      </c>
      <c r="D11" s="44"/>
      <c r="E11" s="43">
        <v>3336000000000</v>
      </c>
      <c r="F11" s="44"/>
      <c r="G11" s="43">
        <v>27058695619</v>
      </c>
      <c r="H11" s="42"/>
      <c r="I11" s="45">
        <v>39</v>
      </c>
      <c r="J11" s="47"/>
      <c r="K11" s="49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Y11" s="48"/>
    </row>
    <row r="12" spans="1:25" s="38" customFormat="1" ht="24" x14ac:dyDescent="0.55000000000000004">
      <c r="A12" s="42" t="s">
        <v>156</v>
      </c>
      <c r="B12" s="42"/>
      <c r="C12" s="43" t="s">
        <v>152</v>
      </c>
      <c r="D12" s="44"/>
      <c r="E12" s="43">
        <v>2400000000000</v>
      </c>
      <c r="F12" s="44"/>
      <c r="G12" s="43">
        <v>5256024580</v>
      </c>
      <c r="H12" s="42"/>
      <c r="I12" s="45">
        <v>37.5</v>
      </c>
      <c r="J12" s="47"/>
      <c r="K12" s="49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Y12" s="48"/>
    </row>
    <row r="13" spans="1:25" s="38" customFormat="1" ht="24" x14ac:dyDescent="0.55000000000000004">
      <c r="A13" s="42" t="s">
        <v>157</v>
      </c>
      <c r="B13" s="42"/>
      <c r="C13" s="43" t="s">
        <v>152</v>
      </c>
      <c r="D13" s="44"/>
      <c r="E13" s="43">
        <v>2000000000000</v>
      </c>
      <c r="F13" s="44"/>
      <c r="G13" s="43">
        <v>8018812470</v>
      </c>
      <c r="H13" s="42"/>
      <c r="I13" s="45">
        <v>34</v>
      </c>
      <c r="J13" s="47"/>
      <c r="K13" s="49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Y13" s="48"/>
    </row>
    <row r="14" spans="1:25" s="38" customFormat="1" ht="24" x14ac:dyDescent="0.55000000000000004">
      <c r="A14" s="42" t="s">
        <v>158</v>
      </c>
      <c r="B14" s="42"/>
      <c r="C14" s="43" t="s">
        <v>152</v>
      </c>
      <c r="D14" s="42"/>
      <c r="E14" s="43">
        <v>4947864134400</v>
      </c>
      <c r="F14" s="42"/>
      <c r="G14" s="43">
        <v>43333839180</v>
      </c>
      <c r="H14" s="42"/>
      <c r="I14" s="45">
        <v>37</v>
      </c>
      <c r="J14" s="47"/>
      <c r="K14" s="49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Y14" s="48"/>
    </row>
    <row r="15" spans="1:25" s="38" customFormat="1" ht="24" x14ac:dyDescent="0.55000000000000004">
      <c r="A15" s="42" t="s">
        <v>159</v>
      </c>
      <c r="B15" s="42"/>
      <c r="C15" s="43" t="s">
        <v>152</v>
      </c>
      <c r="D15" s="42"/>
      <c r="E15" s="43">
        <v>4947864134400</v>
      </c>
      <c r="F15" s="42"/>
      <c r="G15" s="43">
        <v>43333839180</v>
      </c>
      <c r="H15" s="42"/>
      <c r="I15" s="45">
        <v>37</v>
      </c>
      <c r="J15" s="47"/>
      <c r="K15" s="49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Y15" s="48"/>
    </row>
    <row r="16" spans="1:25" s="38" customFormat="1" ht="24" x14ac:dyDescent="0.55000000000000004">
      <c r="A16" s="42" t="s">
        <v>160</v>
      </c>
      <c r="B16" s="42"/>
      <c r="C16" s="43" t="s">
        <v>152</v>
      </c>
      <c r="D16" s="42"/>
      <c r="E16" s="43">
        <v>1939466031800</v>
      </c>
      <c r="F16" s="42"/>
      <c r="G16" s="43">
        <v>18289725836</v>
      </c>
      <c r="H16" s="42"/>
      <c r="I16" s="45">
        <v>37.5</v>
      </c>
      <c r="J16" s="47"/>
      <c r="K16" s="49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Y16" s="48"/>
    </row>
    <row r="17" spans="1:25" s="38" customFormat="1" ht="24" x14ac:dyDescent="0.55000000000000004">
      <c r="A17" s="42" t="s">
        <v>161</v>
      </c>
      <c r="B17" s="42"/>
      <c r="C17" s="43" t="s">
        <v>152</v>
      </c>
      <c r="D17" s="42"/>
      <c r="E17" s="43">
        <v>2500000000000</v>
      </c>
      <c r="F17" s="42"/>
      <c r="G17" s="43">
        <v>22726733578</v>
      </c>
      <c r="H17" s="42"/>
      <c r="I17" s="45">
        <v>38.1</v>
      </c>
      <c r="J17" s="47"/>
      <c r="K17" s="49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Y17" s="48"/>
    </row>
    <row r="18" spans="1:25" s="38" customFormat="1" ht="24" x14ac:dyDescent="0.55000000000000004">
      <c r="A18" s="42" t="s">
        <v>162</v>
      </c>
      <c r="B18" s="42"/>
      <c r="C18" s="43" t="s">
        <v>152</v>
      </c>
      <c r="D18" s="42"/>
      <c r="E18" s="43">
        <v>1440000000000</v>
      </c>
      <c r="F18" s="42"/>
      <c r="G18" s="43">
        <v>11596077961</v>
      </c>
      <c r="H18" s="42"/>
      <c r="I18" s="45">
        <v>39</v>
      </c>
      <c r="J18" s="47"/>
      <c r="K18" s="49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Y18" s="48"/>
    </row>
    <row r="19" spans="1:25" s="38" customFormat="1" ht="24" x14ac:dyDescent="0.55000000000000004">
      <c r="A19" s="42" t="s">
        <v>163</v>
      </c>
      <c r="B19" s="42"/>
      <c r="C19" s="43" t="s">
        <v>152</v>
      </c>
      <c r="D19" s="42"/>
      <c r="E19" s="43">
        <v>15000000000000</v>
      </c>
      <c r="F19" s="42"/>
      <c r="G19" s="43">
        <v>10762676069</v>
      </c>
      <c r="H19" s="42"/>
      <c r="I19" s="45">
        <v>41</v>
      </c>
      <c r="J19" s="47"/>
      <c r="K19" s="49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Y19" s="48"/>
    </row>
    <row r="20" spans="1:25" s="38" customFormat="1" ht="24" x14ac:dyDescent="0.55000000000000004">
      <c r="A20" s="42" t="s">
        <v>164</v>
      </c>
      <c r="B20" s="42"/>
      <c r="C20" s="43" t="s">
        <v>152</v>
      </c>
      <c r="D20" s="42"/>
      <c r="E20" s="43">
        <v>4000000000000</v>
      </c>
      <c r="F20" s="42"/>
      <c r="G20" s="43">
        <v>43050704214</v>
      </c>
      <c r="H20" s="42"/>
      <c r="I20" s="45">
        <v>41</v>
      </c>
      <c r="J20" s="47"/>
      <c r="K20" s="49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Y20" s="48"/>
    </row>
    <row r="21" spans="1:25" s="38" customFormat="1" ht="24" x14ac:dyDescent="0.55000000000000004">
      <c r="A21" s="42" t="s">
        <v>165</v>
      </c>
      <c r="B21" s="42"/>
      <c r="C21" s="43" t="s">
        <v>152</v>
      </c>
      <c r="D21" s="42"/>
      <c r="E21" s="61">
        <v>4500000000000</v>
      </c>
      <c r="F21" s="42"/>
      <c r="G21" s="43">
        <v>69926880</v>
      </c>
      <c r="H21" s="42"/>
      <c r="I21" s="62">
        <v>43.5</v>
      </c>
      <c r="J21" s="47"/>
      <c r="K21" s="49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Y21" s="48"/>
    </row>
    <row r="22" spans="1:25" s="38" customFormat="1" ht="24" x14ac:dyDescent="0.55000000000000004">
      <c r="A22" s="42" t="s">
        <v>166</v>
      </c>
      <c r="B22" s="42"/>
      <c r="C22" s="43" t="s">
        <v>152</v>
      </c>
      <c r="D22" s="42"/>
      <c r="E22" s="61">
        <v>4500000000000</v>
      </c>
      <c r="F22" s="42"/>
      <c r="G22" s="43">
        <v>69926880</v>
      </c>
      <c r="H22" s="42"/>
      <c r="I22" s="62">
        <v>43.5</v>
      </c>
      <c r="J22" s="47"/>
      <c r="K22" s="49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Y22" s="48"/>
    </row>
    <row r="23" spans="1:25" s="38" customFormat="1" ht="24" x14ac:dyDescent="0.55000000000000004">
      <c r="A23" s="42" t="s">
        <v>167</v>
      </c>
      <c r="B23" s="42"/>
      <c r="C23" s="43" t="s">
        <v>152</v>
      </c>
      <c r="D23" s="42"/>
      <c r="E23" s="61">
        <v>4500000000000</v>
      </c>
      <c r="F23" s="42"/>
      <c r="G23" s="43">
        <v>69926880</v>
      </c>
      <c r="H23" s="42"/>
      <c r="I23" s="62">
        <v>43.5</v>
      </c>
      <c r="J23" s="47"/>
      <c r="K23" s="49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Y23" s="48"/>
    </row>
    <row r="24" spans="1:25" s="38" customFormat="1" ht="24" x14ac:dyDescent="0.55000000000000004">
      <c r="A24" s="42" t="s">
        <v>168</v>
      </c>
      <c r="B24" s="42"/>
      <c r="C24" s="43" t="s">
        <v>152</v>
      </c>
      <c r="D24" s="42"/>
      <c r="E24" s="61">
        <v>1000000000000</v>
      </c>
      <c r="F24" s="42"/>
      <c r="G24" s="43">
        <v>3779159040</v>
      </c>
      <c r="H24" s="42"/>
      <c r="I24" s="62">
        <v>43.5</v>
      </c>
      <c r="J24" s="47"/>
      <c r="K24" s="49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Y24" s="48"/>
    </row>
    <row r="25" spans="1:25" s="38" customFormat="1" ht="24" x14ac:dyDescent="0.55000000000000004">
      <c r="C25" s="47"/>
      <c r="D25" s="47"/>
      <c r="E25" s="47"/>
      <c r="F25" s="47"/>
      <c r="G25" s="47"/>
      <c r="H25" s="47"/>
      <c r="I25" s="47"/>
      <c r="J25" s="47"/>
      <c r="K25" s="49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Y25" s="48"/>
    </row>
    <row r="26" spans="1:25" s="38" customFormat="1" ht="24" x14ac:dyDescent="0.55000000000000004">
      <c r="C26" s="47"/>
      <c r="D26" s="47"/>
      <c r="E26" s="47"/>
      <c r="F26" s="47"/>
      <c r="G26" s="47"/>
      <c r="H26" s="47"/>
      <c r="I26" s="47"/>
      <c r="J26" s="47"/>
      <c r="K26" s="49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Y26" s="48"/>
    </row>
    <row r="27" spans="1:25" s="38" customFormat="1" ht="24" x14ac:dyDescent="0.55000000000000004">
      <c r="C27" s="47"/>
      <c r="D27" s="47"/>
      <c r="E27" s="47"/>
      <c r="F27" s="47"/>
      <c r="G27" s="47"/>
      <c r="H27" s="47"/>
      <c r="I27" s="47"/>
      <c r="J27" s="47"/>
      <c r="K27" s="49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Y27" s="48"/>
    </row>
    <row r="28" spans="1:25" s="38" customFormat="1" ht="24" x14ac:dyDescent="0.55000000000000004">
      <c r="C28" s="47"/>
      <c r="D28" s="47"/>
      <c r="E28" s="47"/>
      <c r="F28" s="47"/>
      <c r="G28" s="47"/>
      <c r="H28" s="47"/>
      <c r="I28" s="47"/>
      <c r="J28" s="47"/>
      <c r="K28" s="49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Y28" s="48"/>
    </row>
    <row r="29" spans="1:25" s="38" customFormat="1" ht="24" x14ac:dyDescent="0.55000000000000004">
      <c r="C29" s="47"/>
      <c r="D29" s="47"/>
      <c r="E29" s="47"/>
      <c r="F29" s="47"/>
      <c r="G29" s="47"/>
      <c r="H29" s="47"/>
      <c r="I29" s="47"/>
      <c r="J29" s="47"/>
      <c r="K29" s="49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Y29" s="48"/>
    </row>
    <row r="30" spans="1:25" s="38" customFormat="1" ht="24" x14ac:dyDescent="0.55000000000000004">
      <c r="C30" s="47"/>
      <c r="D30" s="47"/>
      <c r="E30" s="47"/>
      <c r="F30" s="47"/>
      <c r="G30" s="47"/>
      <c r="H30" s="47"/>
      <c r="I30" s="47"/>
      <c r="J30" s="47"/>
      <c r="K30" s="49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Y30" s="48"/>
    </row>
    <row r="31" spans="1:25" s="38" customFormat="1" ht="24" x14ac:dyDescent="0.55000000000000004">
      <c r="C31" s="47"/>
      <c r="D31" s="47"/>
      <c r="E31" s="47"/>
      <c r="F31" s="47"/>
      <c r="G31" s="47"/>
      <c r="H31" s="47"/>
      <c r="I31" s="47"/>
      <c r="J31" s="47"/>
      <c r="K31" s="49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Y31" s="48"/>
    </row>
    <row r="32" spans="1:25" s="38" customFormat="1" ht="24" x14ac:dyDescent="0.55000000000000004">
      <c r="C32" s="47"/>
      <c r="D32" s="47"/>
      <c r="E32" s="47"/>
      <c r="F32" s="47"/>
      <c r="G32" s="47"/>
      <c r="H32" s="47"/>
      <c r="I32" s="47"/>
      <c r="J32" s="47"/>
      <c r="K32" s="49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Y32" s="48"/>
    </row>
    <row r="33" spans="3:25" s="38" customFormat="1" ht="24" x14ac:dyDescent="0.55000000000000004">
      <c r="C33" s="47"/>
      <c r="D33" s="47"/>
      <c r="E33" s="47"/>
      <c r="F33" s="47"/>
      <c r="G33" s="47"/>
      <c r="H33" s="47"/>
      <c r="I33" s="47"/>
      <c r="J33" s="47"/>
      <c r="K33" s="49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Y33" s="48"/>
    </row>
    <row r="34" spans="3:25" s="38" customFormat="1" ht="24" x14ac:dyDescent="0.55000000000000004">
      <c r="C34" s="47"/>
      <c r="D34" s="47"/>
      <c r="E34" s="47"/>
      <c r="F34" s="47"/>
      <c r="G34" s="47"/>
      <c r="H34" s="47"/>
      <c r="I34" s="47"/>
      <c r="J34" s="47"/>
      <c r="K34" s="49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Y34" s="48"/>
    </row>
    <row r="35" spans="3:25" s="38" customFormat="1" ht="24" x14ac:dyDescent="0.55000000000000004">
      <c r="C35" s="47"/>
      <c r="D35" s="47"/>
      <c r="E35" s="47"/>
      <c r="F35" s="47"/>
      <c r="G35" s="47"/>
      <c r="H35" s="47"/>
      <c r="I35" s="47"/>
      <c r="J35" s="47"/>
      <c r="K35" s="49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Y35" s="48"/>
    </row>
    <row r="36" spans="3:25" s="38" customFormat="1" ht="24" x14ac:dyDescent="0.55000000000000004">
      <c r="C36" s="47"/>
      <c r="D36" s="47"/>
      <c r="E36" s="47"/>
      <c r="F36" s="47"/>
      <c r="G36" s="47"/>
      <c r="H36" s="47"/>
      <c r="I36" s="47"/>
      <c r="J36" s="47"/>
      <c r="K36" s="49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Y36" s="48"/>
    </row>
    <row r="37" spans="3:25" s="38" customFormat="1" ht="24" x14ac:dyDescent="0.55000000000000004">
      <c r="C37" s="47"/>
      <c r="D37" s="47"/>
      <c r="E37" s="47"/>
      <c r="F37" s="47"/>
      <c r="G37" s="47"/>
      <c r="H37" s="47"/>
      <c r="I37" s="47"/>
      <c r="J37" s="47"/>
      <c r="K37" s="49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Y37" s="48"/>
    </row>
    <row r="38" spans="3:25" s="38" customFormat="1" ht="24" x14ac:dyDescent="0.55000000000000004">
      <c r="C38" s="47"/>
      <c r="D38" s="47"/>
      <c r="E38" s="47"/>
      <c r="F38" s="47"/>
      <c r="G38" s="47"/>
      <c r="H38" s="47"/>
      <c r="I38" s="47"/>
      <c r="J38" s="47"/>
      <c r="K38" s="49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Y38" s="48"/>
    </row>
    <row r="39" spans="3:25" s="38" customFormat="1" ht="24" x14ac:dyDescent="0.55000000000000004">
      <c r="C39" s="47"/>
      <c r="D39" s="47"/>
      <c r="E39" s="47"/>
      <c r="F39" s="47"/>
      <c r="G39" s="47"/>
      <c r="H39" s="47"/>
      <c r="I39" s="47"/>
      <c r="J39" s="47"/>
      <c r="K39" s="49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Y39" s="48"/>
    </row>
    <row r="40" spans="3:25" s="38" customFormat="1" ht="24" x14ac:dyDescent="0.55000000000000004">
      <c r="C40" s="47"/>
      <c r="D40" s="47"/>
      <c r="E40" s="47"/>
      <c r="F40" s="47"/>
      <c r="G40" s="47"/>
      <c r="H40" s="47"/>
      <c r="I40" s="47"/>
      <c r="J40" s="47"/>
      <c r="K40" s="49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Y40" s="48"/>
    </row>
    <row r="41" spans="3:25" s="38" customFormat="1" ht="24" x14ac:dyDescent="0.55000000000000004">
      <c r="C41" s="47"/>
      <c r="D41" s="47"/>
      <c r="E41" s="47"/>
      <c r="F41" s="47"/>
      <c r="G41" s="47"/>
      <c r="H41" s="47"/>
      <c r="I41" s="47"/>
      <c r="J41" s="47"/>
      <c r="K41" s="49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Y41" s="48"/>
    </row>
    <row r="42" spans="3:25" s="38" customFormat="1" ht="24" x14ac:dyDescent="0.55000000000000004">
      <c r="C42" s="47"/>
      <c r="D42" s="47"/>
      <c r="E42" s="47"/>
      <c r="F42" s="47"/>
      <c r="G42" s="47"/>
      <c r="H42" s="47"/>
      <c r="I42" s="47"/>
      <c r="J42" s="47"/>
      <c r="K42" s="49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Y42" s="48"/>
    </row>
    <row r="43" spans="3:25" s="38" customFormat="1" ht="24" x14ac:dyDescent="0.55000000000000004">
      <c r="C43" s="47"/>
      <c r="D43" s="47"/>
      <c r="E43" s="47"/>
      <c r="F43" s="47"/>
      <c r="G43" s="47"/>
      <c r="H43" s="47"/>
      <c r="I43" s="47"/>
      <c r="J43" s="47"/>
      <c r="K43" s="49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Y43" s="48"/>
    </row>
    <row r="44" spans="3:25" s="38" customFormat="1" ht="24" x14ac:dyDescent="0.55000000000000004">
      <c r="C44" s="47"/>
      <c r="D44" s="47"/>
      <c r="E44" s="47"/>
      <c r="F44" s="47"/>
      <c r="G44" s="47"/>
      <c r="H44" s="47"/>
      <c r="I44" s="47"/>
      <c r="J44" s="47"/>
      <c r="K44" s="49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Y44" s="48"/>
    </row>
    <row r="45" spans="3:25" s="38" customFormat="1" ht="24" x14ac:dyDescent="0.55000000000000004">
      <c r="C45" s="47"/>
      <c r="D45" s="47"/>
      <c r="E45" s="47"/>
      <c r="F45" s="47"/>
      <c r="G45" s="47"/>
      <c r="H45" s="47"/>
      <c r="I45" s="47"/>
      <c r="J45" s="47"/>
      <c r="K45" s="49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Y45" s="48"/>
    </row>
    <row r="46" spans="3:25" s="38" customFormat="1" ht="24" x14ac:dyDescent="0.55000000000000004">
      <c r="C46" s="47"/>
      <c r="D46" s="47"/>
      <c r="E46" s="47"/>
      <c r="F46" s="47"/>
      <c r="G46" s="47"/>
      <c r="H46" s="47"/>
      <c r="I46" s="47"/>
      <c r="J46" s="47"/>
      <c r="K46" s="49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Y46" s="48"/>
    </row>
    <row r="47" spans="3:25" s="38" customFormat="1" ht="24" x14ac:dyDescent="0.55000000000000004">
      <c r="C47" s="47"/>
      <c r="D47" s="47"/>
      <c r="E47" s="47"/>
      <c r="F47" s="47"/>
      <c r="G47" s="47"/>
      <c r="H47" s="47"/>
      <c r="I47" s="47"/>
      <c r="J47" s="47"/>
      <c r="K47" s="49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Y47" s="48"/>
    </row>
    <row r="48" spans="3:25" s="38" customFormat="1" ht="24" x14ac:dyDescent="0.55000000000000004">
      <c r="C48" s="47"/>
      <c r="D48" s="47"/>
      <c r="E48" s="47"/>
      <c r="F48" s="47"/>
      <c r="G48" s="47"/>
      <c r="H48" s="47"/>
      <c r="I48" s="47"/>
      <c r="J48" s="47"/>
      <c r="K48" s="49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Y48" s="48"/>
    </row>
    <row r="49" spans="3:25" s="38" customFormat="1" ht="24" x14ac:dyDescent="0.55000000000000004">
      <c r="C49" s="47"/>
      <c r="D49" s="47"/>
      <c r="E49" s="47"/>
      <c r="F49" s="47"/>
      <c r="G49" s="47"/>
      <c r="H49" s="47"/>
      <c r="I49" s="47"/>
      <c r="J49" s="47"/>
      <c r="K49" s="49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Y49" s="48"/>
    </row>
    <row r="50" spans="3:25" s="38" customFormat="1" ht="24" x14ac:dyDescent="0.55000000000000004">
      <c r="C50" s="47"/>
      <c r="D50" s="47"/>
      <c r="E50" s="47"/>
      <c r="F50" s="47"/>
      <c r="G50" s="47"/>
      <c r="H50" s="47"/>
      <c r="I50" s="47"/>
      <c r="J50" s="47"/>
      <c r="K50" s="49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Y50" s="48"/>
    </row>
    <row r="51" spans="3:25" s="38" customFormat="1" ht="24" x14ac:dyDescent="0.55000000000000004">
      <c r="C51" s="47"/>
      <c r="D51" s="47"/>
      <c r="E51" s="47"/>
      <c r="F51" s="47"/>
      <c r="G51" s="47"/>
      <c r="H51" s="47"/>
      <c r="I51" s="47"/>
      <c r="J51" s="47"/>
      <c r="K51" s="49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Y51" s="48"/>
    </row>
    <row r="52" spans="3:25" s="38" customFormat="1" ht="24" x14ac:dyDescent="0.55000000000000004">
      <c r="C52" s="47"/>
      <c r="D52" s="47"/>
      <c r="E52" s="47"/>
      <c r="F52" s="47"/>
      <c r="G52" s="47"/>
      <c r="H52" s="47"/>
      <c r="I52" s="47"/>
      <c r="J52" s="47"/>
      <c r="K52" s="49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Y52" s="48"/>
    </row>
    <row r="53" spans="3:25" s="38" customFormat="1" ht="24" x14ac:dyDescent="0.55000000000000004">
      <c r="C53" s="47"/>
      <c r="D53" s="47"/>
      <c r="E53" s="47"/>
      <c r="F53" s="47"/>
      <c r="G53" s="47"/>
      <c r="H53" s="47"/>
      <c r="I53" s="47"/>
      <c r="J53" s="47"/>
      <c r="K53" s="49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Y53" s="48"/>
    </row>
    <row r="54" spans="3:25" s="38" customFormat="1" ht="24" x14ac:dyDescent="0.55000000000000004">
      <c r="C54" s="47"/>
      <c r="D54" s="47"/>
      <c r="E54" s="47"/>
      <c r="F54" s="47"/>
      <c r="G54" s="47"/>
      <c r="H54" s="47"/>
      <c r="I54" s="47"/>
      <c r="J54" s="47"/>
      <c r="K54" s="49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Y54" s="48"/>
    </row>
    <row r="55" spans="3:25" s="38" customFormat="1" ht="24" x14ac:dyDescent="0.55000000000000004">
      <c r="C55" s="47"/>
      <c r="D55" s="47"/>
      <c r="E55" s="47"/>
      <c r="F55" s="47"/>
      <c r="G55" s="47"/>
      <c r="H55" s="47"/>
      <c r="I55" s="47"/>
      <c r="J55" s="47"/>
      <c r="K55" s="49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Y55" s="48"/>
    </row>
    <row r="56" spans="3:25" s="38" customFormat="1" ht="24" x14ac:dyDescent="0.55000000000000004">
      <c r="C56" s="47"/>
      <c r="D56" s="47"/>
      <c r="E56" s="47"/>
      <c r="F56" s="47"/>
      <c r="G56" s="47"/>
      <c r="H56" s="47"/>
      <c r="I56" s="47"/>
      <c r="J56" s="47"/>
      <c r="K56" s="49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Y56" s="48"/>
    </row>
    <row r="57" spans="3:25" s="38" customFormat="1" ht="24" x14ac:dyDescent="0.55000000000000004">
      <c r="C57" s="47"/>
      <c r="D57" s="47"/>
      <c r="E57" s="47"/>
      <c r="F57" s="47"/>
      <c r="G57" s="47"/>
      <c r="H57" s="47"/>
      <c r="I57" s="47"/>
      <c r="J57" s="47"/>
      <c r="K57" s="49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Y57" s="48"/>
    </row>
    <row r="58" spans="3:25" s="38" customFormat="1" ht="24" x14ac:dyDescent="0.55000000000000004">
      <c r="C58" s="47"/>
      <c r="D58" s="47"/>
      <c r="E58" s="47"/>
      <c r="F58" s="47"/>
      <c r="G58" s="47"/>
      <c r="H58" s="47"/>
      <c r="I58" s="47"/>
      <c r="J58" s="47"/>
      <c r="K58" s="49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Y58" s="48"/>
    </row>
    <row r="59" spans="3:25" s="38" customFormat="1" ht="24" x14ac:dyDescent="0.55000000000000004">
      <c r="C59" s="47"/>
      <c r="D59" s="47"/>
      <c r="E59" s="47"/>
      <c r="F59" s="47"/>
      <c r="G59" s="47"/>
      <c r="H59" s="47"/>
      <c r="I59" s="47"/>
      <c r="J59" s="47"/>
      <c r="K59" s="49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Y59" s="48"/>
    </row>
    <row r="60" spans="3:25" s="38" customFormat="1" ht="24" x14ac:dyDescent="0.55000000000000004">
      <c r="C60" s="47"/>
      <c r="D60" s="47"/>
      <c r="E60" s="47"/>
      <c r="F60" s="47"/>
      <c r="G60" s="47"/>
      <c r="H60" s="47"/>
      <c r="I60" s="47"/>
      <c r="J60" s="47"/>
      <c r="K60" s="49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Y60" s="48"/>
    </row>
    <row r="61" spans="3:25" s="38" customFormat="1" ht="24" x14ac:dyDescent="0.55000000000000004">
      <c r="C61" s="47"/>
      <c r="D61" s="47"/>
      <c r="E61" s="47"/>
      <c r="F61" s="47"/>
      <c r="G61" s="47"/>
      <c r="H61" s="47"/>
      <c r="I61" s="47"/>
      <c r="J61" s="47"/>
      <c r="K61" s="49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Y61" s="48"/>
    </row>
    <row r="62" spans="3:25" s="38" customFormat="1" ht="24" x14ac:dyDescent="0.55000000000000004">
      <c r="C62" s="47"/>
      <c r="D62" s="47"/>
      <c r="E62" s="47"/>
      <c r="F62" s="47"/>
      <c r="G62" s="47"/>
      <c r="H62" s="47"/>
      <c r="I62" s="47"/>
      <c r="J62" s="47"/>
      <c r="K62" s="49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Y62" s="48"/>
    </row>
    <row r="63" spans="3:25" s="38" customFormat="1" ht="24" x14ac:dyDescent="0.55000000000000004">
      <c r="C63" s="47"/>
      <c r="D63" s="47"/>
      <c r="E63" s="47"/>
      <c r="F63" s="47"/>
      <c r="G63" s="47"/>
      <c r="H63" s="47"/>
      <c r="I63" s="47"/>
      <c r="J63" s="47"/>
      <c r="K63" s="49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Y63" s="48"/>
    </row>
    <row r="64" spans="3:25" s="38" customFormat="1" ht="24" x14ac:dyDescent="0.55000000000000004">
      <c r="C64" s="47"/>
      <c r="D64" s="47"/>
      <c r="E64" s="47"/>
      <c r="F64" s="47"/>
      <c r="G64" s="47"/>
      <c r="H64" s="47"/>
      <c r="I64" s="47"/>
      <c r="J64" s="47"/>
      <c r="K64" s="49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Y64" s="48"/>
    </row>
    <row r="65" spans="3:25" s="38" customFormat="1" ht="24" x14ac:dyDescent="0.55000000000000004">
      <c r="C65" s="47"/>
      <c r="D65" s="47"/>
      <c r="E65" s="47"/>
      <c r="F65" s="47"/>
      <c r="G65" s="47"/>
      <c r="H65" s="47"/>
      <c r="I65" s="47"/>
      <c r="J65" s="47"/>
      <c r="K65" s="49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Y65" s="48"/>
    </row>
    <row r="66" spans="3:25" s="38" customFormat="1" ht="24" x14ac:dyDescent="0.55000000000000004">
      <c r="C66" s="47"/>
      <c r="D66" s="47"/>
      <c r="E66" s="47"/>
      <c r="F66" s="47"/>
      <c r="G66" s="47"/>
      <c r="H66" s="47"/>
      <c r="I66" s="47"/>
      <c r="J66" s="47"/>
      <c r="K66" s="49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Y66" s="48"/>
    </row>
    <row r="67" spans="3:25" s="38" customFormat="1" ht="24" x14ac:dyDescent="0.55000000000000004">
      <c r="C67" s="47"/>
      <c r="D67" s="47"/>
      <c r="E67" s="47"/>
      <c r="F67" s="47"/>
      <c r="G67" s="47"/>
      <c r="H67" s="47"/>
      <c r="I67" s="47"/>
      <c r="J67" s="47"/>
      <c r="K67" s="49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Y67" s="48"/>
    </row>
    <row r="68" spans="3:25" s="38" customFormat="1" ht="24" x14ac:dyDescent="0.55000000000000004">
      <c r="C68" s="47"/>
      <c r="D68" s="47"/>
      <c r="E68" s="47"/>
      <c r="F68" s="47"/>
      <c r="G68" s="47"/>
      <c r="H68" s="47"/>
      <c r="I68" s="47"/>
      <c r="J68" s="47"/>
      <c r="K68" s="49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Y68" s="48"/>
    </row>
    <row r="69" spans="3:25" s="38" customFormat="1" ht="24" x14ac:dyDescent="0.55000000000000004">
      <c r="C69" s="47"/>
      <c r="D69" s="47"/>
      <c r="E69" s="47"/>
      <c r="F69" s="47"/>
      <c r="G69" s="47"/>
      <c r="H69" s="47"/>
      <c r="I69" s="47"/>
      <c r="J69" s="47"/>
      <c r="K69" s="49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Y69" s="48"/>
    </row>
    <row r="70" spans="3:25" s="38" customFormat="1" ht="24" x14ac:dyDescent="0.55000000000000004">
      <c r="C70" s="47"/>
      <c r="D70" s="47"/>
      <c r="E70" s="47"/>
      <c r="F70" s="47"/>
      <c r="G70" s="47"/>
      <c r="H70" s="47"/>
      <c r="I70" s="47"/>
      <c r="J70" s="47"/>
      <c r="K70" s="49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Y70" s="48"/>
    </row>
    <row r="71" spans="3:25" s="38" customFormat="1" ht="24" x14ac:dyDescent="0.55000000000000004">
      <c r="C71" s="47"/>
      <c r="D71" s="47"/>
      <c r="E71" s="47"/>
      <c r="F71" s="47"/>
      <c r="G71" s="47"/>
      <c r="H71" s="47"/>
      <c r="I71" s="47"/>
      <c r="J71" s="47"/>
      <c r="K71" s="49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Y71" s="48"/>
    </row>
    <row r="72" spans="3:25" s="38" customFormat="1" ht="24" x14ac:dyDescent="0.55000000000000004">
      <c r="C72" s="47"/>
      <c r="D72" s="47"/>
      <c r="E72" s="47"/>
      <c r="F72" s="47"/>
      <c r="G72" s="47"/>
      <c r="H72" s="47"/>
      <c r="I72" s="47"/>
      <c r="J72" s="47"/>
      <c r="K72" s="49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Y72" s="48"/>
    </row>
    <row r="73" spans="3:25" s="38" customFormat="1" ht="24" x14ac:dyDescent="0.55000000000000004">
      <c r="C73" s="47"/>
      <c r="D73" s="47"/>
      <c r="E73" s="47"/>
      <c r="F73" s="47"/>
      <c r="G73" s="47"/>
      <c r="H73" s="47"/>
      <c r="I73" s="47"/>
      <c r="J73" s="47"/>
      <c r="K73" s="49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Y73" s="48"/>
    </row>
    <row r="74" spans="3:25" s="38" customFormat="1" ht="24" x14ac:dyDescent="0.55000000000000004">
      <c r="C74" s="47"/>
      <c r="D74" s="47"/>
      <c r="E74" s="47"/>
      <c r="F74" s="47"/>
      <c r="G74" s="47"/>
      <c r="H74" s="47"/>
      <c r="I74" s="47"/>
      <c r="J74" s="47"/>
      <c r="K74" s="49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Y74" s="48"/>
    </row>
    <row r="75" spans="3:25" s="38" customFormat="1" ht="24" x14ac:dyDescent="0.55000000000000004">
      <c r="C75" s="47"/>
      <c r="D75" s="47"/>
      <c r="E75" s="47"/>
      <c r="F75" s="47"/>
      <c r="G75" s="47"/>
      <c r="H75" s="47"/>
      <c r="I75" s="47"/>
      <c r="J75" s="47"/>
      <c r="K75" s="49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Y75" s="48"/>
    </row>
    <row r="76" spans="3:25" s="38" customFormat="1" ht="24" x14ac:dyDescent="0.55000000000000004">
      <c r="C76" s="47"/>
      <c r="D76" s="47"/>
      <c r="E76" s="47"/>
      <c r="F76" s="47"/>
      <c r="G76" s="47"/>
      <c r="H76" s="47"/>
      <c r="I76" s="47"/>
      <c r="J76" s="47"/>
      <c r="K76" s="49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Y76" s="48"/>
    </row>
    <row r="77" spans="3:25" s="38" customFormat="1" ht="24" x14ac:dyDescent="0.55000000000000004">
      <c r="C77" s="47"/>
      <c r="D77" s="47"/>
      <c r="E77" s="47"/>
      <c r="F77" s="47"/>
      <c r="G77" s="47"/>
      <c r="H77" s="47"/>
      <c r="I77" s="47"/>
      <c r="J77" s="47"/>
      <c r="K77" s="49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Y77" s="48"/>
    </row>
    <row r="78" spans="3:25" s="38" customFormat="1" ht="24" x14ac:dyDescent="0.55000000000000004">
      <c r="C78" s="47"/>
      <c r="D78" s="47"/>
      <c r="E78" s="47"/>
      <c r="F78" s="47"/>
      <c r="G78" s="47"/>
      <c r="H78" s="47"/>
      <c r="I78" s="47"/>
      <c r="J78" s="47"/>
      <c r="K78" s="49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Y78" s="48"/>
    </row>
    <row r="79" spans="3:25" s="38" customFormat="1" ht="24" x14ac:dyDescent="0.55000000000000004">
      <c r="C79" s="47"/>
      <c r="D79" s="47"/>
      <c r="E79" s="47"/>
      <c r="F79" s="47"/>
      <c r="G79" s="47"/>
      <c r="H79" s="47"/>
      <c r="I79" s="47"/>
      <c r="J79" s="47"/>
      <c r="K79" s="49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Y79" s="48"/>
    </row>
    <row r="80" spans="3:25" s="38" customFormat="1" ht="24" x14ac:dyDescent="0.55000000000000004">
      <c r="C80" s="47"/>
      <c r="D80" s="47"/>
      <c r="E80" s="47"/>
      <c r="F80" s="47"/>
      <c r="G80" s="47"/>
      <c r="H80" s="47"/>
      <c r="I80" s="47"/>
      <c r="J80" s="47"/>
      <c r="K80" s="49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Y80" s="48"/>
    </row>
    <row r="81" spans="1:25" s="38" customFormat="1" ht="24" x14ac:dyDescent="0.55000000000000004">
      <c r="C81" s="47"/>
      <c r="D81" s="47"/>
      <c r="E81" s="47"/>
      <c r="F81" s="47"/>
      <c r="G81" s="47"/>
      <c r="H81" s="47"/>
      <c r="I81" s="47"/>
      <c r="J81" s="47"/>
      <c r="K81" s="49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Y81" s="48"/>
    </row>
    <row r="82" spans="1:25" s="38" customFormat="1" ht="24" x14ac:dyDescent="0.55000000000000004">
      <c r="C82" s="47"/>
      <c r="D82" s="47"/>
      <c r="E82" s="47"/>
      <c r="F82" s="47"/>
      <c r="G82" s="47"/>
      <c r="H82" s="47"/>
      <c r="I82" s="47"/>
      <c r="J82" s="47"/>
      <c r="K82" s="49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Y82" s="48"/>
    </row>
    <row r="83" spans="1:25" ht="24" x14ac:dyDescent="0.55000000000000004">
      <c r="A83" s="50"/>
      <c r="C83" s="51"/>
      <c r="E83" s="51"/>
      <c r="G83" s="51"/>
      <c r="I83" s="51"/>
      <c r="K83" s="52"/>
    </row>
    <row r="84" spans="1:25" x14ac:dyDescent="0.45">
      <c r="I84" s="53"/>
    </row>
    <row r="85" spans="1:25" x14ac:dyDescent="0.45">
      <c r="I85" s="53"/>
    </row>
    <row r="86" spans="1:25" x14ac:dyDescent="0.45">
      <c r="I86" s="53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1"/>
  <sheetViews>
    <sheetView rightToLeft="1" workbookViewId="0">
      <selection activeCell="I9" sqref="I9"/>
    </sheetView>
  </sheetViews>
  <sheetFormatPr defaultRowHeight="18.75" x14ac:dyDescent="0.45"/>
  <cols>
    <col min="1" max="1" width="14.140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4.7109375" style="1" bestFit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</row>
    <row r="3" spans="1:22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  <c r="J3" s="65" t="s">
        <v>83</v>
      </c>
      <c r="K3" s="65" t="s">
        <v>83</v>
      </c>
      <c r="L3" s="65" t="s">
        <v>83</v>
      </c>
      <c r="M3" s="65" t="s">
        <v>83</v>
      </c>
      <c r="N3" s="65" t="s">
        <v>83</v>
      </c>
      <c r="O3" s="65" t="s">
        <v>83</v>
      </c>
      <c r="P3" s="65" t="s">
        <v>83</v>
      </c>
      <c r="Q3" s="65" t="s">
        <v>83</v>
      </c>
      <c r="R3" s="65" t="s">
        <v>83</v>
      </c>
      <c r="S3" s="65" t="s">
        <v>83</v>
      </c>
    </row>
    <row r="4" spans="1:22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</row>
    <row r="5" spans="1:22" s="54" customFormat="1" ht="28.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32"/>
      <c r="U5" s="32"/>
      <c r="V5" s="32"/>
    </row>
    <row r="6" spans="1:22" ht="26.25" x14ac:dyDescent="0.45">
      <c r="A6" s="64" t="s">
        <v>3</v>
      </c>
      <c r="C6" s="64" t="s">
        <v>92</v>
      </c>
      <c r="D6" s="64" t="s">
        <v>92</v>
      </c>
      <c r="E6" s="64" t="s">
        <v>92</v>
      </c>
      <c r="F6" s="64" t="s">
        <v>92</v>
      </c>
      <c r="G6" s="64" t="s">
        <v>92</v>
      </c>
      <c r="I6" s="64" t="s">
        <v>132</v>
      </c>
      <c r="J6" s="64" t="s">
        <v>85</v>
      </c>
      <c r="K6" s="64" t="s">
        <v>85</v>
      </c>
      <c r="L6" s="64" t="s">
        <v>85</v>
      </c>
      <c r="M6" s="64" t="s">
        <v>85</v>
      </c>
      <c r="O6" s="64" t="s">
        <v>133</v>
      </c>
      <c r="P6" s="64" t="s">
        <v>86</v>
      </c>
      <c r="Q6" s="64" t="s">
        <v>86</v>
      </c>
      <c r="R6" s="64" t="s">
        <v>86</v>
      </c>
      <c r="S6" s="64" t="s">
        <v>86</v>
      </c>
    </row>
    <row r="7" spans="1:22" ht="26.25" x14ac:dyDescent="0.45">
      <c r="A7" s="64" t="s">
        <v>3</v>
      </c>
      <c r="C7" s="16" t="s">
        <v>93</v>
      </c>
      <c r="E7" s="16" t="s">
        <v>94</v>
      </c>
      <c r="G7" s="16" t="s">
        <v>95</v>
      </c>
      <c r="I7" s="16" t="s">
        <v>96</v>
      </c>
      <c r="K7" s="16" t="s">
        <v>89</v>
      </c>
      <c r="M7" s="16" t="s">
        <v>97</v>
      </c>
      <c r="O7" s="16" t="s">
        <v>96</v>
      </c>
      <c r="Q7" s="16" t="s">
        <v>89</v>
      </c>
      <c r="S7" s="16" t="s">
        <v>97</v>
      </c>
    </row>
    <row r="8" spans="1:22" ht="21" x14ac:dyDescent="0.55000000000000004">
      <c r="A8" s="3" t="s">
        <v>17</v>
      </c>
      <c r="C8" s="8" t="s">
        <v>98</v>
      </c>
      <c r="D8" s="8"/>
      <c r="E8" s="7">
        <v>211197959</v>
      </c>
      <c r="F8" s="8"/>
      <c r="G8" s="7">
        <v>250</v>
      </c>
      <c r="H8" s="8"/>
      <c r="I8" s="7">
        <v>0</v>
      </c>
      <c r="J8" s="8"/>
      <c r="K8" s="7">
        <v>0</v>
      </c>
      <c r="L8" s="8"/>
      <c r="M8" s="7">
        <v>0</v>
      </c>
      <c r="N8" s="8"/>
      <c r="O8" s="7">
        <v>52799489750</v>
      </c>
      <c r="P8" s="8"/>
      <c r="Q8" s="7">
        <v>0</v>
      </c>
      <c r="R8" s="8"/>
      <c r="S8" s="7">
        <v>52799489750</v>
      </c>
    </row>
    <row r="9" spans="1:22" ht="21" x14ac:dyDescent="0.55000000000000004">
      <c r="A9" s="3" t="s">
        <v>22</v>
      </c>
      <c r="C9" s="8" t="s">
        <v>99</v>
      </c>
      <c r="D9" s="8"/>
      <c r="E9" s="7">
        <v>138883168</v>
      </c>
      <c r="F9" s="8"/>
      <c r="G9" s="7">
        <v>375</v>
      </c>
      <c r="H9" s="8"/>
      <c r="I9" s="7">
        <v>0</v>
      </c>
      <c r="J9" s="8"/>
      <c r="K9" s="7">
        <v>0</v>
      </c>
      <c r="L9" s="8"/>
      <c r="M9" s="7">
        <v>0</v>
      </c>
      <c r="N9" s="8"/>
      <c r="O9" s="7">
        <v>52081188000</v>
      </c>
      <c r="P9" s="8"/>
      <c r="Q9" s="7">
        <v>0</v>
      </c>
      <c r="R9" s="8"/>
      <c r="S9" s="7">
        <v>52081188000</v>
      </c>
    </row>
    <row r="10" spans="1:22" ht="21" x14ac:dyDescent="0.55000000000000004">
      <c r="A10" s="3" t="s">
        <v>33</v>
      </c>
      <c r="C10" s="8" t="s">
        <v>100</v>
      </c>
      <c r="D10" s="8"/>
      <c r="E10" s="7">
        <v>215212106</v>
      </c>
      <c r="F10" s="8"/>
      <c r="G10" s="7">
        <v>1500</v>
      </c>
      <c r="H10" s="8"/>
      <c r="I10" s="7">
        <v>0</v>
      </c>
      <c r="J10" s="8"/>
      <c r="K10" s="7">
        <v>0</v>
      </c>
      <c r="L10" s="8"/>
      <c r="M10" s="7">
        <v>0</v>
      </c>
      <c r="N10" s="8"/>
      <c r="O10" s="7">
        <v>322818159000</v>
      </c>
      <c r="P10" s="8"/>
      <c r="Q10" s="7">
        <v>0</v>
      </c>
      <c r="R10" s="8"/>
      <c r="S10" s="7">
        <v>322818159000</v>
      </c>
    </row>
    <row r="11" spans="1:22" s="10" customFormat="1" ht="24" x14ac:dyDescent="0.25">
      <c r="A11" s="10" t="s">
        <v>48</v>
      </c>
      <c r="C11" s="10" t="s">
        <v>48</v>
      </c>
      <c r="E11" s="10" t="s">
        <v>48</v>
      </c>
      <c r="G11" s="10" t="s">
        <v>48</v>
      </c>
      <c r="I11" s="11">
        <f>SUM(I8:I10)</f>
        <v>0</v>
      </c>
      <c r="K11" s="11">
        <f>SUM(K8:K10)</f>
        <v>0</v>
      </c>
      <c r="M11" s="11">
        <f>SUM(M8:M10)</f>
        <v>0</v>
      </c>
      <c r="O11" s="11">
        <f>SUM(O8:O10)</f>
        <v>427698836750</v>
      </c>
      <c r="Q11" s="11">
        <f>SUM(Q8:Q10)</f>
        <v>0</v>
      </c>
      <c r="S11" s="11">
        <f>SUM(S8:S10)</f>
        <v>427698836750</v>
      </c>
    </row>
  </sheetData>
  <mergeCells count="8">
    <mergeCell ref="A5:S5"/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20"/>
  <sheetViews>
    <sheetView rightToLeft="1" topLeftCell="A3" workbookViewId="0">
      <selection activeCell="I15" sqref="I15"/>
    </sheetView>
  </sheetViews>
  <sheetFormatPr defaultRowHeight="18.75" x14ac:dyDescent="0.45"/>
  <cols>
    <col min="1" max="1" width="32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4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</row>
    <row r="3" spans="1:14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  <c r="J3" s="65" t="s">
        <v>83</v>
      </c>
      <c r="K3" s="65" t="s">
        <v>83</v>
      </c>
      <c r="L3" s="65" t="s">
        <v>83</v>
      </c>
      <c r="M3" s="65" t="s">
        <v>83</v>
      </c>
    </row>
    <row r="4" spans="1:14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</row>
    <row r="5" spans="1:14" s="20" customFormat="1" ht="28.5" x14ac:dyDescent="0.25">
      <c r="A5" s="66" t="s">
        <v>169</v>
      </c>
      <c r="B5" s="66"/>
      <c r="C5" s="66"/>
      <c r="D5" s="66"/>
      <c r="E5" s="66"/>
      <c r="F5" s="66"/>
      <c r="G5" s="66"/>
      <c r="H5" s="18"/>
      <c r="I5" s="18"/>
      <c r="J5" s="18"/>
      <c r="K5" s="18"/>
      <c r="L5" s="18"/>
    </row>
    <row r="6" spans="1:14" ht="27" thickBot="1" x14ac:dyDescent="0.5">
      <c r="A6" s="16" t="s">
        <v>84</v>
      </c>
      <c r="B6" s="55"/>
      <c r="C6" s="64" t="s">
        <v>132</v>
      </c>
      <c r="D6" s="64" t="s">
        <v>85</v>
      </c>
      <c r="E6" s="64" t="s">
        <v>85</v>
      </c>
      <c r="F6" s="64" t="s">
        <v>85</v>
      </c>
      <c r="G6" s="64" t="s">
        <v>85</v>
      </c>
      <c r="I6" s="64" t="s">
        <v>133</v>
      </c>
      <c r="J6" s="64" t="s">
        <v>86</v>
      </c>
      <c r="K6" s="64" t="s">
        <v>86</v>
      </c>
      <c r="L6" s="64" t="s">
        <v>86</v>
      </c>
      <c r="M6" s="64" t="s">
        <v>86</v>
      </c>
    </row>
    <row r="7" spans="1:14" ht="27" thickBot="1" x14ac:dyDescent="0.5">
      <c r="A7" s="16" t="s">
        <v>87</v>
      </c>
      <c r="C7" s="16" t="s">
        <v>88</v>
      </c>
      <c r="E7" s="16" t="s">
        <v>89</v>
      </c>
      <c r="G7" s="16" t="s">
        <v>90</v>
      </c>
      <c r="I7" s="16" t="s">
        <v>88</v>
      </c>
      <c r="K7" s="16" t="s">
        <v>89</v>
      </c>
      <c r="M7" s="16" t="s">
        <v>90</v>
      </c>
    </row>
    <row r="8" spans="1:14" ht="21" x14ac:dyDescent="0.55000000000000004">
      <c r="A8" s="6" t="s">
        <v>69</v>
      </c>
      <c r="B8" s="8"/>
      <c r="C8" s="7">
        <v>7098975581</v>
      </c>
      <c r="D8" s="8"/>
      <c r="E8" s="8">
        <v>0</v>
      </c>
      <c r="F8" s="8"/>
      <c r="G8" s="7">
        <f>C8-E8</f>
        <v>7098975581</v>
      </c>
      <c r="H8" s="8"/>
      <c r="I8" s="7">
        <v>7098975581</v>
      </c>
      <c r="J8" s="8"/>
      <c r="K8" s="8">
        <v>0</v>
      </c>
      <c r="L8" s="8"/>
      <c r="M8" s="7">
        <f>I8-K8</f>
        <v>7098975581</v>
      </c>
      <c r="N8" s="8"/>
    </row>
    <row r="9" spans="1:14" ht="21" x14ac:dyDescent="0.55000000000000004">
      <c r="A9" s="6" t="s">
        <v>68</v>
      </c>
      <c r="B9" s="8"/>
      <c r="C9" s="7">
        <v>5678486899</v>
      </c>
      <c r="D9" s="8"/>
      <c r="E9" s="8">
        <v>0</v>
      </c>
      <c r="F9" s="8"/>
      <c r="G9" s="7">
        <f t="shared" ref="G9:G18" si="0">C9-E9</f>
        <v>5678486899</v>
      </c>
      <c r="H9" s="8"/>
      <c r="I9" s="7">
        <v>6573116890</v>
      </c>
      <c r="J9" s="8"/>
      <c r="K9" s="8">
        <v>0</v>
      </c>
      <c r="L9" s="8"/>
      <c r="M9" s="7">
        <f t="shared" ref="M9:M18" si="1">I9-K9</f>
        <v>6573116890</v>
      </c>
      <c r="N9" s="8"/>
    </row>
    <row r="10" spans="1:14" ht="21" x14ac:dyDescent="0.55000000000000004">
      <c r="A10" s="6" t="s">
        <v>67</v>
      </c>
      <c r="B10" s="8"/>
      <c r="C10" s="7">
        <v>1974887081</v>
      </c>
      <c r="D10" s="8"/>
      <c r="E10" s="8">
        <v>0</v>
      </c>
      <c r="F10" s="8"/>
      <c r="G10" s="7">
        <f t="shared" si="0"/>
        <v>1974887081</v>
      </c>
      <c r="H10" s="8"/>
      <c r="I10" s="7">
        <v>10006396609</v>
      </c>
      <c r="J10" s="8"/>
      <c r="K10" s="8">
        <v>0</v>
      </c>
      <c r="L10" s="8"/>
      <c r="M10" s="7">
        <f t="shared" si="1"/>
        <v>10006396609</v>
      </c>
      <c r="N10" s="8"/>
    </row>
    <row r="11" spans="1:14" ht="21" x14ac:dyDescent="0.55000000000000004">
      <c r="A11" s="6" t="s">
        <v>66</v>
      </c>
      <c r="B11" s="8"/>
      <c r="C11" s="7">
        <v>1931352352</v>
      </c>
      <c r="D11" s="8"/>
      <c r="E11" s="8">
        <v>0</v>
      </c>
      <c r="F11" s="8"/>
      <c r="G11" s="7">
        <f t="shared" si="0"/>
        <v>1931352352</v>
      </c>
      <c r="H11" s="8"/>
      <c r="I11" s="7">
        <v>22999999997</v>
      </c>
      <c r="J11" s="8"/>
      <c r="K11" s="8">
        <v>0</v>
      </c>
      <c r="L11" s="8"/>
      <c r="M11" s="7">
        <f t="shared" si="1"/>
        <v>22999999997</v>
      </c>
      <c r="N11" s="8"/>
    </row>
    <row r="12" spans="1:14" ht="21" x14ac:dyDescent="0.55000000000000004">
      <c r="A12" s="6" t="s">
        <v>65</v>
      </c>
      <c r="B12" s="8"/>
      <c r="C12" s="7">
        <v>191187761</v>
      </c>
      <c r="D12" s="8"/>
      <c r="E12" s="8">
        <v>0</v>
      </c>
      <c r="F12" s="8"/>
      <c r="G12" s="7">
        <f t="shared" si="0"/>
        <v>191187761</v>
      </c>
      <c r="H12" s="8"/>
      <c r="I12" s="7">
        <v>2299987336</v>
      </c>
      <c r="J12" s="8"/>
      <c r="K12" s="8">
        <v>0</v>
      </c>
      <c r="L12" s="8"/>
      <c r="M12" s="7">
        <f t="shared" si="1"/>
        <v>2299987336</v>
      </c>
      <c r="N12" s="8"/>
    </row>
    <row r="13" spans="1:14" ht="21" x14ac:dyDescent="0.55000000000000004">
      <c r="A13" s="6" t="s">
        <v>64</v>
      </c>
      <c r="B13" s="8"/>
      <c r="C13" s="7">
        <v>54620172</v>
      </c>
      <c r="D13" s="8"/>
      <c r="E13" s="8">
        <v>0</v>
      </c>
      <c r="F13" s="8"/>
      <c r="G13" s="7">
        <f t="shared" si="0"/>
        <v>54620172</v>
      </c>
      <c r="H13" s="8"/>
      <c r="I13" s="7">
        <v>645602532</v>
      </c>
      <c r="J13" s="8"/>
      <c r="K13" s="8">
        <v>0</v>
      </c>
      <c r="L13" s="8"/>
      <c r="M13" s="7">
        <f t="shared" si="1"/>
        <v>645602532</v>
      </c>
      <c r="N13" s="8"/>
    </row>
    <row r="14" spans="1:14" ht="21" x14ac:dyDescent="0.55000000000000004">
      <c r="A14" s="6" t="s">
        <v>63</v>
      </c>
      <c r="B14" s="8"/>
      <c r="C14" s="7">
        <v>98753405</v>
      </c>
      <c r="D14" s="8"/>
      <c r="E14" s="8">
        <v>0</v>
      </c>
      <c r="F14" s="8"/>
      <c r="G14" s="7">
        <f t="shared" si="0"/>
        <v>98753405</v>
      </c>
      <c r="H14" s="8"/>
      <c r="I14" s="7">
        <v>1148505883</v>
      </c>
      <c r="J14" s="8"/>
      <c r="K14" s="8">
        <v>0</v>
      </c>
      <c r="L14" s="8"/>
      <c r="M14" s="7">
        <f t="shared" si="1"/>
        <v>1148505883</v>
      </c>
      <c r="N14" s="8"/>
    </row>
    <row r="15" spans="1:14" ht="21" x14ac:dyDescent="0.55000000000000004">
      <c r="A15" s="6" t="s">
        <v>62</v>
      </c>
      <c r="B15" s="8"/>
      <c r="C15" s="7">
        <v>3755458913</v>
      </c>
      <c r="D15" s="8"/>
      <c r="E15" s="8">
        <v>0</v>
      </c>
      <c r="F15" s="8"/>
      <c r="G15" s="7">
        <f t="shared" si="0"/>
        <v>3755458913</v>
      </c>
      <c r="H15" s="8"/>
      <c r="I15" s="7">
        <v>45852553819</v>
      </c>
      <c r="J15" s="8"/>
      <c r="K15" s="8">
        <v>0</v>
      </c>
      <c r="L15" s="8"/>
      <c r="M15" s="7">
        <f t="shared" si="1"/>
        <v>45852553819</v>
      </c>
      <c r="N15" s="8"/>
    </row>
    <row r="16" spans="1:14" ht="21" x14ac:dyDescent="0.55000000000000004">
      <c r="A16" s="6" t="s">
        <v>61</v>
      </c>
      <c r="B16" s="8"/>
      <c r="C16" s="7">
        <v>95473631</v>
      </c>
      <c r="D16" s="8"/>
      <c r="E16" s="8">
        <v>0</v>
      </c>
      <c r="F16" s="8"/>
      <c r="G16" s="7">
        <f t="shared" si="0"/>
        <v>95473631</v>
      </c>
      <c r="H16" s="8"/>
      <c r="I16" s="7">
        <v>1147999851</v>
      </c>
      <c r="J16" s="8"/>
      <c r="K16" s="8">
        <v>0</v>
      </c>
      <c r="L16" s="8"/>
      <c r="M16" s="7">
        <f t="shared" si="1"/>
        <v>1147999851</v>
      </c>
      <c r="N16" s="8"/>
    </row>
    <row r="17" spans="1:14" ht="21" x14ac:dyDescent="0.55000000000000004">
      <c r="A17" s="6" t="s">
        <v>60</v>
      </c>
      <c r="B17" s="8"/>
      <c r="C17" s="7">
        <v>395983331</v>
      </c>
      <c r="D17" s="8"/>
      <c r="E17" s="8">
        <v>0</v>
      </c>
      <c r="F17" s="8"/>
      <c r="G17" s="7">
        <f t="shared" si="0"/>
        <v>395983331</v>
      </c>
      <c r="H17" s="8"/>
      <c r="I17" s="7">
        <v>4593990670</v>
      </c>
      <c r="J17" s="8"/>
      <c r="K17" s="8">
        <v>0</v>
      </c>
      <c r="L17" s="8"/>
      <c r="M17" s="7">
        <f t="shared" si="1"/>
        <v>4593990670</v>
      </c>
      <c r="N17" s="8"/>
    </row>
    <row r="18" spans="1:14" ht="21.75" thickBot="1" x14ac:dyDescent="0.6">
      <c r="A18" s="6" t="s">
        <v>59</v>
      </c>
      <c r="B18" s="8"/>
      <c r="C18" s="7">
        <v>177236479</v>
      </c>
      <c r="D18" s="8"/>
      <c r="E18" s="8">
        <v>0</v>
      </c>
      <c r="F18" s="8"/>
      <c r="G18" s="7">
        <f t="shared" si="0"/>
        <v>177236479</v>
      </c>
      <c r="H18" s="8"/>
      <c r="I18" s="7">
        <v>2142371163</v>
      </c>
      <c r="J18" s="8"/>
      <c r="K18" s="8">
        <v>0</v>
      </c>
      <c r="L18" s="8"/>
      <c r="M18" s="7">
        <f t="shared" si="1"/>
        <v>2142371163</v>
      </c>
      <c r="N18" s="8"/>
    </row>
    <row r="19" spans="1:14" s="10" customFormat="1" ht="24.75" thickBot="1" x14ac:dyDescent="0.3">
      <c r="A19" s="10" t="s">
        <v>48</v>
      </c>
      <c r="C19" s="11">
        <f>SUM(C8:C18)</f>
        <v>21452415605</v>
      </c>
      <c r="E19" s="11">
        <f>SUM(E8:E18)</f>
        <v>0</v>
      </c>
      <c r="G19" s="11">
        <f>SUM(G8:G18)</f>
        <v>21452415605</v>
      </c>
      <c r="I19" s="11">
        <f>SUM(I8:I18)</f>
        <v>104509500331</v>
      </c>
      <c r="K19" s="11">
        <f>SUM(K8:K18)</f>
        <v>0</v>
      </c>
      <c r="M19" s="11">
        <f>SUM(M8:M18)</f>
        <v>104509500331</v>
      </c>
    </row>
    <row r="20" spans="1:14" ht="19.5" thickTop="1" x14ac:dyDescent="0.45"/>
  </sheetData>
  <mergeCells count="6">
    <mergeCell ref="A5:G5"/>
    <mergeCell ref="I6:M6"/>
    <mergeCell ref="A2:M2"/>
    <mergeCell ref="A3:M3"/>
    <mergeCell ref="A4:M4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47DC-273E-4C57-95E4-8709C80AA4E0}">
  <dimension ref="A2:M140"/>
  <sheetViews>
    <sheetView rightToLeft="1" workbookViewId="0">
      <selection activeCell="M13" sqref="M13"/>
    </sheetView>
  </sheetViews>
  <sheetFormatPr defaultRowHeight="18.75" x14ac:dyDescent="0.45"/>
  <cols>
    <col min="1" max="1" width="22.140625" style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</row>
    <row r="3" spans="1:13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  <c r="J3" s="65" t="s">
        <v>83</v>
      </c>
      <c r="K3" s="65" t="s">
        <v>83</v>
      </c>
      <c r="L3" s="65" t="s">
        <v>83</v>
      </c>
      <c r="M3" s="65" t="s">
        <v>83</v>
      </c>
    </row>
    <row r="4" spans="1:13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</row>
    <row r="6" spans="1:13" ht="27" thickBot="1" x14ac:dyDescent="0.5">
      <c r="A6" s="64" t="s">
        <v>84</v>
      </c>
      <c r="B6" s="64" t="s">
        <v>84</v>
      </c>
      <c r="C6" s="64" t="s">
        <v>132</v>
      </c>
      <c r="D6" s="64" t="s">
        <v>85</v>
      </c>
      <c r="E6" s="64" t="s">
        <v>85</v>
      </c>
      <c r="F6" s="64" t="s">
        <v>85</v>
      </c>
      <c r="G6" s="64" t="s">
        <v>85</v>
      </c>
      <c r="I6" s="64" t="s">
        <v>133</v>
      </c>
      <c r="J6" s="64" t="s">
        <v>86</v>
      </c>
      <c r="K6" s="64" t="s">
        <v>86</v>
      </c>
      <c r="L6" s="64" t="s">
        <v>86</v>
      </c>
      <c r="M6" s="64" t="s">
        <v>86</v>
      </c>
    </row>
    <row r="7" spans="1:13" ht="27" thickBot="1" x14ac:dyDescent="0.5">
      <c r="A7" s="16" t="s">
        <v>87</v>
      </c>
      <c r="C7" s="16" t="s">
        <v>88</v>
      </c>
      <c r="E7" s="16" t="s">
        <v>89</v>
      </c>
      <c r="G7" s="16" t="s">
        <v>90</v>
      </c>
      <c r="I7" s="16" t="s">
        <v>88</v>
      </c>
      <c r="K7" s="16" t="s">
        <v>89</v>
      </c>
      <c r="M7" s="16" t="s">
        <v>90</v>
      </c>
    </row>
    <row r="8" spans="1:13" ht="21" x14ac:dyDescent="0.55000000000000004">
      <c r="A8" s="6" t="s">
        <v>75</v>
      </c>
      <c r="B8" s="8"/>
      <c r="C8" s="7">
        <v>13196</v>
      </c>
      <c r="D8" s="8"/>
      <c r="E8" s="13">
        <v>0</v>
      </c>
      <c r="F8" s="8"/>
      <c r="G8" s="7">
        <f>C8-E8</f>
        <v>13196</v>
      </c>
      <c r="H8" s="8"/>
      <c r="I8" s="7">
        <v>214649</v>
      </c>
      <c r="J8" s="8"/>
      <c r="K8" s="7">
        <v>0</v>
      </c>
      <c r="L8" s="8"/>
      <c r="M8" s="7">
        <f>I8-K8</f>
        <v>214649</v>
      </c>
    </row>
    <row r="9" spans="1:13" ht="21" x14ac:dyDescent="0.55000000000000004">
      <c r="A9" s="6" t="s">
        <v>75</v>
      </c>
      <c r="B9" s="8"/>
      <c r="C9" s="7">
        <v>47834</v>
      </c>
      <c r="D9" s="8"/>
      <c r="E9" s="13">
        <v>0</v>
      </c>
      <c r="F9" s="8"/>
      <c r="G9" s="7">
        <f t="shared" ref="G9:G72" si="0">C9-E9</f>
        <v>47834</v>
      </c>
      <c r="H9" s="8"/>
      <c r="I9" s="7">
        <v>550674</v>
      </c>
      <c r="J9" s="8"/>
      <c r="K9" s="7">
        <v>0</v>
      </c>
      <c r="L9" s="8"/>
      <c r="M9" s="7">
        <f t="shared" ref="M9:M72" si="1">I9-K9</f>
        <v>550674</v>
      </c>
    </row>
    <row r="10" spans="1:13" ht="21" x14ac:dyDescent="0.55000000000000004">
      <c r="A10" s="6" t="s">
        <v>75</v>
      </c>
      <c r="B10" s="8"/>
      <c r="C10" s="7">
        <v>48197</v>
      </c>
      <c r="D10" s="8"/>
      <c r="E10" s="13">
        <v>0</v>
      </c>
      <c r="F10" s="8"/>
      <c r="G10" s="7">
        <f t="shared" si="0"/>
        <v>48197</v>
      </c>
      <c r="H10" s="8"/>
      <c r="I10" s="7">
        <v>577724</v>
      </c>
      <c r="J10" s="8"/>
      <c r="K10" s="7">
        <v>0</v>
      </c>
      <c r="L10" s="8"/>
      <c r="M10" s="7">
        <f t="shared" si="1"/>
        <v>577724</v>
      </c>
    </row>
    <row r="11" spans="1:13" ht="21" x14ac:dyDescent="0.55000000000000004">
      <c r="A11" s="6" t="s">
        <v>75</v>
      </c>
      <c r="B11" s="8"/>
      <c r="C11" s="7">
        <v>51558</v>
      </c>
      <c r="D11" s="8"/>
      <c r="E11" s="13">
        <v>0</v>
      </c>
      <c r="F11" s="8"/>
      <c r="G11" s="7">
        <f t="shared" si="0"/>
        <v>51558</v>
      </c>
      <c r="H11" s="8"/>
      <c r="I11" s="7">
        <v>593541</v>
      </c>
      <c r="J11" s="8"/>
      <c r="K11" s="7">
        <v>0</v>
      </c>
      <c r="L11" s="8"/>
      <c r="M11" s="7">
        <f t="shared" si="1"/>
        <v>593541</v>
      </c>
    </row>
    <row r="12" spans="1:13" ht="21" x14ac:dyDescent="0.55000000000000004">
      <c r="A12" s="6" t="s">
        <v>77</v>
      </c>
      <c r="B12" s="8"/>
      <c r="C12" s="7">
        <v>457202403</v>
      </c>
      <c r="D12" s="8"/>
      <c r="E12" s="13">
        <v>0</v>
      </c>
      <c r="F12" s="8"/>
      <c r="G12" s="7">
        <f t="shared" si="0"/>
        <v>457202403</v>
      </c>
      <c r="H12" s="8"/>
      <c r="I12" s="7">
        <v>25832076334</v>
      </c>
      <c r="J12" s="8"/>
      <c r="K12" s="7">
        <v>0</v>
      </c>
      <c r="L12" s="8"/>
      <c r="M12" s="7">
        <f t="shared" si="1"/>
        <v>25832076334</v>
      </c>
    </row>
    <row r="13" spans="1:13" ht="21" x14ac:dyDescent="0.55000000000000004">
      <c r="A13" s="6" t="s">
        <v>77</v>
      </c>
      <c r="B13" s="8"/>
      <c r="C13" s="7">
        <v>11769256690</v>
      </c>
      <c r="D13" s="8"/>
      <c r="E13" s="13">
        <v>0</v>
      </c>
      <c r="F13" s="8"/>
      <c r="G13" s="7">
        <f t="shared" si="0"/>
        <v>11769256690</v>
      </c>
      <c r="H13" s="8"/>
      <c r="I13" s="7">
        <v>120583407407</v>
      </c>
      <c r="J13" s="8"/>
      <c r="K13" s="7">
        <v>0</v>
      </c>
      <c r="L13" s="8"/>
      <c r="M13" s="7">
        <f t="shared" si="1"/>
        <v>120583407407</v>
      </c>
    </row>
    <row r="14" spans="1:13" ht="21" x14ac:dyDescent="0.55000000000000004">
      <c r="A14" s="6" t="s">
        <v>77</v>
      </c>
      <c r="B14" s="8"/>
      <c r="C14" s="7">
        <v>1402939982</v>
      </c>
      <c r="D14" s="8"/>
      <c r="E14" s="13">
        <v>0</v>
      </c>
      <c r="F14" s="8"/>
      <c r="G14" s="7">
        <f t="shared" si="0"/>
        <v>1402939982</v>
      </c>
      <c r="H14" s="8"/>
      <c r="I14" s="7">
        <v>24641950046</v>
      </c>
      <c r="J14" s="8"/>
      <c r="K14" s="7">
        <v>0</v>
      </c>
      <c r="L14" s="8"/>
      <c r="M14" s="7">
        <f t="shared" si="1"/>
        <v>24641950046</v>
      </c>
    </row>
    <row r="15" spans="1:13" ht="21" x14ac:dyDescent="0.55000000000000004">
      <c r="A15" s="6" t="s">
        <v>77</v>
      </c>
      <c r="B15" s="8"/>
      <c r="C15" s="7">
        <v>132947437</v>
      </c>
      <c r="D15" s="8"/>
      <c r="E15" s="13">
        <v>0</v>
      </c>
      <c r="F15" s="8"/>
      <c r="G15" s="7">
        <f t="shared" si="0"/>
        <v>132947437</v>
      </c>
      <c r="H15" s="8"/>
      <c r="I15" s="7">
        <v>14300243352</v>
      </c>
      <c r="J15" s="8"/>
      <c r="K15" s="7">
        <v>0</v>
      </c>
      <c r="L15" s="8"/>
      <c r="M15" s="7">
        <f t="shared" si="1"/>
        <v>14300243352</v>
      </c>
    </row>
    <row r="16" spans="1:13" ht="21" x14ac:dyDescent="0.55000000000000004">
      <c r="A16" s="6" t="s">
        <v>77</v>
      </c>
      <c r="B16" s="8"/>
      <c r="C16" s="7">
        <v>403012694</v>
      </c>
      <c r="D16" s="8"/>
      <c r="E16" s="13">
        <v>0</v>
      </c>
      <c r="F16" s="8"/>
      <c r="G16" s="7">
        <f t="shared" si="0"/>
        <v>403012694</v>
      </c>
      <c r="H16" s="8"/>
      <c r="I16" s="7">
        <v>813314998</v>
      </c>
      <c r="J16" s="8"/>
      <c r="K16" s="7">
        <v>0</v>
      </c>
      <c r="L16" s="8"/>
      <c r="M16" s="7">
        <f t="shared" si="1"/>
        <v>813314998</v>
      </c>
    </row>
    <row r="17" spans="1:13" ht="21" x14ac:dyDescent="0.55000000000000004">
      <c r="A17" s="6" t="s">
        <v>77</v>
      </c>
      <c r="B17" s="8"/>
      <c r="C17" s="7">
        <v>101046466</v>
      </c>
      <c r="D17" s="8"/>
      <c r="E17" s="13">
        <v>0</v>
      </c>
      <c r="F17" s="8"/>
      <c r="G17" s="7">
        <f t="shared" si="0"/>
        <v>101046466</v>
      </c>
      <c r="H17" s="8"/>
      <c r="I17" s="7">
        <v>12894444736</v>
      </c>
      <c r="J17" s="8"/>
      <c r="K17" s="7">
        <v>0</v>
      </c>
      <c r="L17" s="8"/>
      <c r="M17" s="7">
        <f t="shared" si="1"/>
        <v>12894444736</v>
      </c>
    </row>
    <row r="18" spans="1:13" ht="21" x14ac:dyDescent="0.55000000000000004">
      <c r="A18" s="6" t="s">
        <v>77</v>
      </c>
      <c r="B18" s="8"/>
      <c r="C18" s="7">
        <v>94663384</v>
      </c>
      <c r="D18" s="8"/>
      <c r="E18" s="13">
        <v>0</v>
      </c>
      <c r="F18" s="8"/>
      <c r="G18" s="7">
        <f t="shared" si="0"/>
        <v>94663384</v>
      </c>
      <c r="H18" s="8"/>
      <c r="I18" s="7">
        <v>1906512084</v>
      </c>
      <c r="J18" s="8"/>
      <c r="K18" s="7">
        <v>0</v>
      </c>
      <c r="L18" s="8"/>
      <c r="M18" s="7">
        <f t="shared" si="1"/>
        <v>1906512084</v>
      </c>
    </row>
    <row r="19" spans="1:13" ht="21" x14ac:dyDescent="0.55000000000000004">
      <c r="A19" s="6" t="s">
        <v>77</v>
      </c>
      <c r="B19" s="8"/>
      <c r="C19" s="7">
        <v>34319393</v>
      </c>
      <c r="D19" s="8"/>
      <c r="E19" s="13">
        <v>0</v>
      </c>
      <c r="F19" s="8"/>
      <c r="G19" s="7">
        <f t="shared" si="0"/>
        <v>34319393</v>
      </c>
      <c r="H19" s="8"/>
      <c r="I19" s="7">
        <v>821541708</v>
      </c>
      <c r="J19" s="8"/>
      <c r="K19" s="7">
        <v>0</v>
      </c>
      <c r="L19" s="8"/>
      <c r="M19" s="7">
        <f t="shared" si="1"/>
        <v>821541708</v>
      </c>
    </row>
    <row r="20" spans="1:13" ht="21" x14ac:dyDescent="0.55000000000000004">
      <c r="A20" s="6" t="s">
        <v>77</v>
      </c>
      <c r="B20" s="8"/>
      <c r="C20" s="7">
        <v>25995378</v>
      </c>
      <c r="D20" s="8"/>
      <c r="E20" s="13">
        <v>0</v>
      </c>
      <c r="F20" s="8"/>
      <c r="G20" s="7">
        <f t="shared" si="0"/>
        <v>25995378</v>
      </c>
      <c r="H20" s="8"/>
      <c r="I20" s="7">
        <v>22573601632</v>
      </c>
      <c r="J20" s="8"/>
      <c r="K20" s="7">
        <v>0</v>
      </c>
      <c r="L20" s="8"/>
      <c r="M20" s="7">
        <f t="shared" si="1"/>
        <v>22573601632</v>
      </c>
    </row>
    <row r="21" spans="1:13" ht="21" x14ac:dyDescent="0.55000000000000004">
      <c r="A21" s="6" t="s">
        <v>77</v>
      </c>
      <c r="B21" s="8"/>
      <c r="C21" s="7">
        <v>71874846</v>
      </c>
      <c r="D21" s="8"/>
      <c r="E21" s="13">
        <v>0</v>
      </c>
      <c r="F21" s="8"/>
      <c r="G21" s="7">
        <f t="shared" si="0"/>
        <v>71874846</v>
      </c>
      <c r="H21" s="8"/>
      <c r="I21" s="7">
        <v>2256785244</v>
      </c>
      <c r="J21" s="8"/>
      <c r="K21" s="7">
        <v>0</v>
      </c>
      <c r="L21" s="8"/>
      <c r="M21" s="7">
        <f t="shared" si="1"/>
        <v>2256785244</v>
      </c>
    </row>
    <row r="22" spans="1:13" ht="21" x14ac:dyDescent="0.55000000000000004">
      <c r="A22" s="6" t="s">
        <v>77</v>
      </c>
      <c r="B22" s="8"/>
      <c r="C22" s="7">
        <v>749110665</v>
      </c>
      <c r="D22" s="8"/>
      <c r="E22" s="13">
        <v>0</v>
      </c>
      <c r="F22" s="8"/>
      <c r="G22" s="7">
        <f t="shared" si="0"/>
        <v>749110665</v>
      </c>
      <c r="H22" s="8"/>
      <c r="I22" s="7">
        <v>15114939389</v>
      </c>
      <c r="J22" s="8"/>
      <c r="K22" s="7">
        <v>0</v>
      </c>
      <c r="L22" s="8"/>
      <c r="M22" s="7">
        <f t="shared" si="1"/>
        <v>15114939389</v>
      </c>
    </row>
    <row r="23" spans="1:13" ht="21" x14ac:dyDescent="0.55000000000000004">
      <c r="A23" s="6" t="s">
        <v>91</v>
      </c>
      <c r="B23" s="8"/>
      <c r="C23" s="7">
        <v>0</v>
      </c>
      <c r="D23" s="8"/>
      <c r="E23" s="13">
        <v>0</v>
      </c>
      <c r="F23" s="8"/>
      <c r="G23" s="7">
        <f t="shared" si="0"/>
        <v>0</v>
      </c>
      <c r="H23" s="8"/>
      <c r="I23" s="7">
        <v>43908</v>
      </c>
      <c r="J23" s="8"/>
      <c r="K23" s="7">
        <v>0</v>
      </c>
      <c r="L23" s="8"/>
      <c r="M23" s="7">
        <f t="shared" si="1"/>
        <v>43908</v>
      </c>
    </row>
    <row r="24" spans="1:13" ht="21" x14ac:dyDescent="0.55000000000000004">
      <c r="A24" s="6" t="s">
        <v>77</v>
      </c>
      <c r="B24" s="8"/>
      <c r="C24" s="7">
        <v>110745815</v>
      </c>
      <c r="D24" s="8"/>
      <c r="E24" s="13">
        <v>0</v>
      </c>
      <c r="F24" s="8"/>
      <c r="G24" s="7">
        <f t="shared" si="0"/>
        <v>110745815</v>
      </c>
      <c r="H24" s="8"/>
      <c r="I24" s="7">
        <v>3538906334</v>
      </c>
      <c r="J24" s="8"/>
      <c r="K24" s="7">
        <v>0</v>
      </c>
      <c r="L24" s="8"/>
      <c r="M24" s="7">
        <f t="shared" si="1"/>
        <v>3538906334</v>
      </c>
    </row>
    <row r="25" spans="1:13" ht="21" x14ac:dyDescent="0.55000000000000004">
      <c r="A25" s="6" t="s">
        <v>77</v>
      </c>
      <c r="B25" s="8"/>
      <c r="C25" s="7">
        <v>402094112</v>
      </c>
      <c r="D25" s="8"/>
      <c r="E25" s="13">
        <v>0</v>
      </c>
      <c r="F25" s="8"/>
      <c r="G25" s="7">
        <f t="shared" si="0"/>
        <v>402094112</v>
      </c>
      <c r="H25" s="8"/>
      <c r="I25" s="7">
        <v>13744830850</v>
      </c>
      <c r="J25" s="8"/>
      <c r="K25" s="7">
        <v>0</v>
      </c>
      <c r="L25" s="8"/>
      <c r="M25" s="7">
        <f t="shared" si="1"/>
        <v>13744830850</v>
      </c>
    </row>
    <row r="26" spans="1:13" ht="21" x14ac:dyDescent="0.55000000000000004">
      <c r="A26" s="6" t="s">
        <v>78</v>
      </c>
      <c r="B26" s="8"/>
      <c r="C26" s="7">
        <v>0</v>
      </c>
      <c r="D26" s="8"/>
      <c r="E26" s="13">
        <v>0</v>
      </c>
      <c r="F26" s="8"/>
      <c r="G26" s="7">
        <f t="shared" si="0"/>
        <v>0</v>
      </c>
      <c r="H26" s="8"/>
      <c r="I26" s="7">
        <v>9286981</v>
      </c>
      <c r="J26" s="8"/>
      <c r="K26" s="7">
        <v>0</v>
      </c>
      <c r="L26" s="8"/>
      <c r="M26" s="7">
        <f t="shared" si="1"/>
        <v>9286981</v>
      </c>
    </row>
    <row r="27" spans="1:13" ht="21" x14ac:dyDescent="0.55000000000000004">
      <c r="A27" s="6" t="s">
        <v>77</v>
      </c>
      <c r="B27" s="8"/>
      <c r="C27" s="7">
        <v>199011826</v>
      </c>
      <c r="D27" s="8"/>
      <c r="E27" s="13">
        <v>0</v>
      </c>
      <c r="F27" s="8"/>
      <c r="G27" s="7">
        <f t="shared" si="0"/>
        <v>199011826</v>
      </c>
      <c r="H27" s="8"/>
      <c r="I27" s="7">
        <v>9851962176</v>
      </c>
      <c r="J27" s="8"/>
      <c r="K27" s="7">
        <v>0</v>
      </c>
      <c r="L27" s="8"/>
      <c r="M27" s="7">
        <f t="shared" si="1"/>
        <v>9851962176</v>
      </c>
    </row>
    <row r="28" spans="1:13" ht="21" x14ac:dyDescent="0.55000000000000004">
      <c r="A28" s="6" t="s">
        <v>77</v>
      </c>
      <c r="B28" s="8"/>
      <c r="C28" s="7">
        <v>1461544246</v>
      </c>
      <c r="D28" s="8"/>
      <c r="E28" s="13">
        <v>0</v>
      </c>
      <c r="F28" s="8"/>
      <c r="G28" s="7">
        <f t="shared" si="0"/>
        <v>1461544246</v>
      </c>
      <c r="H28" s="8"/>
      <c r="I28" s="7">
        <v>4581700282</v>
      </c>
      <c r="J28" s="8"/>
      <c r="K28" s="7">
        <v>0</v>
      </c>
      <c r="L28" s="8"/>
      <c r="M28" s="7">
        <f t="shared" si="1"/>
        <v>4581700282</v>
      </c>
    </row>
    <row r="29" spans="1:13" ht="21" x14ac:dyDescent="0.55000000000000004">
      <c r="A29" s="6" t="s">
        <v>77</v>
      </c>
      <c r="B29" s="8"/>
      <c r="C29" s="7">
        <v>181100746</v>
      </c>
      <c r="D29" s="8"/>
      <c r="E29" s="13">
        <v>0</v>
      </c>
      <c r="F29" s="8"/>
      <c r="G29" s="7">
        <f t="shared" si="0"/>
        <v>181100746</v>
      </c>
      <c r="H29" s="8"/>
      <c r="I29" s="7">
        <v>10401694457</v>
      </c>
      <c r="J29" s="8"/>
      <c r="K29" s="7">
        <v>0</v>
      </c>
      <c r="L29" s="8"/>
      <c r="M29" s="7">
        <f t="shared" si="1"/>
        <v>10401694457</v>
      </c>
    </row>
    <row r="30" spans="1:13" ht="21" x14ac:dyDescent="0.55000000000000004">
      <c r="A30" s="6" t="s">
        <v>77</v>
      </c>
      <c r="B30" s="8"/>
      <c r="C30" s="7">
        <v>149733278</v>
      </c>
      <c r="D30" s="8"/>
      <c r="E30" s="13">
        <v>0</v>
      </c>
      <c r="F30" s="8"/>
      <c r="G30" s="7">
        <f t="shared" si="0"/>
        <v>149733278</v>
      </c>
      <c r="H30" s="8"/>
      <c r="I30" s="7">
        <v>4515341581</v>
      </c>
      <c r="J30" s="8"/>
      <c r="K30" s="7">
        <v>0</v>
      </c>
      <c r="L30" s="8"/>
      <c r="M30" s="7">
        <f t="shared" si="1"/>
        <v>4515341581</v>
      </c>
    </row>
    <row r="31" spans="1:13" ht="21" x14ac:dyDescent="0.55000000000000004">
      <c r="A31" s="6" t="s">
        <v>78</v>
      </c>
      <c r="B31" s="8"/>
      <c r="C31" s="7">
        <v>0</v>
      </c>
      <c r="D31" s="8"/>
      <c r="E31" s="13">
        <v>0</v>
      </c>
      <c r="F31" s="8"/>
      <c r="G31" s="7">
        <f t="shared" si="0"/>
        <v>0</v>
      </c>
      <c r="H31" s="8"/>
      <c r="I31" s="7">
        <v>216064319</v>
      </c>
      <c r="J31" s="8"/>
      <c r="K31" s="7">
        <v>0</v>
      </c>
      <c r="L31" s="8"/>
      <c r="M31" s="7">
        <f t="shared" si="1"/>
        <v>216064319</v>
      </c>
    </row>
    <row r="32" spans="1:13" ht="21" x14ac:dyDescent="0.55000000000000004">
      <c r="A32" s="6" t="s">
        <v>77</v>
      </c>
      <c r="B32" s="8"/>
      <c r="C32" s="7">
        <v>80175893</v>
      </c>
      <c r="D32" s="8"/>
      <c r="E32" s="13">
        <v>0</v>
      </c>
      <c r="F32" s="8"/>
      <c r="G32" s="7">
        <f t="shared" si="0"/>
        <v>80175893</v>
      </c>
      <c r="H32" s="8"/>
      <c r="I32" s="7">
        <v>1696319748</v>
      </c>
      <c r="J32" s="8"/>
      <c r="K32" s="7">
        <v>0</v>
      </c>
      <c r="L32" s="8"/>
      <c r="M32" s="7">
        <f t="shared" si="1"/>
        <v>1696319748</v>
      </c>
    </row>
    <row r="33" spans="1:13" ht="21" x14ac:dyDescent="0.55000000000000004">
      <c r="A33" s="6" t="s">
        <v>77</v>
      </c>
      <c r="B33" s="8"/>
      <c r="C33" s="7">
        <v>47799601</v>
      </c>
      <c r="D33" s="8"/>
      <c r="E33" s="13">
        <v>0</v>
      </c>
      <c r="F33" s="8"/>
      <c r="G33" s="7">
        <f t="shared" si="0"/>
        <v>47799601</v>
      </c>
      <c r="H33" s="8"/>
      <c r="I33" s="7">
        <v>1050469972</v>
      </c>
      <c r="J33" s="8"/>
      <c r="K33" s="7">
        <v>0</v>
      </c>
      <c r="L33" s="8"/>
      <c r="M33" s="7">
        <f t="shared" si="1"/>
        <v>1050469972</v>
      </c>
    </row>
    <row r="34" spans="1:13" ht="21" x14ac:dyDescent="0.55000000000000004">
      <c r="A34" s="6" t="s">
        <v>77</v>
      </c>
      <c r="B34" s="8"/>
      <c r="C34" s="7">
        <v>55734817</v>
      </c>
      <c r="D34" s="8"/>
      <c r="E34" s="13">
        <v>0</v>
      </c>
      <c r="F34" s="8"/>
      <c r="G34" s="7">
        <f t="shared" si="0"/>
        <v>55734817</v>
      </c>
      <c r="H34" s="8"/>
      <c r="I34" s="7">
        <v>1450751536</v>
      </c>
      <c r="J34" s="8"/>
      <c r="K34" s="7">
        <v>0</v>
      </c>
      <c r="L34" s="8"/>
      <c r="M34" s="7">
        <f t="shared" si="1"/>
        <v>1450751536</v>
      </c>
    </row>
    <row r="35" spans="1:13" ht="21" x14ac:dyDescent="0.55000000000000004">
      <c r="A35" s="6" t="s">
        <v>77</v>
      </c>
      <c r="B35" s="8"/>
      <c r="C35" s="7">
        <v>7111901</v>
      </c>
      <c r="D35" s="8"/>
      <c r="E35" s="13">
        <v>0</v>
      </c>
      <c r="F35" s="8"/>
      <c r="G35" s="7">
        <f t="shared" si="0"/>
        <v>7111901</v>
      </c>
      <c r="H35" s="8"/>
      <c r="I35" s="7">
        <v>388491531</v>
      </c>
      <c r="J35" s="8"/>
      <c r="K35" s="7">
        <v>0</v>
      </c>
      <c r="L35" s="8"/>
      <c r="M35" s="7">
        <f t="shared" si="1"/>
        <v>388491531</v>
      </c>
    </row>
    <row r="36" spans="1:13" ht="21" x14ac:dyDescent="0.55000000000000004">
      <c r="A36" s="6" t="s">
        <v>77</v>
      </c>
      <c r="B36" s="8"/>
      <c r="C36" s="7">
        <v>844499708</v>
      </c>
      <c r="D36" s="8"/>
      <c r="E36" s="13">
        <v>0</v>
      </c>
      <c r="F36" s="8"/>
      <c r="G36" s="7">
        <f t="shared" si="0"/>
        <v>844499708</v>
      </c>
      <c r="H36" s="8"/>
      <c r="I36" s="7">
        <v>5365163587</v>
      </c>
      <c r="J36" s="8"/>
      <c r="K36" s="7">
        <v>0</v>
      </c>
      <c r="L36" s="8"/>
      <c r="M36" s="7">
        <f t="shared" si="1"/>
        <v>5365163587</v>
      </c>
    </row>
    <row r="37" spans="1:13" ht="21" x14ac:dyDescent="0.55000000000000004">
      <c r="A37" s="6" t="s">
        <v>77</v>
      </c>
      <c r="B37" s="8"/>
      <c r="C37" s="7">
        <v>87372438</v>
      </c>
      <c r="D37" s="8"/>
      <c r="E37" s="13">
        <v>0</v>
      </c>
      <c r="F37" s="8"/>
      <c r="G37" s="7">
        <f t="shared" si="0"/>
        <v>87372438</v>
      </c>
      <c r="H37" s="8"/>
      <c r="I37" s="7">
        <v>6318116812</v>
      </c>
      <c r="J37" s="8"/>
      <c r="K37" s="7">
        <v>0</v>
      </c>
      <c r="L37" s="8"/>
      <c r="M37" s="7">
        <f t="shared" si="1"/>
        <v>6318116812</v>
      </c>
    </row>
    <row r="38" spans="1:13" ht="21" x14ac:dyDescent="0.55000000000000004">
      <c r="A38" s="6" t="s">
        <v>77</v>
      </c>
      <c r="B38" s="8"/>
      <c r="C38" s="7">
        <v>29244294</v>
      </c>
      <c r="D38" s="8"/>
      <c r="E38" s="13">
        <v>0</v>
      </c>
      <c r="F38" s="8"/>
      <c r="G38" s="7">
        <f t="shared" si="0"/>
        <v>29244294</v>
      </c>
      <c r="H38" s="8"/>
      <c r="I38" s="7">
        <v>859025339</v>
      </c>
      <c r="J38" s="8"/>
      <c r="K38" s="7">
        <v>0</v>
      </c>
      <c r="L38" s="8"/>
      <c r="M38" s="7">
        <f t="shared" si="1"/>
        <v>859025339</v>
      </c>
    </row>
    <row r="39" spans="1:13" ht="21" x14ac:dyDescent="0.55000000000000004">
      <c r="A39" s="6" t="s">
        <v>77</v>
      </c>
      <c r="B39" s="8"/>
      <c r="C39" s="7">
        <v>89528081</v>
      </c>
      <c r="D39" s="8"/>
      <c r="E39" s="13">
        <v>0</v>
      </c>
      <c r="F39" s="8"/>
      <c r="G39" s="7">
        <f t="shared" si="0"/>
        <v>89528081</v>
      </c>
      <c r="H39" s="8"/>
      <c r="I39" s="7">
        <v>1557564063</v>
      </c>
      <c r="J39" s="8"/>
      <c r="K39" s="7">
        <v>0</v>
      </c>
      <c r="L39" s="8"/>
      <c r="M39" s="7">
        <f t="shared" si="1"/>
        <v>1557564063</v>
      </c>
    </row>
    <row r="40" spans="1:13" ht="21" x14ac:dyDescent="0.55000000000000004">
      <c r="A40" s="6" t="s">
        <v>77</v>
      </c>
      <c r="B40" s="8"/>
      <c r="C40" s="7">
        <v>850268</v>
      </c>
      <c r="D40" s="8"/>
      <c r="E40" s="13">
        <v>0</v>
      </c>
      <c r="F40" s="8"/>
      <c r="G40" s="7">
        <f t="shared" si="0"/>
        <v>850268</v>
      </c>
      <c r="H40" s="8"/>
      <c r="I40" s="7">
        <v>178590501</v>
      </c>
      <c r="J40" s="8"/>
      <c r="K40" s="7">
        <v>0</v>
      </c>
      <c r="L40" s="8"/>
      <c r="M40" s="7">
        <f t="shared" si="1"/>
        <v>178590501</v>
      </c>
    </row>
    <row r="41" spans="1:13" ht="21" x14ac:dyDescent="0.55000000000000004">
      <c r="A41" s="6" t="s">
        <v>78</v>
      </c>
      <c r="B41" s="8"/>
      <c r="C41" s="7">
        <v>0</v>
      </c>
      <c r="D41" s="8"/>
      <c r="E41" s="13">
        <v>0</v>
      </c>
      <c r="F41" s="8"/>
      <c r="G41" s="7">
        <f t="shared" si="0"/>
        <v>0</v>
      </c>
      <c r="H41" s="8"/>
      <c r="I41" s="7">
        <v>27695813496</v>
      </c>
      <c r="J41" s="8"/>
      <c r="K41" s="7">
        <v>6886222</v>
      </c>
      <c r="L41" s="8"/>
      <c r="M41" s="7">
        <f t="shared" si="1"/>
        <v>27688927274</v>
      </c>
    </row>
    <row r="42" spans="1:13" ht="21" x14ac:dyDescent="0.55000000000000004">
      <c r="A42" s="6" t="s">
        <v>78</v>
      </c>
      <c r="B42" s="8"/>
      <c r="C42" s="7">
        <v>1748509589</v>
      </c>
      <c r="D42" s="8"/>
      <c r="E42" s="13">
        <v>0</v>
      </c>
      <c r="F42" s="8"/>
      <c r="G42" s="7">
        <f t="shared" si="0"/>
        <v>1748509589</v>
      </c>
      <c r="H42" s="8"/>
      <c r="I42" s="7">
        <v>57265913185</v>
      </c>
      <c r="J42" s="8"/>
      <c r="K42" s="7">
        <v>20455512</v>
      </c>
      <c r="L42" s="8"/>
      <c r="M42" s="7">
        <f t="shared" si="1"/>
        <v>57245457673</v>
      </c>
    </row>
    <row r="43" spans="1:13" ht="21" x14ac:dyDescent="0.55000000000000004">
      <c r="A43" s="6" t="s">
        <v>78</v>
      </c>
      <c r="B43" s="8"/>
      <c r="C43" s="7">
        <v>364975343</v>
      </c>
      <c r="D43" s="8"/>
      <c r="E43" s="13">
        <v>0</v>
      </c>
      <c r="F43" s="8"/>
      <c r="G43" s="7">
        <f t="shared" si="0"/>
        <v>364975343</v>
      </c>
      <c r="H43" s="8"/>
      <c r="I43" s="7">
        <v>11081362958</v>
      </c>
      <c r="J43" s="8"/>
      <c r="K43" s="7">
        <v>4083361</v>
      </c>
      <c r="L43" s="8"/>
      <c r="M43" s="7">
        <f t="shared" si="1"/>
        <v>11077279597</v>
      </c>
    </row>
    <row r="44" spans="1:13" ht="21" x14ac:dyDescent="0.55000000000000004">
      <c r="A44" s="6" t="s">
        <v>78</v>
      </c>
      <c r="B44" s="8"/>
      <c r="C44" s="7">
        <v>0</v>
      </c>
      <c r="D44" s="8"/>
      <c r="E44" s="13">
        <v>0</v>
      </c>
      <c r="F44" s="8"/>
      <c r="G44" s="7">
        <f t="shared" si="0"/>
        <v>0</v>
      </c>
      <c r="H44" s="8"/>
      <c r="I44" s="7">
        <v>5480547890</v>
      </c>
      <c r="J44" s="8"/>
      <c r="K44" s="7">
        <v>1007737</v>
      </c>
      <c r="L44" s="8"/>
      <c r="M44" s="7">
        <f t="shared" si="1"/>
        <v>5479540153</v>
      </c>
    </row>
    <row r="45" spans="1:13" ht="21" x14ac:dyDescent="0.55000000000000004">
      <c r="A45" s="6" t="s">
        <v>78</v>
      </c>
      <c r="B45" s="8"/>
      <c r="C45" s="7">
        <v>0</v>
      </c>
      <c r="D45" s="8"/>
      <c r="E45" s="13">
        <v>0</v>
      </c>
      <c r="F45" s="8"/>
      <c r="G45" s="7">
        <f t="shared" si="0"/>
        <v>0</v>
      </c>
      <c r="H45" s="8"/>
      <c r="I45" s="7">
        <v>5767539751</v>
      </c>
      <c r="J45" s="8"/>
      <c r="K45" s="7">
        <v>1112713</v>
      </c>
      <c r="L45" s="8"/>
      <c r="M45" s="7">
        <f t="shared" si="1"/>
        <v>5766427038</v>
      </c>
    </row>
    <row r="46" spans="1:13" ht="21" x14ac:dyDescent="0.55000000000000004">
      <c r="A46" s="6" t="s">
        <v>78</v>
      </c>
      <c r="B46" s="8"/>
      <c r="C46" s="7">
        <v>0</v>
      </c>
      <c r="D46" s="8"/>
      <c r="E46" s="13">
        <v>0</v>
      </c>
      <c r="F46" s="8"/>
      <c r="G46" s="7">
        <f t="shared" si="0"/>
        <v>0</v>
      </c>
      <c r="H46" s="8"/>
      <c r="I46" s="7">
        <v>39728548250</v>
      </c>
      <c r="J46" s="8"/>
      <c r="K46" s="7">
        <v>9027677</v>
      </c>
      <c r="L46" s="8"/>
      <c r="M46" s="7">
        <f t="shared" si="1"/>
        <v>39719520573</v>
      </c>
    </row>
    <row r="47" spans="1:13" ht="21" x14ac:dyDescent="0.55000000000000004">
      <c r="A47" s="6" t="s">
        <v>78</v>
      </c>
      <c r="B47" s="8"/>
      <c r="C47" s="7">
        <v>0</v>
      </c>
      <c r="D47" s="8"/>
      <c r="E47" s="13">
        <v>0</v>
      </c>
      <c r="F47" s="8"/>
      <c r="G47" s="7">
        <f t="shared" si="0"/>
        <v>0</v>
      </c>
      <c r="H47" s="8"/>
      <c r="I47" s="7">
        <v>79650684992</v>
      </c>
      <c r="J47" s="8"/>
      <c r="K47" s="7">
        <v>14486261</v>
      </c>
      <c r="L47" s="8"/>
      <c r="M47" s="7">
        <f t="shared" si="1"/>
        <v>79636198731</v>
      </c>
    </row>
    <row r="48" spans="1:13" ht="21" x14ac:dyDescent="0.55000000000000004">
      <c r="A48" s="6" t="s">
        <v>78</v>
      </c>
      <c r="B48" s="8"/>
      <c r="C48" s="7">
        <v>0</v>
      </c>
      <c r="D48" s="8"/>
      <c r="E48" s="13">
        <v>0</v>
      </c>
      <c r="F48" s="8"/>
      <c r="G48" s="7">
        <f t="shared" si="0"/>
        <v>0</v>
      </c>
      <c r="H48" s="8"/>
      <c r="I48" s="7">
        <v>26047970311</v>
      </c>
      <c r="J48" s="8"/>
      <c r="K48" s="7">
        <v>5748322</v>
      </c>
      <c r="L48" s="8"/>
      <c r="M48" s="7">
        <f t="shared" si="1"/>
        <v>26042221989</v>
      </c>
    </row>
    <row r="49" spans="1:13" ht="21" x14ac:dyDescent="0.55000000000000004">
      <c r="A49" s="6" t="s">
        <v>78</v>
      </c>
      <c r="B49" s="8"/>
      <c r="C49" s="7">
        <v>0</v>
      </c>
      <c r="D49" s="8"/>
      <c r="E49" s="13">
        <v>0</v>
      </c>
      <c r="F49" s="8"/>
      <c r="G49" s="7">
        <f t="shared" si="0"/>
        <v>0</v>
      </c>
      <c r="H49" s="8"/>
      <c r="I49" s="7">
        <v>51205033154</v>
      </c>
      <c r="J49" s="8"/>
      <c r="K49" s="7">
        <v>9401374</v>
      </c>
      <c r="L49" s="8"/>
      <c r="M49" s="7">
        <f t="shared" si="1"/>
        <v>51195631780</v>
      </c>
    </row>
    <row r="50" spans="1:13" ht="21" x14ac:dyDescent="0.55000000000000004">
      <c r="A50" s="6" t="s">
        <v>78</v>
      </c>
      <c r="B50" s="8"/>
      <c r="C50" s="7">
        <v>0</v>
      </c>
      <c r="D50" s="8"/>
      <c r="E50" s="13">
        <v>0</v>
      </c>
      <c r="F50" s="8"/>
      <c r="G50" s="7">
        <f t="shared" si="0"/>
        <v>0</v>
      </c>
      <c r="H50" s="8"/>
      <c r="I50" s="7">
        <v>29319968493</v>
      </c>
      <c r="J50" s="8"/>
      <c r="K50" s="7">
        <v>5437594</v>
      </c>
      <c r="L50" s="8"/>
      <c r="M50" s="7">
        <f t="shared" si="1"/>
        <v>29314530899</v>
      </c>
    </row>
    <row r="51" spans="1:13" ht="21" x14ac:dyDescent="0.55000000000000004">
      <c r="A51" s="6" t="s">
        <v>78</v>
      </c>
      <c r="B51" s="8"/>
      <c r="C51" s="7">
        <v>0</v>
      </c>
      <c r="D51" s="8"/>
      <c r="E51" s="13">
        <v>0</v>
      </c>
      <c r="F51" s="8"/>
      <c r="G51" s="7">
        <f t="shared" si="0"/>
        <v>0</v>
      </c>
      <c r="H51" s="8"/>
      <c r="I51" s="7">
        <v>74487361112</v>
      </c>
      <c r="J51" s="8"/>
      <c r="K51" s="7">
        <v>13528909</v>
      </c>
      <c r="L51" s="8"/>
      <c r="M51" s="7">
        <f t="shared" si="1"/>
        <v>74473832203</v>
      </c>
    </row>
    <row r="52" spans="1:13" ht="21" x14ac:dyDescent="0.55000000000000004">
      <c r="A52" s="6" t="s">
        <v>78</v>
      </c>
      <c r="B52" s="8"/>
      <c r="C52" s="7">
        <v>113063016</v>
      </c>
      <c r="D52" s="8"/>
      <c r="E52" s="13">
        <v>0</v>
      </c>
      <c r="F52" s="8"/>
      <c r="G52" s="7">
        <f t="shared" si="0"/>
        <v>113063016</v>
      </c>
      <c r="H52" s="8"/>
      <c r="I52" s="7">
        <v>3852480032</v>
      </c>
      <c r="J52" s="8"/>
      <c r="K52" s="7">
        <v>1567898</v>
      </c>
      <c r="L52" s="8"/>
      <c r="M52" s="7">
        <f t="shared" si="1"/>
        <v>3850912134</v>
      </c>
    </row>
    <row r="53" spans="1:13" ht="21" x14ac:dyDescent="0.55000000000000004">
      <c r="A53" s="6" t="s">
        <v>78</v>
      </c>
      <c r="B53" s="8"/>
      <c r="C53" s="7">
        <v>0</v>
      </c>
      <c r="D53" s="8"/>
      <c r="E53" s="13">
        <v>0</v>
      </c>
      <c r="F53" s="8"/>
      <c r="G53" s="7">
        <f t="shared" si="0"/>
        <v>0</v>
      </c>
      <c r="H53" s="8"/>
      <c r="I53" s="7">
        <v>2476427494</v>
      </c>
      <c r="J53" s="8"/>
      <c r="K53" s="7">
        <v>329611</v>
      </c>
      <c r="L53" s="8"/>
      <c r="M53" s="7">
        <f t="shared" si="1"/>
        <v>2476097883</v>
      </c>
    </row>
    <row r="54" spans="1:13" ht="21" x14ac:dyDescent="0.55000000000000004">
      <c r="A54" s="6" t="s">
        <v>78</v>
      </c>
      <c r="B54" s="8"/>
      <c r="C54" s="7">
        <v>0</v>
      </c>
      <c r="D54" s="8"/>
      <c r="E54" s="13">
        <v>0</v>
      </c>
      <c r="F54" s="8"/>
      <c r="G54" s="7">
        <f t="shared" si="0"/>
        <v>0</v>
      </c>
      <c r="H54" s="8"/>
      <c r="I54" s="7">
        <v>16589941394</v>
      </c>
      <c r="J54" s="8"/>
      <c r="K54" s="7">
        <v>3213660</v>
      </c>
      <c r="L54" s="8"/>
      <c r="M54" s="7">
        <f t="shared" si="1"/>
        <v>16586727734</v>
      </c>
    </row>
    <row r="55" spans="1:13" ht="21" x14ac:dyDescent="0.55000000000000004">
      <c r="A55" s="6" t="s">
        <v>77</v>
      </c>
      <c r="B55" s="8"/>
      <c r="C55" s="7">
        <v>990374997</v>
      </c>
      <c r="D55" s="8"/>
      <c r="E55" s="13">
        <v>0</v>
      </c>
      <c r="F55" s="8"/>
      <c r="G55" s="7">
        <f t="shared" si="0"/>
        <v>990374997</v>
      </c>
      <c r="H55" s="8"/>
      <c r="I55" s="7">
        <v>4374478902</v>
      </c>
      <c r="J55" s="8"/>
      <c r="K55" s="7">
        <v>0</v>
      </c>
      <c r="L55" s="8"/>
      <c r="M55" s="7">
        <f t="shared" si="1"/>
        <v>4374478902</v>
      </c>
    </row>
    <row r="56" spans="1:13" ht="21" x14ac:dyDescent="0.55000000000000004">
      <c r="A56" s="6" t="s">
        <v>77</v>
      </c>
      <c r="B56" s="8"/>
      <c r="C56" s="7">
        <v>164331830</v>
      </c>
      <c r="D56" s="8"/>
      <c r="E56" s="13">
        <v>0</v>
      </c>
      <c r="F56" s="8"/>
      <c r="G56" s="7">
        <f t="shared" si="0"/>
        <v>164331830</v>
      </c>
      <c r="H56" s="8"/>
      <c r="I56" s="7">
        <v>1988760652</v>
      </c>
      <c r="J56" s="8"/>
      <c r="K56" s="7">
        <v>0</v>
      </c>
      <c r="L56" s="8"/>
      <c r="M56" s="7">
        <f t="shared" si="1"/>
        <v>1988760652</v>
      </c>
    </row>
    <row r="57" spans="1:13" ht="21" x14ac:dyDescent="0.55000000000000004">
      <c r="A57" s="6" t="s">
        <v>78</v>
      </c>
      <c r="B57" s="8"/>
      <c r="C57" s="7">
        <v>0</v>
      </c>
      <c r="D57" s="8"/>
      <c r="E57" s="13">
        <v>0</v>
      </c>
      <c r="F57" s="8"/>
      <c r="G57" s="7">
        <f t="shared" si="0"/>
        <v>0</v>
      </c>
      <c r="H57" s="8"/>
      <c r="I57" s="7">
        <v>50896591779</v>
      </c>
      <c r="J57" s="8"/>
      <c r="K57" s="7">
        <v>11361934</v>
      </c>
      <c r="L57" s="8"/>
      <c r="M57" s="7">
        <f t="shared" si="1"/>
        <v>50885229845</v>
      </c>
    </row>
    <row r="58" spans="1:13" ht="21" x14ac:dyDescent="0.55000000000000004">
      <c r="A58" s="6" t="s">
        <v>78</v>
      </c>
      <c r="B58" s="8"/>
      <c r="C58" s="7">
        <v>0</v>
      </c>
      <c r="D58" s="8"/>
      <c r="E58" s="13">
        <v>0</v>
      </c>
      <c r="F58" s="8"/>
      <c r="G58" s="7">
        <f t="shared" si="0"/>
        <v>0</v>
      </c>
      <c r="H58" s="8"/>
      <c r="I58" s="7">
        <v>23343465897</v>
      </c>
      <c r="J58" s="8"/>
      <c r="K58" s="7">
        <v>6662218</v>
      </c>
      <c r="L58" s="8"/>
      <c r="M58" s="7">
        <f t="shared" si="1"/>
        <v>23336803679</v>
      </c>
    </row>
    <row r="59" spans="1:13" ht="21" x14ac:dyDescent="0.55000000000000004">
      <c r="A59" s="6" t="s">
        <v>78</v>
      </c>
      <c r="B59" s="8"/>
      <c r="C59" s="7">
        <v>0</v>
      </c>
      <c r="D59" s="8"/>
      <c r="E59" s="13">
        <v>0</v>
      </c>
      <c r="F59" s="8"/>
      <c r="G59" s="7">
        <f t="shared" si="0"/>
        <v>0</v>
      </c>
      <c r="H59" s="8"/>
      <c r="I59" s="7">
        <v>104952928815</v>
      </c>
      <c r="J59" s="8"/>
      <c r="K59" s="7">
        <v>24531443</v>
      </c>
      <c r="L59" s="8"/>
      <c r="M59" s="7">
        <f t="shared" si="1"/>
        <v>104928397372</v>
      </c>
    </row>
    <row r="60" spans="1:13" ht="21" x14ac:dyDescent="0.55000000000000004">
      <c r="A60" s="6" t="s">
        <v>78</v>
      </c>
      <c r="B60" s="8"/>
      <c r="C60" s="7">
        <v>0</v>
      </c>
      <c r="D60" s="8"/>
      <c r="E60" s="13">
        <v>0</v>
      </c>
      <c r="F60" s="8"/>
      <c r="G60" s="7">
        <f t="shared" si="0"/>
        <v>0</v>
      </c>
      <c r="H60" s="8"/>
      <c r="I60" s="7">
        <v>3208397219</v>
      </c>
      <c r="J60" s="8"/>
      <c r="K60" s="7">
        <v>0</v>
      </c>
      <c r="L60" s="8"/>
      <c r="M60" s="7">
        <f t="shared" si="1"/>
        <v>3208397219</v>
      </c>
    </row>
    <row r="61" spans="1:13" ht="21" x14ac:dyDescent="0.55000000000000004">
      <c r="A61" s="6" t="s">
        <v>77</v>
      </c>
      <c r="B61" s="8"/>
      <c r="C61" s="7">
        <v>128693790</v>
      </c>
      <c r="D61" s="8"/>
      <c r="E61" s="13">
        <v>0</v>
      </c>
      <c r="F61" s="8"/>
      <c r="G61" s="7">
        <f t="shared" si="0"/>
        <v>128693790</v>
      </c>
      <c r="H61" s="8"/>
      <c r="I61" s="7">
        <v>3096768073</v>
      </c>
      <c r="J61" s="8"/>
      <c r="K61" s="7">
        <v>0</v>
      </c>
      <c r="L61" s="8"/>
      <c r="M61" s="7">
        <f t="shared" si="1"/>
        <v>3096768073</v>
      </c>
    </row>
    <row r="62" spans="1:13" ht="21" x14ac:dyDescent="0.55000000000000004">
      <c r="A62" s="6" t="s">
        <v>77</v>
      </c>
      <c r="B62" s="8"/>
      <c r="C62" s="7">
        <v>104219626</v>
      </c>
      <c r="D62" s="8"/>
      <c r="E62" s="13">
        <v>0</v>
      </c>
      <c r="F62" s="8"/>
      <c r="G62" s="7">
        <f t="shared" si="0"/>
        <v>104219626</v>
      </c>
      <c r="H62" s="8"/>
      <c r="I62" s="7">
        <v>5632547535</v>
      </c>
      <c r="J62" s="8"/>
      <c r="K62" s="7">
        <v>0</v>
      </c>
      <c r="L62" s="8"/>
      <c r="M62" s="7">
        <f t="shared" si="1"/>
        <v>5632547535</v>
      </c>
    </row>
    <row r="63" spans="1:13" ht="21" x14ac:dyDescent="0.55000000000000004">
      <c r="A63" s="6" t="s">
        <v>79</v>
      </c>
      <c r="B63" s="8"/>
      <c r="C63" s="7">
        <v>638</v>
      </c>
      <c r="D63" s="8"/>
      <c r="E63" s="13">
        <v>0</v>
      </c>
      <c r="F63" s="8"/>
      <c r="G63" s="7">
        <f t="shared" si="0"/>
        <v>638</v>
      </c>
      <c r="H63" s="8"/>
      <c r="I63" s="7">
        <v>3601</v>
      </c>
      <c r="J63" s="8"/>
      <c r="K63" s="7">
        <v>0</v>
      </c>
      <c r="L63" s="8"/>
      <c r="M63" s="7">
        <f t="shared" si="1"/>
        <v>3601</v>
      </c>
    </row>
    <row r="64" spans="1:13" ht="21" x14ac:dyDescent="0.55000000000000004">
      <c r="A64" s="6" t="s">
        <v>77</v>
      </c>
      <c r="B64" s="8"/>
      <c r="C64" s="7">
        <v>339576356</v>
      </c>
      <c r="D64" s="8"/>
      <c r="E64" s="13">
        <v>0</v>
      </c>
      <c r="F64" s="8"/>
      <c r="G64" s="7">
        <f t="shared" si="0"/>
        <v>339576356</v>
      </c>
      <c r="H64" s="8"/>
      <c r="I64" s="7">
        <v>5156482068</v>
      </c>
      <c r="J64" s="8"/>
      <c r="K64" s="7">
        <v>0</v>
      </c>
      <c r="L64" s="8"/>
      <c r="M64" s="7">
        <f t="shared" si="1"/>
        <v>5156482068</v>
      </c>
    </row>
    <row r="65" spans="1:13" ht="21" x14ac:dyDescent="0.55000000000000004">
      <c r="A65" s="6" t="s">
        <v>77</v>
      </c>
      <c r="B65" s="8"/>
      <c r="C65" s="7">
        <v>96755706</v>
      </c>
      <c r="D65" s="8"/>
      <c r="E65" s="13">
        <v>0</v>
      </c>
      <c r="F65" s="8"/>
      <c r="G65" s="7">
        <f t="shared" si="0"/>
        <v>96755706</v>
      </c>
      <c r="H65" s="8"/>
      <c r="I65" s="7">
        <v>1370838577</v>
      </c>
      <c r="J65" s="8"/>
      <c r="K65" s="7">
        <v>0</v>
      </c>
      <c r="L65" s="8"/>
      <c r="M65" s="7">
        <f t="shared" si="1"/>
        <v>1370838577</v>
      </c>
    </row>
    <row r="66" spans="1:13" ht="21" x14ac:dyDescent="0.55000000000000004">
      <c r="A66" s="6" t="s">
        <v>78</v>
      </c>
      <c r="B66" s="8"/>
      <c r="C66" s="7">
        <v>0</v>
      </c>
      <c r="D66" s="8"/>
      <c r="E66" s="13">
        <v>0</v>
      </c>
      <c r="F66" s="8"/>
      <c r="G66" s="7">
        <f t="shared" si="0"/>
        <v>0</v>
      </c>
      <c r="H66" s="8"/>
      <c r="I66" s="7">
        <v>32018375335</v>
      </c>
      <c r="J66" s="8"/>
      <c r="K66" s="7">
        <v>0</v>
      </c>
      <c r="L66" s="8"/>
      <c r="M66" s="7">
        <f t="shared" si="1"/>
        <v>32018375335</v>
      </c>
    </row>
    <row r="67" spans="1:13" ht="21" x14ac:dyDescent="0.55000000000000004">
      <c r="A67" s="6" t="s">
        <v>78</v>
      </c>
      <c r="B67" s="8"/>
      <c r="C67" s="7">
        <v>0</v>
      </c>
      <c r="D67" s="8"/>
      <c r="E67" s="13">
        <v>0</v>
      </c>
      <c r="F67" s="8"/>
      <c r="G67" s="7">
        <f t="shared" si="0"/>
        <v>0</v>
      </c>
      <c r="H67" s="8"/>
      <c r="I67" s="7">
        <v>22292608213</v>
      </c>
      <c r="J67" s="8"/>
      <c r="K67" s="7">
        <v>0</v>
      </c>
      <c r="L67" s="8"/>
      <c r="M67" s="7">
        <f t="shared" si="1"/>
        <v>22292608213</v>
      </c>
    </row>
    <row r="68" spans="1:13" ht="21" x14ac:dyDescent="0.55000000000000004">
      <c r="A68" s="6" t="s">
        <v>78</v>
      </c>
      <c r="B68" s="8"/>
      <c r="C68" s="7">
        <v>0</v>
      </c>
      <c r="D68" s="8"/>
      <c r="E68" s="13">
        <v>0</v>
      </c>
      <c r="F68" s="8"/>
      <c r="G68" s="7">
        <f t="shared" si="0"/>
        <v>0</v>
      </c>
      <c r="H68" s="8"/>
      <c r="I68" s="7">
        <v>7787468488</v>
      </c>
      <c r="J68" s="8"/>
      <c r="K68" s="7">
        <v>0</v>
      </c>
      <c r="L68" s="8"/>
      <c r="M68" s="7">
        <f t="shared" si="1"/>
        <v>7787468488</v>
      </c>
    </row>
    <row r="69" spans="1:13" ht="21" x14ac:dyDescent="0.55000000000000004">
      <c r="A69" s="6" t="s">
        <v>78</v>
      </c>
      <c r="B69" s="8"/>
      <c r="C69" s="7">
        <v>0</v>
      </c>
      <c r="D69" s="8"/>
      <c r="E69" s="13">
        <v>0</v>
      </c>
      <c r="F69" s="8"/>
      <c r="G69" s="7">
        <f t="shared" si="0"/>
        <v>0</v>
      </c>
      <c r="H69" s="8"/>
      <c r="I69" s="7">
        <v>37429706831</v>
      </c>
      <c r="J69" s="8"/>
      <c r="K69" s="7">
        <v>0</v>
      </c>
      <c r="L69" s="8"/>
      <c r="M69" s="7">
        <f t="shared" si="1"/>
        <v>37429706831</v>
      </c>
    </row>
    <row r="70" spans="1:13" ht="21" x14ac:dyDescent="0.55000000000000004">
      <c r="A70" s="6" t="s">
        <v>78</v>
      </c>
      <c r="B70" s="8"/>
      <c r="C70" s="7">
        <v>0</v>
      </c>
      <c r="D70" s="8"/>
      <c r="E70" s="13">
        <v>0</v>
      </c>
      <c r="F70" s="8"/>
      <c r="G70" s="7">
        <f t="shared" si="0"/>
        <v>0</v>
      </c>
      <c r="H70" s="8"/>
      <c r="I70" s="7">
        <v>6923424645</v>
      </c>
      <c r="J70" s="8"/>
      <c r="K70" s="7">
        <v>0</v>
      </c>
      <c r="L70" s="8"/>
      <c r="M70" s="7">
        <f t="shared" si="1"/>
        <v>6923424645</v>
      </c>
    </row>
    <row r="71" spans="1:13" ht="21" x14ac:dyDescent="0.55000000000000004">
      <c r="A71" s="6" t="s">
        <v>78</v>
      </c>
      <c r="B71" s="8"/>
      <c r="C71" s="7">
        <v>0</v>
      </c>
      <c r="D71" s="8"/>
      <c r="E71" s="13">
        <v>0</v>
      </c>
      <c r="F71" s="8"/>
      <c r="G71" s="7">
        <f t="shared" si="0"/>
        <v>0</v>
      </c>
      <c r="H71" s="8"/>
      <c r="I71" s="7">
        <v>7019547949</v>
      </c>
      <c r="J71" s="8"/>
      <c r="K71" s="7">
        <v>0</v>
      </c>
      <c r="L71" s="8"/>
      <c r="M71" s="7">
        <f t="shared" si="1"/>
        <v>7019547949</v>
      </c>
    </row>
    <row r="72" spans="1:13" ht="21" x14ac:dyDescent="0.55000000000000004">
      <c r="A72" s="6" t="s">
        <v>78</v>
      </c>
      <c r="B72" s="8"/>
      <c r="C72" s="7">
        <v>0</v>
      </c>
      <c r="D72" s="8"/>
      <c r="E72" s="13">
        <v>0</v>
      </c>
      <c r="F72" s="8"/>
      <c r="G72" s="7">
        <f t="shared" si="0"/>
        <v>0</v>
      </c>
      <c r="H72" s="8"/>
      <c r="I72" s="7">
        <v>4257227388</v>
      </c>
      <c r="J72" s="8"/>
      <c r="K72" s="7">
        <v>0</v>
      </c>
      <c r="L72" s="8"/>
      <c r="M72" s="7">
        <f t="shared" si="1"/>
        <v>4257227388</v>
      </c>
    </row>
    <row r="73" spans="1:13" ht="21" x14ac:dyDescent="0.55000000000000004">
      <c r="A73" s="6" t="s">
        <v>78</v>
      </c>
      <c r="B73" s="8"/>
      <c r="C73" s="7">
        <v>0</v>
      </c>
      <c r="D73" s="8"/>
      <c r="E73" s="13">
        <v>0</v>
      </c>
      <c r="F73" s="8"/>
      <c r="G73" s="7">
        <f t="shared" ref="G73:G136" si="2">C73-E73</f>
        <v>0</v>
      </c>
      <c r="H73" s="8"/>
      <c r="I73" s="7">
        <v>1885615062</v>
      </c>
      <c r="J73" s="8"/>
      <c r="K73" s="7">
        <v>0</v>
      </c>
      <c r="L73" s="8"/>
      <c r="M73" s="7">
        <f t="shared" ref="M73:M136" si="3">I73-K73</f>
        <v>1885615062</v>
      </c>
    </row>
    <row r="74" spans="1:13" ht="21" x14ac:dyDescent="0.55000000000000004">
      <c r="A74" s="6" t="s">
        <v>78</v>
      </c>
      <c r="B74" s="8"/>
      <c r="C74" s="7">
        <v>0</v>
      </c>
      <c r="D74" s="8"/>
      <c r="E74" s="13">
        <v>0</v>
      </c>
      <c r="F74" s="8"/>
      <c r="G74" s="7">
        <f t="shared" si="2"/>
        <v>0</v>
      </c>
      <c r="H74" s="8"/>
      <c r="I74" s="7">
        <v>6396701365</v>
      </c>
      <c r="J74" s="8"/>
      <c r="K74" s="7">
        <v>0</v>
      </c>
      <c r="L74" s="8"/>
      <c r="M74" s="7">
        <f t="shared" si="3"/>
        <v>6396701365</v>
      </c>
    </row>
    <row r="75" spans="1:13" ht="21" x14ac:dyDescent="0.55000000000000004">
      <c r="A75" s="6" t="s">
        <v>78</v>
      </c>
      <c r="B75" s="8"/>
      <c r="C75" s="7">
        <v>0</v>
      </c>
      <c r="D75" s="8"/>
      <c r="E75" s="13">
        <v>0</v>
      </c>
      <c r="F75" s="8"/>
      <c r="G75" s="7">
        <f t="shared" si="2"/>
        <v>0</v>
      </c>
      <c r="H75" s="8"/>
      <c r="I75" s="7">
        <v>10347126020</v>
      </c>
      <c r="J75" s="8"/>
      <c r="K75" s="7">
        <v>0</v>
      </c>
      <c r="L75" s="8"/>
      <c r="M75" s="7">
        <f t="shared" si="3"/>
        <v>10347126020</v>
      </c>
    </row>
    <row r="76" spans="1:13" ht="21" x14ac:dyDescent="0.55000000000000004">
      <c r="A76" s="6" t="s">
        <v>78</v>
      </c>
      <c r="B76" s="8"/>
      <c r="C76" s="7">
        <v>0</v>
      </c>
      <c r="D76" s="8"/>
      <c r="E76" s="13">
        <v>0</v>
      </c>
      <c r="F76" s="8"/>
      <c r="G76" s="7">
        <f t="shared" si="2"/>
        <v>0</v>
      </c>
      <c r="H76" s="8"/>
      <c r="I76" s="7">
        <v>2142189026</v>
      </c>
      <c r="J76" s="8"/>
      <c r="K76" s="7">
        <v>0</v>
      </c>
      <c r="L76" s="8"/>
      <c r="M76" s="7">
        <f t="shared" si="3"/>
        <v>2142189026</v>
      </c>
    </row>
    <row r="77" spans="1:13" ht="21" x14ac:dyDescent="0.55000000000000004">
      <c r="A77" s="6" t="s">
        <v>78</v>
      </c>
      <c r="B77" s="8"/>
      <c r="C77" s="7">
        <v>0</v>
      </c>
      <c r="D77" s="8"/>
      <c r="E77" s="13">
        <v>0</v>
      </c>
      <c r="F77" s="8"/>
      <c r="G77" s="7">
        <f t="shared" si="2"/>
        <v>0</v>
      </c>
      <c r="H77" s="8"/>
      <c r="I77" s="7">
        <v>12376506842</v>
      </c>
      <c r="J77" s="8"/>
      <c r="K77" s="7">
        <v>0</v>
      </c>
      <c r="L77" s="8"/>
      <c r="M77" s="7">
        <f t="shared" si="3"/>
        <v>12376506842</v>
      </c>
    </row>
    <row r="78" spans="1:13" ht="21" x14ac:dyDescent="0.55000000000000004">
      <c r="A78" s="6" t="s">
        <v>77</v>
      </c>
      <c r="B78" s="8"/>
      <c r="C78" s="7">
        <v>252926515</v>
      </c>
      <c r="D78" s="8"/>
      <c r="E78" s="13">
        <v>0</v>
      </c>
      <c r="F78" s="8"/>
      <c r="G78" s="7">
        <f t="shared" si="2"/>
        <v>252926515</v>
      </c>
      <c r="H78" s="8"/>
      <c r="I78" s="7">
        <v>4392082612</v>
      </c>
      <c r="J78" s="8"/>
      <c r="K78" s="7">
        <v>0</v>
      </c>
      <c r="L78" s="8"/>
      <c r="M78" s="7">
        <f t="shared" si="3"/>
        <v>4392082612</v>
      </c>
    </row>
    <row r="79" spans="1:13" ht="21" x14ac:dyDescent="0.55000000000000004">
      <c r="A79" s="6" t="s">
        <v>80</v>
      </c>
      <c r="B79" s="8"/>
      <c r="C79" s="7">
        <v>23037</v>
      </c>
      <c r="D79" s="8"/>
      <c r="E79" s="13">
        <v>0</v>
      </c>
      <c r="F79" s="8"/>
      <c r="G79" s="7">
        <f t="shared" si="2"/>
        <v>23037</v>
      </c>
      <c r="H79" s="8"/>
      <c r="I79" s="7">
        <v>118924</v>
      </c>
      <c r="J79" s="8"/>
      <c r="K79" s="7">
        <v>0</v>
      </c>
      <c r="L79" s="8"/>
      <c r="M79" s="7">
        <f t="shared" si="3"/>
        <v>118924</v>
      </c>
    </row>
    <row r="80" spans="1:13" ht="21" x14ac:dyDescent="0.55000000000000004">
      <c r="A80" s="6" t="s">
        <v>77</v>
      </c>
      <c r="B80" s="8"/>
      <c r="C80" s="7">
        <v>602715586</v>
      </c>
      <c r="D80" s="8"/>
      <c r="E80" s="13">
        <v>0</v>
      </c>
      <c r="F80" s="8"/>
      <c r="G80" s="7">
        <f t="shared" si="2"/>
        <v>602715586</v>
      </c>
      <c r="H80" s="8"/>
      <c r="I80" s="7">
        <v>2563181583</v>
      </c>
      <c r="J80" s="8"/>
      <c r="K80" s="7">
        <v>0</v>
      </c>
      <c r="L80" s="8"/>
      <c r="M80" s="7">
        <f t="shared" si="3"/>
        <v>2563181583</v>
      </c>
    </row>
    <row r="81" spans="1:13" ht="21" x14ac:dyDescent="0.55000000000000004">
      <c r="A81" s="6" t="s">
        <v>81</v>
      </c>
      <c r="B81" s="8"/>
      <c r="C81" s="7">
        <v>0</v>
      </c>
      <c r="D81" s="8"/>
      <c r="E81" s="13">
        <v>0</v>
      </c>
      <c r="F81" s="8"/>
      <c r="G81" s="7">
        <f t="shared" si="2"/>
        <v>0</v>
      </c>
      <c r="H81" s="8"/>
      <c r="I81" s="7">
        <v>17535999997</v>
      </c>
      <c r="J81" s="8"/>
      <c r="K81" s="7">
        <v>0</v>
      </c>
      <c r="L81" s="8"/>
      <c r="M81" s="7">
        <f t="shared" si="3"/>
        <v>17535999997</v>
      </c>
    </row>
    <row r="82" spans="1:13" ht="21" x14ac:dyDescent="0.55000000000000004">
      <c r="A82" s="6" t="s">
        <v>81</v>
      </c>
      <c r="B82" s="8"/>
      <c r="C82" s="7">
        <v>0</v>
      </c>
      <c r="D82" s="8"/>
      <c r="E82" s="13">
        <v>0</v>
      </c>
      <c r="F82" s="8"/>
      <c r="G82" s="7">
        <f t="shared" si="2"/>
        <v>0</v>
      </c>
      <c r="H82" s="8"/>
      <c r="I82" s="7">
        <v>7359999997</v>
      </c>
      <c r="J82" s="8"/>
      <c r="K82" s="7">
        <v>0</v>
      </c>
      <c r="L82" s="8"/>
      <c r="M82" s="7">
        <f t="shared" si="3"/>
        <v>7359999997</v>
      </c>
    </row>
    <row r="83" spans="1:13" ht="21" x14ac:dyDescent="0.55000000000000004">
      <c r="A83" s="6" t="s">
        <v>81</v>
      </c>
      <c r="B83" s="8"/>
      <c r="C83" s="7">
        <v>0</v>
      </c>
      <c r="D83" s="8"/>
      <c r="E83" s="13">
        <v>0</v>
      </c>
      <c r="F83" s="8"/>
      <c r="G83" s="7">
        <f t="shared" si="2"/>
        <v>0</v>
      </c>
      <c r="H83" s="8"/>
      <c r="I83" s="7">
        <v>5439999998</v>
      </c>
      <c r="J83" s="8"/>
      <c r="K83" s="7">
        <v>0</v>
      </c>
      <c r="L83" s="8"/>
      <c r="M83" s="7">
        <f t="shared" si="3"/>
        <v>5439999998</v>
      </c>
    </row>
    <row r="84" spans="1:13" ht="21" x14ac:dyDescent="0.55000000000000004">
      <c r="A84" s="6" t="s">
        <v>81</v>
      </c>
      <c r="B84" s="8"/>
      <c r="C84" s="7">
        <v>0</v>
      </c>
      <c r="D84" s="8"/>
      <c r="E84" s="13">
        <v>0</v>
      </c>
      <c r="F84" s="8"/>
      <c r="G84" s="7">
        <f t="shared" si="2"/>
        <v>0</v>
      </c>
      <c r="H84" s="8"/>
      <c r="I84" s="7">
        <v>3838534247</v>
      </c>
      <c r="J84" s="8"/>
      <c r="K84" s="7">
        <v>0</v>
      </c>
      <c r="L84" s="8"/>
      <c r="M84" s="7">
        <f t="shared" si="3"/>
        <v>3838534247</v>
      </c>
    </row>
    <row r="85" spans="1:13" ht="21" x14ac:dyDescent="0.55000000000000004">
      <c r="A85" s="6" t="s">
        <v>81</v>
      </c>
      <c r="B85" s="8"/>
      <c r="C85" s="7">
        <v>0</v>
      </c>
      <c r="D85" s="8"/>
      <c r="E85" s="13">
        <v>0</v>
      </c>
      <c r="F85" s="8"/>
      <c r="G85" s="7">
        <f t="shared" si="2"/>
        <v>0</v>
      </c>
      <c r="H85" s="8"/>
      <c r="I85" s="7">
        <v>2303999997</v>
      </c>
      <c r="J85" s="8"/>
      <c r="K85" s="7">
        <v>0</v>
      </c>
      <c r="L85" s="8"/>
      <c r="M85" s="7">
        <f t="shared" si="3"/>
        <v>2303999997</v>
      </c>
    </row>
    <row r="86" spans="1:13" ht="21" x14ac:dyDescent="0.55000000000000004">
      <c r="A86" s="6" t="s">
        <v>81</v>
      </c>
      <c r="B86" s="8"/>
      <c r="C86" s="7">
        <v>0</v>
      </c>
      <c r="D86" s="8"/>
      <c r="E86" s="13">
        <v>0</v>
      </c>
      <c r="F86" s="8"/>
      <c r="G86" s="7">
        <f t="shared" si="2"/>
        <v>0</v>
      </c>
      <c r="H86" s="8"/>
      <c r="I86" s="7">
        <v>1919999997</v>
      </c>
      <c r="J86" s="8"/>
      <c r="K86" s="7">
        <v>0</v>
      </c>
      <c r="L86" s="8"/>
      <c r="M86" s="7">
        <f t="shared" si="3"/>
        <v>1919999997</v>
      </c>
    </row>
    <row r="87" spans="1:13" ht="21" x14ac:dyDescent="0.55000000000000004">
      <c r="A87" s="6" t="s">
        <v>81</v>
      </c>
      <c r="B87" s="8"/>
      <c r="C87" s="7">
        <v>0</v>
      </c>
      <c r="D87" s="8"/>
      <c r="E87" s="13">
        <v>0</v>
      </c>
      <c r="F87" s="8"/>
      <c r="G87" s="7">
        <f t="shared" si="2"/>
        <v>0</v>
      </c>
      <c r="H87" s="8"/>
      <c r="I87" s="7">
        <v>1599999998</v>
      </c>
      <c r="J87" s="8"/>
      <c r="K87" s="7">
        <v>0</v>
      </c>
      <c r="L87" s="8"/>
      <c r="M87" s="7">
        <f t="shared" si="3"/>
        <v>1599999998</v>
      </c>
    </row>
    <row r="88" spans="1:13" ht="21" x14ac:dyDescent="0.55000000000000004">
      <c r="A88" s="6" t="s">
        <v>81</v>
      </c>
      <c r="B88" s="8"/>
      <c r="C88" s="7">
        <v>0</v>
      </c>
      <c r="D88" s="8"/>
      <c r="E88" s="13">
        <v>0</v>
      </c>
      <c r="F88" s="8"/>
      <c r="G88" s="7">
        <f t="shared" si="2"/>
        <v>0</v>
      </c>
      <c r="H88" s="8"/>
      <c r="I88" s="7">
        <v>1471999997</v>
      </c>
      <c r="J88" s="8"/>
      <c r="K88" s="7">
        <v>0</v>
      </c>
      <c r="L88" s="8"/>
      <c r="M88" s="7">
        <f t="shared" si="3"/>
        <v>1471999997</v>
      </c>
    </row>
    <row r="89" spans="1:13" ht="21" x14ac:dyDescent="0.55000000000000004">
      <c r="A89" s="6" t="s">
        <v>81</v>
      </c>
      <c r="B89" s="8"/>
      <c r="C89" s="7">
        <v>0</v>
      </c>
      <c r="D89" s="8"/>
      <c r="E89" s="13">
        <v>0</v>
      </c>
      <c r="F89" s="8"/>
      <c r="G89" s="7">
        <f t="shared" si="2"/>
        <v>0</v>
      </c>
      <c r="H89" s="8"/>
      <c r="I89" s="7">
        <v>1471999997</v>
      </c>
      <c r="J89" s="8"/>
      <c r="K89" s="7">
        <v>0</v>
      </c>
      <c r="L89" s="8"/>
      <c r="M89" s="7">
        <f t="shared" si="3"/>
        <v>1471999997</v>
      </c>
    </row>
    <row r="90" spans="1:13" ht="21" x14ac:dyDescent="0.55000000000000004">
      <c r="A90" s="6" t="s">
        <v>81</v>
      </c>
      <c r="B90" s="8"/>
      <c r="C90" s="7">
        <v>0</v>
      </c>
      <c r="D90" s="8"/>
      <c r="E90" s="13">
        <v>0</v>
      </c>
      <c r="F90" s="8"/>
      <c r="G90" s="7">
        <f t="shared" si="2"/>
        <v>0</v>
      </c>
      <c r="H90" s="8"/>
      <c r="I90" s="7">
        <v>1023999996</v>
      </c>
      <c r="J90" s="8"/>
      <c r="K90" s="7">
        <v>0</v>
      </c>
      <c r="L90" s="8"/>
      <c r="M90" s="7">
        <f t="shared" si="3"/>
        <v>1023999996</v>
      </c>
    </row>
    <row r="91" spans="1:13" ht="21" x14ac:dyDescent="0.55000000000000004">
      <c r="A91" s="6" t="s">
        <v>81</v>
      </c>
      <c r="B91" s="8"/>
      <c r="C91" s="7">
        <v>0</v>
      </c>
      <c r="D91" s="8"/>
      <c r="E91" s="13">
        <v>0</v>
      </c>
      <c r="F91" s="8"/>
      <c r="G91" s="7">
        <f t="shared" si="2"/>
        <v>0</v>
      </c>
      <c r="H91" s="8"/>
      <c r="I91" s="7">
        <v>1023999996</v>
      </c>
      <c r="J91" s="8"/>
      <c r="K91" s="7">
        <v>0</v>
      </c>
      <c r="L91" s="8"/>
      <c r="M91" s="7">
        <f t="shared" si="3"/>
        <v>1023999996</v>
      </c>
    </row>
    <row r="92" spans="1:13" ht="21" x14ac:dyDescent="0.55000000000000004">
      <c r="A92" s="6" t="s">
        <v>81</v>
      </c>
      <c r="B92" s="8"/>
      <c r="C92" s="7">
        <v>0</v>
      </c>
      <c r="D92" s="8"/>
      <c r="E92" s="13">
        <v>0</v>
      </c>
      <c r="F92" s="8"/>
      <c r="G92" s="7">
        <f t="shared" si="2"/>
        <v>0</v>
      </c>
      <c r="H92" s="8"/>
      <c r="I92" s="7">
        <v>895999997</v>
      </c>
      <c r="J92" s="8"/>
      <c r="K92" s="7">
        <v>0</v>
      </c>
      <c r="L92" s="8"/>
      <c r="M92" s="7">
        <f t="shared" si="3"/>
        <v>895999997</v>
      </c>
    </row>
    <row r="93" spans="1:13" ht="21" x14ac:dyDescent="0.55000000000000004">
      <c r="A93" s="6" t="s">
        <v>81</v>
      </c>
      <c r="B93" s="8"/>
      <c r="C93" s="7">
        <v>0</v>
      </c>
      <c r="D93" s="8"/>
      <c r="E93" s="13">
        <v>0</v>
      </c>
      <c r="F93" s="8"/>
      <c r="G93" s="7">
        <f t="shared" si="2"/>
        <v>0</v>
      </c>
      <c r="H93" s="8"/>
      <c r="I93" s="7">
        <v>895999997</v>
      </c>
      <c r="J93" s="8"/>
      <c r="K93" s="7">
        <v>0</v>
      </c>
      <c r="L93" s="8"/>
      <c r="M93" s="7">
        <f t="shared" si="3"/>
        <v>895999997</v>
      </c>
    </row>
    <row r="94" spans="1:13" ht="21" x14ac:dyDescent="0.55000000000000004">
      <c r="A94" s="6" t="s">
        <v>81</v>
      </c>
      <c r="B94" s="8"/>
      <c r="C94" s="7">
        <v>0</v>
      </c>
      <c r="D94" s="8"/>
      <c r="E94" s="13">
        <v>0</v>
      </c>
      <c r="F94" s="8"/>
      <c r="G94" s="7">
        <f t="shared" si="2"/>
        <v>0</v>
      </c>
      <c r="H94" s="8"/>
      <c r="I94" s="7">
        <v>703999996</v>
      </c>
      <c r="J94" s="8"/>
      <c r="K94" s="7">
        <v>0</v>
      </c>
      <c r="L94" s="8"/>
      <c r="M94" s="7">
        <f t="shared" si="3"/>
        <v>703999996</v>
      </c>
    </row>
    <row r="95" spans="1:13" ht="21" x14ac:dyDescent="0.55000000000000004">
      <c r="A95" s="6" t="s">
        <v>77</v>
      </c>
      <c r="B95" s="8"/>
      <c r="C95" s="7">
        <v>158098496</v>
      </c>
      <c r="D95" s="8"/>
      <c r="E95" s="13">
        <v>0</v>
      </c>
      <c r="F95" s="8"/>
      <c r="G95" s="7">
        <f t="shared" si="2"/>
        <v>158098496</v>
      </c>
      <c r="H95" s="8"/>
      <c r="I95" s="7">
        <v>10001257017</v>
      </c>
      <c r="J95" s="8"/>
      <c r="K95" s="7">
        <v>0</v>
      </c>
      <c r="L95" s="8"/>
      <c r="M95" s="7">
        <f t="shared" si="3"/>
        <v>10001257017</v>
      </c>
    </row>
    <row r="96" spans="1:13" ht="21" x14ac:dyDescent="0.55000000000000004">
      <c r="A96" s="6" t="s">
        <v>77</v>
      </c>
      <c r="B96" s="8"/>
      <c r="C96" s="7">
        <v>163553297</v>
      </c>
      <c r="D96" s="8"/>
      <c r="E96" s="13">
        <v>0</v>
      </c>
      <c r="F96" s="8"/>
      <c r="G96" s="7">
        <f t="shared" si="2"/>
        <v>163553297</v>
      </c>
      <c r="H96" s="8"/>
      <c r="I96" s="7">
        <v>170983853</v>
      </c>
      <c r="J96" s="8"/>
      <c r="K96" s="7">
        <v>0</v>
      </c>
      <c r="L96" s="8"/>
      <c r="M96" s="7">
        <f t="shared" si="3"/>
        <v>170983853</v>
      </c>
    </row>
    <row r="97" spans="1:13" ht="21" x14ac:dyDescent="0.55000000000000004">
      <c r="A97" s="6" t="s">
        <v>81</v>
      </c>
      <c r="B97" s="8"/>
      <c r="C97" s="7">
        <v>0</v>
      </c>
      <c r="D97" s="8"/>
      <c r="E97" s="13">
        <v>0</v>
      </c>
      <c r="F97" s="8"/>
      <c r="G97" s="7">
        <f t="shared" si="2"/>
        <v>0</v>
      </c>
      <c r="H97" s="8"/>
      <c r="I97" s="7">
        <v>464</v>
      </c>
      <c r="J97" s="8"/>
      <c r="K97" s="7">
        <v>0</v>
      </c>
      <c r="L97" s="8"/>
      <c r="M97" s="7">
        <f t="shared" si="3"/>
        <v>464</v>
      </c>
    </row>
    <row r="98" spans="1:13" ht="21" x14ac:dyDescent="0.55000000000000004">
      <c r="A98" s="6" t="s">
        <v>82</v>
      </c>
      <c r="B98" s="8"/>
      <c r="C98" s="7">
        <v>21401</v>
      </c>
      <c r="D98" s="8"/>
      <c r="E98" s="13">
        <v>0</v>
      </c>
      <c r="F98" s="8"/>
      <c r="G98" s="7">
        <f t="shared" si="2"/>
        <v>21401</v>
      </c>
      <c r="H98" s="8"/>
      <c r="I98" s="7">
        <v>82446</v>
      </c>
      <c r="J98" s="8"/>
      <c r="K98" s="7">
        <v>0</v>
      </c>
      <c r="L98" s="8"/>
      <c r="M98" s="7">
        <f t="shared" si="3"/>
        <v>82446</v>
      </c>
    </row>
    <row r="99" spans="1:13" ht="21" x14ac:dyDescent="0.55000000000000004">
      <c r="A99" s="6" t="s">
        <v>81</v>
      </c>
      <c r="B99" s="8"/>
      <c r="C99" s="7">
        <v>1058954149</v>
      </c>
      <c r="D99" s="8"/>
      <c r="E99" s="13">
        <v>0</v>
      </c>
      <c r="F99" s="8"/>
      <c r="G99" s="7">
        <f t="shared" si="2"/>
        <v>1058954149</v>
      </c>
      <c r="H99" s="8"/>
      <c r="I99" s="7">
        <v>7098210524</v>
      </c>
      <c r="J99" s="8"/>
      <c r="K99" s="7">
        <v>7327882</v>
      </c>
      <c r="L99" s="8"/>
      <c r="M99" s="7">
        <f t="shared" si="3"/>
        <v>7090882642</v>
      </c>
    </row>
    <row r="100" spans="1:13" ht="21" x14ac:dyDescent="0.55000000000000004">
      <c r="A100" s="6" t="s">
        <v>81</v>
      </c>
      <c r="B100" s="8"/>
      <c r="C100" s="7">
        <v>1639483132</v>
      </c>
      <c r="D100" s="8"/>
      <c r="E100" s="13">
        <v>0</v>
      </c>
      <c r="F100" s="8"/>
      <c r="G100" s="7">
        <f t="shared" si="2"/>
        <v>1639483132</v>
      </c>
      <c r="H100" s="8"/>
      <c r="I100" s="7">
        <v>10989518773</v>
      </c>
      <c r="J100" s="8"/>
      <c r="K100" s="7">
        <v>11334597</v>
      </c>
      <c r="L100" s="8"/>
      <c r="M100" s="7">
        <f t="shared" si="3"/>
        <v>10978184176</v>
      </c>
    </row>
    <row r="101" spans="1:13" ht="21" x14ac:dyDescent="0.55000000000000004">
      <c r="A101" s="6" t="s">
        <v>81</v>
      </c>
      <c r="B101" s="8"/>
      <c r="C101" s="7">
        <v>3525037002</v>
      </c>
      <c r="D101" s="8"/>
      <c r="E101" s="13">
        <v>0</v>
      </c>
      <c r="F101" s="8"/>
      <c r="G101" s="7">
        <f t="shared" si="2"/>
        <v>3525037002</v>
      </c>
      <c r="H101" s="8"/>
      <c r="I101" s="7">
        <v>23628459235</v>
      </c>
      <c r="J101" s="8"/>
      <c r="K101" s="7">
        <v>24348380</v>
      </c>
      <c r="L101" s="8"/>
      <c r="M101" s="7">
        <f t="shared" si="3"/>
        <v>23604110855</v>
      </c>
    </row>
    <row r="102" spans="1:13" ht="21" x14ac:dyDescent="0.55000000000000004">
      <c r="A102" s="6" t="s">
        <v>81</v>
      </c>
      <c r="B102" s="8"/>
      <c r="C102" s="7">
        <v>2647955624</v>
      </c>
      <c r="D102" s="8"/>
      <c r="E102" s="13">
        <v>0</v>
      </c>
      <c r="F102" s="8"/>
      <c r="G102" s="7">
        <f t="shared" si="2"/>
        <v>2647955624</v>
      </c>
      <c r="H102" s="8"/>
      <c r="I102" s="7">
        <v>17749348898</v>
      </c>
      <c r="J102" s="8"/>
      <c r="K102" s="7">
        <v>18294909</v>
      </c>
      <c r="L102" s="8"/>
      <c r="M102" s="7">
        <f t="shared" si="3"/>
        <v>17731053989</v>
      </c>
    </row>
    <row r="103" spans="1:13" ht="21" x14ac:dyDescent="0.55000000000000004">
      <c r="A103" s="6" t="s">
        <v>81</v>
      </c>
      <c r="B103" s="8"/>
      <c r="C103" s="7">
        <v>1727146641</v>
      </c>
      <c r="D103" s="8"/>
      <c r="E103" s="13">
        <v>0</v>
      </c>
      <c r="F103" s="8"/>
      <c r="G103" s="7">
        <f t="shared" si="2"/>
        <v>1727146641</v>
      </c>
      <c r="H103" s="8"/>
      <c r="I103" s="7">
        <v>11577130649</v>
      </c>
      <c r="J103" s="8"/>
      <c r="K103" s="7">
        <v>11939637</v>
      </c>
      <c r="L103" s="8"/>
      <c r="M103" s="7">
        <f t="shared" si="3"/>
        <v>11565191012</v>
      </c>
    </row>
    <row r="104" spans="1:13" ht="21" x14ac:dyDescent="0.55000000000000004">
      <c r="A104" s="6" t="s">
        <v>81</v>
      </c>
      <c r="B104" s="8"/>
      <c r="C104" s="7">
        <v>1029835460</v>
      </c>
      <c r="D104" s="8"/>
      <c r="E104" s="13">
        <v>0</v>
      </c>
      <c r="F104" s="8"/>
      <c r="G104" s="7">
        <f t="shared" si="2"/>
        <v>1029835460</v>
      </c>
      <c r="H104" s="8"/>
      <c r="I104" s="7">
        <v>6903026856</v>
      </c>
      <c r="J104" s="8"/>
      <c r="K104" s="7">
        <v>7126910</v>
      </c>
      <c r="L104" s="8"/>
      <c r="M104" s="7">
        <f t="shared" si="3"/>
        <v>6895899946</v>
      </c>
    </row>
    <row r="105" spans="1:13" ht="21" x14ac:dyDescent="0.55000000000000004">
      <c r="A105" s="6" t="s">
        <v>81</v>
      </c>
      <c r="B105" s="8"/>
      <c r="C105" s="7">
        <v>1222300443</v>
      </c>
      <c r="D105" s="8"/>
      <c r="E105" s="13">
        <v>0</v>
      </c>
      <c r="F105" s="8"/>
      <c r="G105" s="7">
        <f t="shared" si="2"/>
        <v>1222300443</v>
      </c>
      <c r="H105" s="8"/>
      <c r="I105" s="7">
        <v>8193127104</v>
      </c>
      <c r="J105" s="8"/>
      <c r="K105" s="7">
        <v>8455271</v>
      </c>
      <c r="L105" s="8"/>
      <c r="M105" s="7">
        <f t="shared" si="3"/>
        <v>8184671833</v>
      </c>
    </row>
    <row r="106" spans="1:13" ht="21" x14ac:dyDescent="0.55000000000000004">
      <c r="A106" s="6" t="s">
        <v>81</v>
      </c>
      <c r="B106" s="8"/>
      <c r="C106" s="7">
        <v>3445436675</v>
      </c>
      <c r="D106" s="8"/>
      <c r="E106" s="13">
        <v>0</v>
      </c>
      <c r="F106" s="8"/>
      <c r="G106" s="7">
        <f t="shared" si="2"/>
        <v>3445436675</v>
      </c>
      <c r="H106" s="8"/>
      <c r="I106" s="7">
        <v>23094895153</v>
      </c>
      <c r="J106" s="8"/>
      <c r="K106" s="7">
        <v>23798991</v>
      </c>
      <c r="L106" s="8"/>
      <c r="M106" s="7">
        <f t="shared" si="3"/>
        <v>23071096162</v>
      </c>
    </row>
    <row r="107" spans="1:13" ht="21" x14ac:dyDescent="0.55000000000000004">
      <c r="A107" s="6" t="s">
        <v>81</v>
      </c>
      <c r="B107" s="8"/>
      <c r="C107" s="7">
        <v>715222756</v>
      </c>
      <c r="D107" s="8"/>
      <c r="E107" s="13">
        <v>0</v>
      </c>
      <c r="F107" s="8"/>
      <c r="G107" s="7">
        <f t="shared" si="2"/>
        <v>715222756</v>
      </c>
      <c r="H107" s="8"/>
      <c r="I107" s="7">
        <v>4794165672</v>
      </c>
      <c r="J107" s="8"/>
      <c r="K107" s="7">
        <v>4955504</v>
      </c>
      <c r="L107" s="8"/>
      <c r="M107" s="7">
        <f t="shared" si="3"/>
        <v>4789210168</v>
      </c>
    </row>
    <row r="108" spans="1:13" ht="21" x14ac:dyDescent="0.55000000000000004">
      <c r="A108" s="6" t="s">
        <v>81</v>
      </c>
      <c r="B108" s="8"/>
      <c r="C108" s="7">
        <v>878003739</v>
      </c>
      <c r="D108" s="8"/>
      <c r="E108" s="13">
        <v>0</v>
      </c>
      <c r="F108" s="8"/>
      <c r="G108" s="7">
        <f t="shared" si="2"/>
        <v>878003739</v>
      </c>
      <c r="H108" s="8"/>
      <c r="I108" s="7">
        <v>5885292920</v>
      </c>
      <c r="J108" s="8"/>
      <c r="K108" s="7">
        <v>6078992</v>
      </c>
      <c r="L108" s="8"/>
      <c r="M108" s="7">
        <f t="shared" si="3"/>
        <v>5879213928</v>
      </c>
    </row>
    <row r="109" spans="1:13" ht="21" x14ac:dyDescent="0.55000000000000004">
      <c r="A109" s="6" t="s">
        <v>81</v>
      </c>
      <c r="B109" s="8"/>
      <c r="C109" s="7">
        <v>4123299016</v>
      </c>
      <c r="D109" s="8"/>
      <c r="E109" s="13">
        <v>0</v>
      </c>
      <c r="F109" s="8"/>
      <c r="G109" s="7">
        <f t="shared" si="2"/>
        <v>4123299016</v>
      </c>
      <c r="H109" s="8"/>
      <c r="I109" s="7">
        <v>27638632748</v>
      </c>
      <c r="J109" s="8"/>
      <c r="K109" s="7">
        <v>28477486</v>
      </c>
      <c r="L109" s="8"/>
      <c r="M109" s="7">
        <f t="shared" si="3"/>
        <v>27610155262</v>
      </c>
    </row>
    <row r="110" spans="1:13" ht="21" x14ac:dyDescent="0.55000000000000004">
      <c r="A110" s="6" t="s">
        <v>81</v>
      </c>
      <c r="B110" s="8"/>
      <c r="C110" s="7">
        <v>2300108347</v>
      </c>
      <c r="D110" s="8"/>
      <c r="E110" s="13">
        <v>0</v>
      </c>
      <c r="F110" s="8"/>
      <c r="G110" s="7">
        <f t="shared" si="2"/>
        <v>2300108347</v>
      </c>
      <c r="H110" s="8"/>
      <c r="I110" s="7">
        <v>15417715069</v>
      </c>
      <c r="J110" s="8"/>
      <c r="K110" s="7">
        <v>15894124</v>
      </c>
      <c r="L110" s="8"/>
      <c r="M110" s="7">
        <f t="shared" si="3"/>
        <v>15401820945</v>
      </c>
    </row>
    <row r="111" spans="1:13" ht="21" x14ac:dyDescent="0.55000000000000004">
      <c r="A111" s="6" t="s">
        <v>81</v>
      </c>
      <c r="B111" s="8"/>
      <c r="C111" s="7">
        <v>2436656722</v>
      </c>
      <c r="D111" s="8"/>
      <c r="E111" s="13">
        <v>0</v>
      </c>
      <c r="F111" s="8"/>
      <c r="G111" s="7">
        <f t="shared" si="2"/>
        <v>2436656722</v>
      </c>
      <c r="H111" s="8"/>
      <c r="I111" s="7">
        <v>16333004168</v>
      </c>
      <c r="J111" s="8"/>
      <c r="K111" s="7">
        <v>16836558</v>
      </c>
      <c r="L111" s="8"/>
      <c r="M111" s="7">
        <f t="shared" si="3"/>
        <v>16316167610</v>
      </c>
    </row>
    <row r="112" spans="1:13" ht="21" x14ac:dyDescent="0.55000000000000004">
      <c r="A112" s="6" t="s">
        <v>81</v>
      </c>
      <c r="B112" s="8"/>
      <c r="C112" s="7">
        <v>8409964183</v>
      </c>
      <c r="D112" s="8"/>
      <c r="E112" s="13">
        <v>0</v>
      </c>
      <c r="F112" s="8"/>
      <c r="G112" s="7">
        <f t="shared" si="2"/>
        <v>8409964183</v>
      </c>
      <c r="H112" s="8"/>
      <c r="I112" s="7">
        <v>56372315028</v>
      </c>
      <c r="J112" s="8"/>
      <c r="K112" s="7">
        <v>58063343</v>
      </c>
      <c r="L112" s="8"/>
      <c r="M112" s="7">
        <f t="shared" si="3"/>
        <v>56314251685</v>
      </c>
    </row>
    <row r="113" spans="1:13" ht="21" x14ac:dyDescent="0.55000000000000004">
      <c r="A113" s="6" t="s">
        <v>81</v>
      </c>
      <c r="B113" s="8"/>
      <c r="C113" s="7">
        <v>1642498149</v>
      </c>
      <c r="D113" s="8"/>
      <c r="E113" s="13">
        <v>0</v>
      </c>
      <c r="F113" s="8"/>
      <c r="G113" s="7">
        <f t="shared" si="2"/>
        <v>1642498149</v>
      </c>
      <c r="H113" s="8"/>
      <c r="I113" s="7">
        <v>11009728524</v>
      </c>
      <c r="J113" s="8"/>
      <c r="K113" s="7">
        <v>11355407</v>
      </c>
      <c r="L113" s="8"/>
      <c r="M113" s="7">
        <f t="shared" si="3"/>
        <v>10998373117</v>
      </c>
    </row>
    <row r="114" spans="1:13" ht="21" x14ac:dyDescent="0.55000000000000004">
      <c r="A114" s="6" t="s">
        <v>81</v>
      </c>
      <c r="B114" s="8"/>
      <c r="C114" s="7">
        <v>2207813214</v>
      </c>
      <c r="D114" s="8"/>
      <c r="E114" s="13">
        <v>0</v>
      </c>
      <c r="F114" s="8"/>
      <c r="G114" s="7">
        <f t="shared" si="2"/>
        <v>2207813214</v>
      </c>
      <c r="H114" s="8"/>
      <c r="I114" s="7">
        <v>14799057293</v>
      </c>
      <c r="J114" s="8"/>
      <c r="K114" s="7">
        <v>15257118</v>
      </c>
      <c r="L114" s="8"/>
      <c r="M114" s="7">
        <f t="shared" si="3"/>
        <v>14783800175</v>
      </c>
    </row>
    <row r="115" spans="1:13" ht="21" x14ac:dyDescent="0.55000000000000004">
      <c r="A115" s="6" t="s">
        <v>81</v>
      </c>
      <c r="B115" s="8"/>
      <c r="C115" s="7">
        <v>2479452067</v>
      </c>
      <c r="D115" s="8"/>
      <c r="E115" s="13">
        <v>0</v>
      </c>
      <c r="F115" s="8"/>
      <c r="G115" s="7">
        <f t="shared" si="2"/>
        <v>2479452067</v>
      </c>
      <c r="H115" s="8"/>
      <c r="I115" s="7">
        <v>16619863004</v>
      </c>
      <c r="J115" s="8"/>
      <c r="K115" s="7">
        <v>17131925</v>
      </c>
      <c r="L115" s="8"/>
      <c r="M115" s="7">
        <f t="shared" si="3"/>
        <v>16602731079</v>
      </c>
    </row>
    <row r="116" spans="1:13" ht="21" x14ac:dyDescent="0.55000000000000004">
      <c r="A116" s="6" t="s">
        <v>77</v>
      </c>
      <c r="B116" s="8"/>
      <c r="C116" s="7">
        <v>4675741968</v>
      </c>
      <c r="D116" s="8"/>
      <c r="E116" s="13">
        <v>0</v>
      </c>
      <c r="F116" s="8"/>
      <c r="G116" s="7">
        <f t="shared" si="2"/>
        <v>4675741968</v>
      </c>
      <c r="H116" s="8"/>
      <c r="I116" s="7">
        <v>5165027368</v>
      </c>
      <c r="J116" s="8"/>
      <c r="K116" s="7">
        <v>0</v>
      </c>
      <c r="L116" s="8"/>
      <c r="M116" s="7">
        <f t="shared" si="3"/>
        <v>5165027368</v>
      </c>
    </row>
    <row r="117" spans="1:13" ht="21" x14ac:dyDescent="0.55000000000000004">
      <c r="A117" s="6" t="s">
        <v>77</v>
      </c>
      <c r="B117" s="8"/>
      <c r="C117" s="7">
        <v>2404651486</v>
      </c>
      <c r="D117" s="8"/>
      <c r="E117" s="13">
        <v>0</v>
      </c>
      <c r="F117" s="8"/>
      <c r="G117" s="7">
        <f t="shared" si="2"/>
        <v>2404651486</v>
      </c>
      <c r="H117" s="8"/>
      <c r="I117" s="7">
        <v>2404651486</v>
      </c>
      <c r="J117" s="8"/>
      <c r="K117" s="7">
        <v>0</v>
      </c>
      <c r="L117" s="8"/>
      <c r="M117" s="7">
        <f t="shared" si="3"/>
        <v>2404651486</v>
      </c>
    </row>
    <row r="118" spans="1:13" ht="21" x14ac:dyDescent="0.55000000000000004">
      <c r="A118" s="6" t="s">
        <v>81</v>
      </c>
      <c r="B118" s="8"/>
      <c r="C118" s="7">
        <v>3169330883</v>
      </c>
      <c r="D118" s="8"/>
      <c r="E118" s="13">
        <v>79984449</v>
      </c>
      <c r="F118" s="8"/>
      <c r="G118" s="7">
        <f t="shared" si="2"/>
        <v>3089346434</v>
      </c>
      <c r="H118" s="8"/>
      <c r="I118" s="7">
        <v>3169330883</v>
      </c>
      <c r="J118" s="8"/>
      <c r="K118" s="7">
        <v>79984449</v>
      </c>
      <c r="L118" s="8"/>
      <c r="M118" s="7">
        <f t="shared" si="3"/>
        <v>3089346434</v>
      </c>
    </row>
    <row r="119" spans="1:13" ht="21" x14ac:dyDescent="0.55000000000000004">
      <c r="A119" s="6" t="s">
        <v>81</v>
      </c>
      <c r="B119" s="8"/>
      <c r="C119" s="7">
        <v>676539499</v>
      </c>
      <c r="D119" s="8"/>
      <c r="E119" s="13">
        <v>17073837</v>
      </c>
      <c r="F119" s="8"/>
      <c r="G119" s="7">
        <f t="shared" si="2"/>
        <v>659465662</v>
      </c>
      <c r="H119" s="8"/>
      <c r="I119" s="7">
        <v>676539499</v>
      </c>
      <c r="J119" s="8"/>
      <c r="K119" s="7">
        <v>17073837</v>
      </c>
      <c r="L119" s="8"/>
      <c r="M119" s="7">
        <f t="shared" si="3"/>
        <v>659465662</v>
      </c>
    </row>
    <row r="120" spans="1:13" ht="21" x14ac:dyDescent="0.55000000000000004">
      <c r="A120" s="6" t="s">
        <v>81</v>
      </c>
      <c r="B120" s="8"/>
      <c r="C120" s="7">
        <v>2918812442</v>
      </c>
      <c r="D120" s="8"/>
      <c r="E120" s="13">
        <v>73662111</v>
      </c>
      <c r="F120" s="8"/>
      <c r="G120" s="7">
        <f t="shared" si="2"/>
        <v>2845150331</v>
      </c>
      <c r="H120" s="8"/>
      <c r="I120" s="7">
        <v>2918812442</v>
      </c>
      <c r="J120" s="8"/>
      <c r="K120" s="7">
        <v>73662111</v>
      </c>
      <c r="L120" s="8"/>
      <c r="M120" s="7">
        <f t="shared" si="3"/>
        <v>2845150331</v>
      </c>
    </row>
    <row r="121" spans="1:13" ht="21" x14ac:dyDescent="0.55000000000000004">
      <c r="A121" s="6" t="s">
        <v>81</v>
      </c>
      <c r="B121" s="8"/>
      <c r="C121" s="7">
        <v>2090589184</v>
      </c>
      <c r="D121" s="8"/>
      <c r="E121" s="13">
        <v>52760229</v>
      </c>
      <c r="F121" s="8"/>
      <c r="G121" s="7">
        <f t="shared" si="2"/>
        <v>2037828955</v>
      </c>
      <c r="H121" s="8"/>
      <c r="I121" s="7">
        <v>2090589184</v>
      </c>
      <c r="J121" s="8"/>
      <c r="K121" s="7">
        <v>52760229</v>
      </c>
      <c r="L121" s="8"/>
      <c r="M121" s="7">
        <f t="shared" si="3"/>
        <v>2037828955</v>
      </c>
    </row>
    <row r="122" spans="1:13" ht="21" x14ac:dyDescent="0.55000000000000004">
      <c r="A122" s="6" t="s">
        <v>81</v>
      </c>
      <c r="B122" s="8"/>
      <c r="C122" s="7">
        <v>6289482925</v>
      </c>
      <c r="D122" s="8"/>
      <c r="E122" s="13">
        <v>158727770</v>
      </c>
      <c r="F122" s="8"/>
      <c r="G122" s="7">
        <f t="shared" si="2"/>
        <v>6130755155</v>
      </c>
      <c r="H122" s="8"/>
      <c r="I122" s="7">
        <v>6289482925</v>
      </c>
      <c r="J122" s="8"/>
      <c r="K122" s="7">
        <v>158727770</v>
      </c>
      <c r="L122" s="8"/>
      <c r="M122" s="7">
        <f t="shared" si="3"/>
        <v>6130755155</v>
      </c>
    </row>
    <row r="123" spans="1:13" ht="21" x14ac:dyDescent="0.55000000000000004">
      <c r="A123" s="6" t="s">
        <v>81</v>
      </c>
      <c r="B123" s="8"/>
      <c r="C123" s="7">
        <v>4718262778</v>
      </c>
      <c r="D123" s="8"/>
      <c r="E123" s="13">
        <v>119074865</v>
      </c>
      <c r="F123" s="8"/>
      <c r="G123" s="7">
        <f t="shared" si="2"/>
        <v>4599187913</v>
      </c>
      <c r="H123" s="8"/>
      <c r="I123" s="7">
        <v>4718262778</v>
      </c>
      <c r="J123" s="8"/>
      <c r="K123" s="7">
        <v>119074865</v>
      </c>
      <c r="L123" s="8"/>
      <c r="M123" s="7">
        <f t="shared" si="3"/>
        <v>4599187913</v>
      </c>
    </row>
    <row r="124" spans="1:13" ht="21" x14ac:dyDescent="0.55000000000000004">
      <c r="A124" s="6" t="s">
        <v>81</v>
      </c>
      <c r="B124" s="8"/>
      <c r="C124" s="7">
        <v>3081990879</v>
      </c>
      <c r="D124" s="8"/>
      <c r="E124" s="13">
        <v>77780248</v>
      </c>
      <c r="F124" s="8"/>
      <c r="G124" s="7">
        <f t="shared" si="2"/>
        <v>3004210631</v>
      </c>
      <c r="H124" s="8"/>
      <c r="I124" s="7">
        <v>3081990879</v>
      </c>
      <c r="J124" s="8"/>
      <c r="K124" s="7">
        <v>77780248</v>
      </c>
      <c r="L124" s="8"/>
      <c r="M124" s="7">
        <f t="shared" si="3"/>
        <v>3004210631</v>
      </c>
    </row>
    <row r="125" spans="1:13" ht="21" x14ac:dyDescent="0.55000000000000004">
      <c r="A125" s="6" t="s">
        <v>81</v>
      </c>
      <c r="B125" s="8"/>
      <c r="C125" s="7">
        <v>1834997093</v>
      </c>
      <c r="D125" s="8"/>
      <c r="E125" s="13">
        <v>46309848</v>
      </c>
      <c r="F125" s="8"/>
      <c r="G125" s="7">
        <f t="shared" si="2"/>
        <v>1788687245</v>
      </c>
      <c r="H125" s="8"/>
      <c r="I125" s="7">
        <v>1834997093</v>
      </c>
      <c r="J125" s="8"/>
      <c r="K125" s="7">
        <v>46309848</v>
      </c>
      <c r="L125" s="8"/>
      <c r="M125" s="7">
        <f t="shared" si="3"/>
        <v>1788687245</v>
      </c>
    </row>
    <row r="126" spans="1:13" ht="21" x14ac:dyDescent="0.55000000000000004">
      <c r="A126" s="6" t="s">
        <v>81</v>
      </c>
      <c r="B126" s="8"/>
      <c r="C126" s="7">
        <v>2172620287</v>
      </c>
      <c r="D126" s="8"/>
      <c r="E126" s="13">
        <v>54830449</v>
      </c>
      <c r="F126" s="8"/>
      <c r="G126" s="7">
        <f t="shared" si="2"/>
        <v>2117789838</v>
      </c>
      <c r="H126" s="8"/>
      <c r="I126" s="7">
        <v>2172620287</v>
      </c>
      <c r="J126" s="8"/>
      <c r="K126" s="7">
        <v>54830449</v>
      </c>
      <c r="L126" s="8"/>
      <c r="M126" s="7">
        <f t="shared" si="3"/>
        <v>2117789838</v>
      </c>
    </row>
    <row r="127" spans="1:13" ht="21" x14ac:dyDescent="0.55000000000000004">
      <c r="A127" s="6" t="s">
        <v>81</v>
      </c>
      <c r="B127" s="8"/>
      <c r="C127" s="7">
        <v>214419450</v>
      </c>
      <c r="D127" s="8"/>
      <c r="E127" s="13">
        <v>5411307</v>
      </c>
      <c r="F127" s="8"/>
      <c r="G127" s="7">
        <f t="shared" si="2"/>
        <v>209008143</v>
      </c>
      <c r="H127" s="8"/>
      <c r="I127" s="7">
        <v>214419450</v>
      </c>
      <c r="J127" s="8"/>
      <c r="K127" s="7">
        <v>5411307</v>
      </c>
      <c r="L127" s="8"/>
      <c r="M127" s="7">
        <f t="shared" si="3"/>
        <v>209008143</v>
      </c>
    </row>
    <row r="128" spans="1:13" ht="21" x14ac:dyDescent="0.55000000000000004">
      <c r="A128" s="6" t="s">
        <v>81</v>
      </c>
      <c r="B128" s="8"/>
      <c r="C128" s="7">
        <v>6149252160</v>
      </c>
      <c r="D128" s="8"/>
      <c r="E128" s="13">
        <v>155188765</v>
      </c>
      <c r="F128" s="8"/>
      <c r="G128" s="7">
        <f t="shared" si="2"/>
        <v>5994063395</v>
      </c>
      <c r="H128" s="8"/>
      <c r="I128" s="7">
        <v>6149252160</v>
      </c>
      <c r="J128" s="8"/>
      <c r="K128" s="7">
        <v>155188765</v>
      </c>
      <c r="L128" s="8"/>
      <c r="M128" s="7">
        <f t="shared" si="3"/>
        <v>5994063395</v>
      </c>
    </row>
    <row r="129" spans="1:13" ht="21" x14ac:dyDescent="0.55000000000000004">
      <c r="A129" s="6" t="s">
        <v>81</v>
      </c>
      <c r="B129" s="8"/>
      <c r="C129" s="7">
        <v>1275069550</v>
      </c>
      <c r="D129" s="8"/>
      <c r="E129" s="13">
        <v>32178948</v>
      </c>
      <c r="F129" s="8"/>
      <c r="G129" s="7">
        <f t="shared" si="2"/>
        <v>1242890602</v>
      </c>
      <c r="H129" s="8"/>
      <c r="I129" s="7">
        <v>1275069550</v>
      </c>
      <c r="J129" s="8"/>
      <c r="K129" s="7">
        <v>32178948</v>
      </c>
      <c r="L129" s="8"/>
      <c r="M129" s="7">
        <f t="shared" si="3"/>
        <v>1242890602</v>
      </c>
    </row>
    <row r="130" spans="1:13" ht="21" x14ac:dyDescent="0.55000000000000004">
      <c r="A130" s="6" t="s">
        <v>81</v>
      </c>
      <c r="B130" s="8"/>
      <c r="C130" s="7">
        <v>1565008998</v>
      </c>
      <c r="D130" s="8"/>
      <c r="E130" s="13">
        <v>39496154</v>
      </c>
      <c r="F130" s="8"/>
      <c r="G130" s="7">
        <f t="shared" si="2"/>
        <v>1525512844</v>
      </c>
      <c r="H130" s="8"/>
      <c r="I130" s="7">
        <v>1565008998</v>
      </c>
      <c r="J130" s="8"/>
      <c r="K130" s="7">
        <v>39496154</v>
      </c>
      <c r="L130" s="8"/>
      <c r="M130" s="7">
        <f t="shared" si="3"/>
        <v>1525512844</v>
      </c>
    </row>
    <row r="131" spans="1:13" ht="21" x14ac:dyDescent="0.55000000000000004">
      <c r="A131" s="6" t="s">
        <v>81</v>
      </c>
      <c r="B131" s="8"/>
      <c r="C131" s="7">
        <v>8917297532</v>
      </c>
      <c r="D131" s="8"/>
      <c r="E131" s="13">
        <v>225045965</v>
      </c>
      <c r="F131" s="8"/>
      <c r="G131" s="7">
        <f t="shared" si="2"/>
        <v>8692251567</v>
      </c>
      <c r="H131" s="8"/>
      <c r="I131" s="7">
        <v>8917297532</v>
      </c>
      <c r="J131" s="8"/>
      <c r="K131" s="7">
        <v>225045965</v>
      </c>
      <c r="L131" s="8"/>
      <c r="M131" s="7">
        <f t="shared" si="3"/>
        <v>8692251567</v>
      </c>
    </row>
    <row r="132" spans="1:13" ht="21" x14ac:dyDescent="0.55000000000000004">
      <c r="A132" s="6" t="s">
        <v>81</v>
      </c>
      <c r="B132" s="8"/>
      <c r="C132" s="7">
        <v>4095675243</v>
      </c>
      <c r="D132" s="8"/>
      <c r="E132" s="13">
        <v>103362615</v>
      </c>
      <c r="F132" s="8"/>
      <c r="G132" s="7">
        <f t="shared" si="2"/>
        <v>3992312628</v>
      </c>
      <c r="H132" s="8"/>
      <c r="I132" s="7">
        <v>4095675243</v>
      </c>
      <c r="J132" s="8"/>
      <c r="K132" s="7">
        <v>103362615</v>
      </c>
      <c r="L132" s="8"/>
      <c r="M132" s="7">
        <f t="shared" si="3"/>
        <v>3992312628</v>
      </c>
    </row>
    <row r="133" spans="1:13" ht="21" x14ac:dyDescent="0.55000000000000004">
      <c r="A133" s="6" t="s">
        <v>81</v>
      </c>
      <c r="B133" s="8"/>
      <c r="C133" s="7">
        <v>4339190780</v>
      </c>
      <c r="D133" s="8"/>
      <c r="E133" s="13">
        <v>109508220</v>
      </c>
      <c r="F133" s="8"/>
      <c r="G133" s="7">
        <f t="shared" si="2"/>
        <v>4229682560</v>
      </c>
      <c r="H133" s="8"/>
      <c r="I133" s="7">
        <v>4339190780</v>
      </c>
      <c r="J133" s="8"/>
      <c r="K133" s="7">
        <v>109508220</v>
      </c>
      <c r="L133" s="8"/>
      <c r="M133" s="7">
        <f t="shared" si="3"/>
        <v>4229682560</v>
      </c>
    </row>
    <row r="134" spans="1:13" ht="21" x14ac:dyDescent="0.55000000000000004">
      <c r="A134" s="6" t="s">
        <v>81</v>
      </c>
      <c r="B134" s="8"/>
      <c r="C134" s="7">
        <v>3070762707</v>
      </c>
      <c r="D134" s="8"/>
      <c r="E134" s="13">
        <v>77496882</v>
      </c>
      <c r="F134" s="8"/>
      <c r="G134" s="7">
        <f t="shared" si="2"/>
        <v>2993265825</v>
      </c>
      <c r="H134" s="8"/>
      <c r="I134" s="7">
        <v>3070762707</v>
      </c>
      <c r="J134" s="8"/>
      <c r="K134" s="7">
        <v>77496882</v>
      </c>
      <c r="L134" s="8"/>
      <c r="M134" s="7">
        <f t="shared" si="3"/>
        <v>2993265825</v>
      </c>
    </row>
    <row r="135" spans="1:13" ht="21" x14ac:dyDescent="0.55000000000000004">
      <c r="A135" s="6" t="s">
        <v>81</v>
      </c>
      <c r="B135" s="8"/>
      <c r="C135" s="7">
        <v>14913383974</v>
      </c>
      <c r="D135" s="8"/>
      <c r="E135" s="13">
        <v>376369284</v>
      </c>
      <c r="F135" s="8"/>
      <c r="G135" s="7">
        <f t="shared" si="2"/>
        <v>14537014690</v>
      </c>
      <c r="H135" s="8"/>
      <c r="I135" s="7">
        <v>14913383974</v>
      </c>
      <c r="J135" s="8"/>
      <c r="K135" s="7">
        <v>376369284</v>
      </c>
      <c r="L135" s="8"/>
      <c r="M135" s="7">
        <f t="shared" si="3"/>
        <v>14537014690</v>
      </c>
    </row>
    <row r="136" spans="1:13" ht="21" x14ac:dyDescent="0.55000000000000004">
      <c r="A136" s="6" t="s">
        <v>81</v>
      </c>
      <c r="B136" s="8"/>
      <c r="C136" s="7">
        <v>3925272966</v>
      </c>
      <c r="D136" s="8"/>
      <c r="E136" s="13">
        <v>99062170</v>
      </c>
      <c r="F136" s="8"/>
      <c r="G136" s="7">
        <f t="shared" si="2"/>
        <v>3826210796</v>
      </c>
      <c r="H136" s="8"/>
      <c r="I136" s="7">
        <v>3925272966</v>
      </c>
      <c r="J136" s="8"/>
      <c r="K136" s="7">
        <v>99062170</v>
      </c>
      <c r="L136" s="8"/>
      <c r="M136" s="7">
        <f t="shared" si="3"/>
        <v>3826210796</v>
      </c>
    </row>
    <row r="137" spans="1:13" ht="21" x14ac:dyDescent="0.55000000000000004">
      <c r="A137" s="6" t="s">
        <v>81</v>
      </c>
      <c r="B137" s="8"/>
      <c r="C137" s="7">
        <v>4546369745</v>
      </c>
      <c r="D137" s="8"/>
      <c r="E137" s="13">
        <v>114736798</v>
      </c>
      <c r="F137" s="8"/>
      <c r="G137" s="7">
        <f t="shared" ref="G137:G138" si="4">C137-E137</f>
        <v>4431632947</v>
      </c>
      <c r="H137" s="8"/>
      <c r="I137" s="7">
        <v>4546369745</v>
      </c>
      <c r="J137" s="8"/>
      <c r="K137" s="7">
        <v>114736798</v>
      </c>
      <c r="L137" s="8"/>
      <c r="M137" s="7">
        <f t="shared" ref="M137:M138" si="5">I137-K137</f>
        <v>4431632947</v>
      </c>
    </row>
    <row r="138" spans="1:13" ht="21.75" thickBot="1" x14ac:dyDescent="0.6">
      <c r="A138" s="6" t="s">
        <v>81</v>
      </c>
      <c r="B138" s="8"/>
      <c r="C138" s="7">
        <v>6993882340</v>
      </c>
      <c r="D138" s="8"/>
      <c r="E138" s="13">
        <v>176504709</v>
      </c>
      <c r="F138" s="8"/>
      <c r="G138" s="7">
        <f t="shared" si="4"/>
        <v>6817377631</v>
      </c>
      <c r="H138" s="8"/>
      <c r="I138" s="7">
        <v>6993882340</v>
      </c>
      <c r="J138" s="8"/>
      <c r="K138" s="7">
        <v>176504709</v>
      </c>
      <c r="L138" s="8"/>
      <c r="M138" s="7">
        <f t="shared" si="5"/>
        <v>6817377631</v>
      </c>
    </row>
    <row r="139" spans="1:13" s="10" customFormat="1" ht="24.75" thickBot="1" x14ac:dyDescent="0.3">
      <c r="A139" s="10" t="s">
        <v>48</v>
      </c>
      <c r="C139" s="11">
        <f>SUM(C8:C138)</f>
        <v>159744688558</v>
      </c>
      <c r="E139" s="11">
        <f>SUM(E8:E138)</f>
        <v>2194565623</v>
      </c>
      <c r="G139" s="11">
        <f>SUM(G8:G138)</f>
        <v>157550122935</v>
      </c>
      <c r="I139" s="11">
        <f>SUM(I8:I138)</f>
        <v>1530258053282</v>
      </c>
      <c r="K139" s="11">
        <f>SUM(K8:K138)</f>
        <v>2620085103</v>
      </c>
      <c r="M139" s="11">
        <f>SUM(M8:M138)</f>
        <v>1527637968179</v>
      </c>
    </row>
    <row r="140" spans="1:13" ht="19.5" thickTop="1" x14ac:dyDescent="0.45"/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2"/>
  <sheetViews>
    <sheetView rightToLeft="1" topLeftCell="A44" workbookViewId="0">
      <selection activeCell="O28" sqref="O28"/>
    </sheetView>
  </sheetViews>
  <sheetFormatPr defaultRowHeight="18.75" x14ac:dyDescent="0.45"/>
  <cols>
    <col min="1" max="1" width="33.5703125" style="1" customWidth="1"/>
    <col min="2" max="2" width="1" style="1" customWidth="1"/>
    <col min="3" max="3" width="20" style="1" customWidth="1"/>
    <col min="4" max="4" width="1" style="1" customWidth="1"/>
    <col min="5" max="5" width="26.5703125" style="1" bestFit="1" customWidth="1"/>
    <col min="6" max="6" width="1" style="1" customWidth="1"/>
    <col min="7" max="7" width="25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7.5703125" style="1" bestFit="1" customWidth="1"/>
    <col min="14" max="14" width="1" style="1" customWidth="1"/>
    <col min="15" max="15" width="27.42578125" style="1" bestFit="1" customWidth="1"/>
    <col min="16" max="16" width="1" style="1" customWidth="1"/>
    <col min="17" max="17" width="28" style="1" customWidth="1"/>
    <col min="18" max="18" width="1" style="1" customWidth="1"/>
    <col min="19" max="16384" width="9.140625" style="1"/>
  </cols>
  <sheetData>
    <row r="2" spans="1:17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  <c r="J3" s="65" t="s">
        <v>83</v>
      </c>
      <c r="K3" s="65" t="s">
        <v>83</v>
      </c>
      <c r="L3" s="65" t="s">
        <v>83</v>
      </c>
      <c r="M3" s="65" t="s">
        <v>83</v>
      </c>
      <c r="N3" s="65" t="s">
        <v>83</v>
      </c>
      <c r="O3" s="65" t="s">
        <v>83</v>
      </c>
      <c r="P3" s="65" t="s">
        <v>83</v>
      </c>
      <c r="Q3" s="65" t="s">
        <v>83</v>
      </c>
    </row>
    <row r="4" spans="1:17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5" spans="1:17" customFormat="1" ht="28.5" x14ac:dyDescent="0.25">
      <c r="A5" s="66" t="s">
        <v>170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17" ht="27" thickBot="1" x14ac:dyDescent="0.5">
      <c r="A6" s="68" t="s">
        <v>3</v>
      </c>
      <c r="C6" s="64" t="s">
        <v>132</v>
      </c>
      <c r="D6" s="64" t="s">
        <v>85</v>
      </c>
      <c r="E6" s="64" t="s">
        <v>85</v>
      </c>
      <c r="F6" s="64" t="s">
        <v>85</v>
      </c>
      <c r="G6" s="64" t="s">
        <v>85</v>
      </c>
      <c r="H6" s="64" t="s">
        <v>85</v>
      </c>
      <c r="I6" s="64" t="s">
        <v>85</v>
      </c>
      <c r="K6" s="64" t="s">
        <v>133</v>
      </c>
      <c r="L6" s="64" t="s">
        <v>86</v>
      </c>
      <c r="M6" s="64" t="s">
        <v>86</v>
      </c>
      <c r="N6" s="64" t="s">
        <v>86</v>
      </c>
      <c r="O6" s="64" t="s">
        <v>86</v>
      </c>
      <c r="P6" s="64" t="s">
        <v>86</v>
      </c>
      <c r="Q6" s="64" t="s">
        <v>86</v>
      </c>
    </row>
    <row r="7" spans="1:17" ht="27" thickBot="1" x14ac:dyDescent="0.5">
      <c r="A7" s="64"/>
      <c r="C7" s="16" t="s">
        <v>7</v>
      </c>
      <c r="E7" s="16" t="s">
        <v>101</v>
      </c>
      <c r="G7" s="16" t="s">
        <v>102</v>
      </c>
      <c r="I7" s="16" t="s">
        <v>104</v>
      </c>
      <c r="K7" s="16" t="s">
        <v>7</v>
      </c>
      <c r="M7" s="16" t="s">
        <v>101</v>
      </c>
      <c r="O7" s="16" t="s">
        <v>102</v>
      </c>
      <c r="Q7" s="16" t="s">
        <v>104</v>
      </c>
    </row>
    <row r="8" spans="1:17" ht="21" x14ac:dyDescent="0.55000000000000004">
      <c r="A8" s="59" t="s">
        <v>41</v>
      </c>
      <c r="B8" s="8"/>
      <c r="C8" s="7">
        <v>9400000</v>
      </c>
      <c r="D8" s="8"/>
      <c r="E8" s="7">
        <v>404004268565</v>
      </c>
      <c r="F8" s="8"/>
      <c r="G8" s="7">
        <v>399198364397</v>
      </c>
      <c r="H8" s="8"/>
      <c r="I8" s="20">
        <f>E8-G8</f>
        <v>4805904168</v>
      </c>
      <c r="J8" s="8"/>
      <c r="K8" s="7">
        <v>28767018</v>
      </c>
      <c r="L8" s="8"/>
      <c r="M8" s="7">
        <v>1088329166577</v>
      </c>
      <c r="N8" s="8"/>
      <c r="O8" s="7">
        <v>1074958728408</v>
      </c>
      <c r="P8" s="8"/>
      <c r="Q8" s="20">
        <f>M8-O8</f>
        <v>13370438169</v>
      </c>
    </row>
    <row r="9" spans="1:17" ht="21" x14ac:dyDescent="0.55000000000000004">
      <c r="A9" s="59" t="s">
        <v>17</v>
      </c>
      <c r="B9" s="8"/>
      <c r="C9" s="7">
        <v>285049394</v>
      </c>
      <c r="D9" s="8"/>
      <c r="E9" s="7">
        <v>1079822969922</v>
      </c>
      <c r="F9" s="8"/>
      <c r="G9" s="7">
        <v>772404362638</v>
      </c>
      <c r="H9" s="8"/>
      <c r="I9" s="20">
        <f t="shared" ref="I9:I48" si="0">E9-G9</f>
        <v>307418607284</v>
      </c>
      <c r="J9" s="8"/>
      <c r="K9" s="7">
        <v>981491775</v>
      </c>
      <c r="L9" s="8"/>
      <c r="M9" s="7">
        <v>2891895151231</v>
      </c>
      <c r="N9" s="8"/>
      <c r="O9" s="7">
        <v>2520302946440</v>
      </c>
      <c r="P9" s="8"/>
      <c r="Q9" s="20">
        <f t="shared" ref="Q9:Q48" si="1">M9-O9</f>
        <v>371592204791</v>
      </c>
    </row>
    <row r="10" spans="1:17" ht="21" x14ac:dyDescent="0.55000000000000004">
      <c r="A10" s="59" t="s">
        <v>19</v>
      </c>
      <c r="B10" s="8"/>
      <c r="C10" s="7">
        <v>105348892</v>
      </c>
      <c r="D10" s="8"/>
      <c r="E10" s="7">
        <v>3037213973191</v>
      </c>
      <c r="F10" s="8"/>
      <c r="G10" s="7">
        <v>2872975187840</v>
      </c>
      <c r="H10" s="8"/>
      <c r="I10" s="20">
        <f t="shared" si="0"/>
        <v>164238785351</v>
      </c>
      <c r="J10" s="8"/>
      <c r="K10" s="7">
        <v>575717203</v>
      </c>
      <c r="L10" s="8"/>
      <c r="M10" s="7">
        <v>13621050606178</v>
      </c>
      <c r="N10" s="8"/>
      <c r="O10" s="7">
        <v>13060428361321</v>
      </c>
      <c r="P10" s="8"/>
      <c r="Q10" s="20">
        <f t="shared" si="1"/>
        <v>560622244857</v>
      </c>
    </row>
    <row r="11" spans="1:17" ht="21" x14ac:dyDescent="0.55000000000000004">
      <c r="A11" s="59" t="s">
        <v>28</v>
      </c>
      <c r="B11" s="8"/>
      <c r="C11" s="7">
        <v>6200000</v>
      </c>
      <c r="D11" s="8"/>
      <c r="E11" s="7">
        <v>131485889365</v>
      </c>
      <c r="F11" s="8"/>
      <c r="G11" s="7">
        <v>124349270830</v>
      </c>
      <c r="H11" s="8"/>
      <c r="I11" s="20">
        <f t="shared" si="0"/>
        <v>7136618535</v>
      </c>
      <c r="J11" s="8"/>
      <c r="K11" s="7">
        <v>409391335</v>
      </c>
      <c r="L11" s="8"/>
      <c r="M11" s="7">
        <v>6904629297570</v>
      </c>
      <c r="N11" s="8"/>
      <c r="O11" s="7">
        <v>6382041647010</v>
      </c>
      <c r="P11" s="8"/>
      <c r="Q11" s="20">
        <f t="shared" si="1"/>
        <v>522587650560</v>
      </c>
    </row>
    <row r="12" spans="1:17" ht="21" x14ac:dyDescent="0.55000000000000004">
      <c r="A12" s="59" t="s">
        <v>22</v>
      </c>
      <c r="B12" s="8"/>
      <c r="C12" s="7">
        <v>14928840</v>
      </c>
      <c r="D12" s="8"/>
      <c r="E12" s="7">
        <v>79914259170</v>
      </c>
      <c r="F12" s="8"/>
      <c r="G12" s="7">
        <v>133133655401</v>
      </c>
      <c r="H12" s="8"/>
      <c r="I12" s="20">
        <f t="shared" si="0"/>
        <v>-53219396231</v>
      </c>
      <c r="J12" s="8"/>
      <c r="K12" s="7">
        <v>69483024</v>
      </c>
      <c r="L12" s="8"/>
      <c r="M12" s="7">
        <v>434370652130</v>
      </c>
      <c r="N12" s="8"/>
      <c r="O12" s="7">
        <v>662282005605</v>
      </c>
      <c r="P12" s="8"/>
      <c r="Q12" s="20">
        <f t="shared" si="1"/>
        <v>-227911353475</v>
      </c>
    </row>
    <row r="13" spans="1:17" ht="21" x14ac:dyDescent="0.55000000000000004">
      <c r="A13" s="59" t="s">
        <v>24</v>
      </c>
      <c r="B13" s="8"/>
      <c r="C13" s="7">
        <v>233335411</v>
      </c>
      <c r="D13" s="8"/>
      <c r="E13" s="7">
        <v>2775979616298</v>
      </c>
      <c r="F13" s="8"/>
      <c r="G13" s="7">
        <v>2640599323897</v>
      </c>
      <c r="H13" s="8"/>
      <c r="I13" s="20">
        <f t="shared" si="0"/>
        <v>135380292401</v>
      </c>
      <c r="J13" s="8"/>
      <c r="K13" s="7">
        <v>986321069</v>
      </c>
      <c r="L13" s="8"/>
      <c r="M13" s="7">
        <v>10737245621667</v>
      </c>
      <c r="N13" s="8"/>
      <c r="O13" s="7">
        <v>10583468050488</v>
      </c>
      <c r="P13" s="8"/>
      <c r="Q13" s="20">
        <f t="shared" si="1"/>
        <v>153777571179</v>
      </c>
    </row>
    <row r="14" spans="1:17" ht="21" x14ac:dyDescent="0.55000000000000004">
      <c r="A14" s="59" t="s">
        <v>39</v>
      </c>
      <c r="B14" s="8"/>
      <c r="C14" s="7">
        <v>49050000</v>
      </c>
      <c r="D14" s="8"/>
      <c r="E14" s="7">
        <v>1391728170907</v>
      </c>
      <c r="F14" s="8"/>
      <c r="G14" s="7">
        <v>1377559337497</v>
      </c>
      <c r="H14" s="8"/>
      <c r="I14" s="20">
        <f t="shared" si="0"/>
        <v>14168833410</v>
      </c>
      <c r="J14" s="8"/>
      <c r="K14" s="7">
        <v>71700000</v>
      </c>
      <c r="L14" s="8"/>
      <c r="M14" s="7">
        <v>1970283040870</v>
      </c>
      <c r="N14" s="8"/>
      <c r="O14" s="7">
        <v>1884171303255</v>
      </c>
      <c r="P14" s="8"/>
      <c r="Q14" s="20">
        <f t="shared" si="1"/>
        <v>86111737615</v>
      </c>
    </row>
    <row r="15" spans="1:17" ht="21" x14ac:dyDescent="0.55000000000000004">
      <c r="A15" s="59" t="s">
        <v>18</v>
      </c>
      <c r="B15" s="8"/>
      <c r="C15" s="7">
        <v>8600000</v>
      </c>
      <c r="D15" s="8"/>
      <c r="E15" s="7">
        <v>715037332857</v>
      </c>
      <c r="F15" s="8"/>
      <c r="G15" s="7">
        <v>699862794511</v>
      </c>
      <c r="H15" s="8"/>
      <c r="I15" s="20">
        <v>15174538346</v>
      </c>
      <c r="J15" s="8"/>
      <c r="K15" s="7">
        <v>8935138</v>
      </c>
      <c r="L15" s="8"/>
      <c r="M15" s="7">
        <v>736008346934</v>
      </c>
      <c r="N15" s="8"/>
      <c r="O15" s="7">
        <v>720316452526</v>
      </c>
      <c r="P15" s="8"/>
      <c r="Q15" s="20">
        <v>15691894408</v>
      </c>
    </row>
    <row r="16" spans="1:17" ht="21" x14ac:dyDescent="0.55000000000000004">
      <c r="A16" s="59" t="s">
        <v>27</v>
      </c>
      <c r="B16" s="8"/>
      <c r="C16" s="7">
        <v>74478263</v>
      </c>
      <c r="D16" s="8"/>
      <c r="E16" s="7">
        <v>2919733822475</v>
      </c>
      <c r="F16" s="8"/>
      <c r="G16" s="7">
        <v>2546795035258</v>
      </c>
      <c r="H16" s="8"/>
      <c r="I16" s="20">
        <f t="shared" si="0"/>
        <v>372938787217</v>
      </c>
      <c r="J16" s="8"/>
      <c r="K16" s="7">
        <v>1254182773</v>
      </c>
      <c r="L16" s="8"/>
      <c r="M16" s="7">
        <v>37667149774131</v>
      </c>
      <c r="N16" s="8"/>
      <c r="O16" s="7">
        <v>36922151437344</v>
      </c>
      <c r="P16" s="8"/>
      <c r="Q16" s="20">
        <f t="shared" si="1"/>
        <v>744998336787</v>
      </c>
    </row>
    <row r="17" spans="1:17" ht="21" x14ac:dyDescent="0.55000000000000004">
      <c r="A17" s="59" t="s">
        <v>26</v>
      </c>
      <c r="B17" s="8"/>
      <c r="C17" s="7">
        <v>157235718</v>
      </c>
      <c r="D17" s="8"/>
      <c r="E17" s="7">
        <v>5290111418400</v>
      </c>
      <c r="F17" s="8"/>
      <c r="G17" s="7">
        <v>4332162286104</v>
      </c>
      <c r="H17" s="8"/>
      <c r="I17" s="20">
        <f t="shared" si="0"/>
        <v>957949132296</v>
      </c>
      <c r="J17" s="8"/>
      <c r="K17" s="7">
        <v>644314595</v>
      </c>
      <c r="L17" s="8"/>
      <c r="M17" s="7">
        <v>16194165201414</v>
      </c>
      <c r="N17" s="8"/>
      <c r="O17" s="7">
        <v>15069859125048</v>
      </c>
      <c r="P17" s="8"/>
      <c r="Q17" s="20">
        <f t="shared" si="1"/>
        <v>1124306076366</v>
      </c>
    </row>
    <row r="18" spans="1:17" ht="21" x14ac:dyDescent="0.55000000000000004">
      <c r="A18" s="59" t="s">
        <v>32</v>
      </c>
      <c r="B18" s="8"/>
      <c r="C18" s="7">
        <v>3300000</v>
      </c>
      <c r="D18" s="8"/>
      <c r="E18" s="7">
        <v>141173323298</v>
      </c>
      <c r="F18" s="8"/>
      <c r="G18" s="7">
        <v>113899735902</v>
      </c>
      <c r="H18" s="8"/>
      <c r="I18" s="20">
        <f t="shared" si="0"/>
        <v>27273587396</v>
      </c>
      <c r="J18" s="8"/>
      <c r="K18" s="7">
        <v>35751262</v>
      </c>
      <c r="L18" s="8"/>
      <c r="M18" s="7">
        <v>1331952755068</v>
      </c>
      <c r="N18" s="8"/>
      <c r="O18" s="7">
        <v>1141878799388</v>
      </c>
      <c r="P18" s="8"/>
      <c r="Q18" s="20">
        <f t="shared" si="1"/>
        <v>190073955680</v>
      </c>
    </row>
    <row r="19" spans="1:17" ht="21" x14ac:dyDescent="0.55000000000000004">
      <c r="A19" s="59" t="s">
        <v>29</v>
      </c>
      <c r="B19" s="8"/>
      <c r="C19" s="7">
        <v>171000000</v>
      </c>
      <c r="D19" s="8"/>
      <c r="E19" s="7">
        <v>3245365255158</v>
      </c>
      <c r="F19" s="8"/>
      <c r="G19" s="7">
        <v>2772474443304</v>
      </c>
      <c r="H19" s="8"/>
      <c r="I19" s="20">
        <f t="shared" si="0"/>
        <v>472890811854</v>
      </c>
      <c r="J19" s="8"/>
      <c r="K19" s="7">
        <v>900916360</v>
      </c>
      <c r="L19" s="8"/>
      <c r="M19" s="7">
        <v>12777379637573</v>
      </c>
      <c r="N19" s="8"/>
      <c r="O19" s="7">
        <v>11954896657845</v>
      </c>
      <c r="P19" s="8"/>
      <c r="Q19" s="20">
        <f t="shared" si="1"/>
        <v>822482979728</v>
      </c>
    </row>
    <row r="20" spans="1:17" ht="21" x14ac:dyDescent="0.55000000000000004">
      <c r="A20" s="59" t="s">
        <v>30</v>
      </c>
      <c r="B20" s="8"/>
      <c r="C20" s="7">
        <v>106417258</v>
      </c>
      <c r="D20" s="8"/>
      <c r="E20" s="7">
        <v>1337753631977</v>
      </c>
      <c r="F20" s="8"/>
      <c r="G20" s="7">
        <v>1262375886042</v>
      </c>
      <c r="H20" s="8"/>
      <c r="I20" s="20">
        <f t="shared" si="0"/>
        <v>75377745935</v>
      </c>
      <c r="J20" s="8"/>
      <c r="K20" s="7">
        <v>649235637</v>
      </c>
      <c r="L20" s="8"/>
      <c r="M20" s="7">
        <v>6652167880492</v>
      </c>
      <c r="N20" s="8"/>
      <c r="O20" s="7">
        <v>6425142564338</v>
      </c>
      <c r="P20" s="8"/>
      <c r="Q20" s="20">
        <f t="shared" si="1"/>
        <v>227025316154</v>
      </c>
    </row>
    <row r="21" spans="1:17" ht="21" x14ac:dyDescent="0.55000000000000004">
      <c r="A21" s="59" t="s">
        <v>37</v>
      </c>
      <c r="B21" s="8"/>
      <c r="C21" s="7">
        <v>88216960</v>
      </c>
      <c r="D21" s="8"/>
      <c r="E21" s="7">
        <v>598625210086</v>
      </c>
      <c r="F21" s="8"/>
      <c r="G21" s="7">
        <v>573482881764</v>
      </c>
      <c r="H21" s="8"/>
      <c r="I21" s="20">
        <f t="shared" si="0"/>
        <v>25142328322</v>
      </c>
      <c r="J21" s="8"/>
      <c r="K21" s="7">
        <v>308608765</v>
      </c>
      <c r="L21" s="8"/>
      <c r="M21" s="7">
        <v>2160637690257</v>
      </c>
      <c r="N21" s="8"/>
      <c r="O21" s="7">
        <v>1978885718516</v>
      </c>
      <c r="P21" s="8"/>
      <c r="Q21" s="20">
        <f t="shared" si="1"/>
        <v>181751971741</v>
      </c>
    </row>
    <row r="22" spans="1:17" ht="21" x14ac:dyDescent="0.55000000000000004">
      <c r="A22" s="59" t="s">
        <v>15</v>
      </c>
      <c r="B22" s="8"/>
      <c r="C22" s="7">
        <v>85511727</v>
      </c>
      <c r="D22" s="8"/>
      <c r="E22" s="7">
        <v>42734588735208</v>
      </c>
      <c r="F22" s="8"/>
      <c r="G22" s="7">
        <v>44310580437325</v>
      </c>
      <c r="H22" s="8"/>
      <c r="I22" s="20">
        <f t="shared" si="0"/>
        <v>-1575991702117</v>
      </c>
      <c r="J22" s="8"/>
      <c r="K22" s="7">
        <v>2465177992</v>
      </c>
      <c r="L22" s="8"/>
      <c r="M22" s="7">
        <v>842604924013276</v>
      </c>
      <c r="N22" s="8"/>
      <c r="O22" s="7">
        <v>824655987406322</v>
      </c>
      <c r="P22" s="8"/>
      <c r="Q22" s="20">
        <f t="shared" si="1"/>
        <v>17948936606954</v>
      </c>
    </row>
    <row r="23" spans="1:17" ht="21" x14ac:dyDescent="0.55000000000000004">
      <c r="A23" s="59" t="s">
        <v>46</v>
      </c>
      <c r="B23" s="8"/>
      <c r="C23" s="7">
        <v>0</v>
      </c>
      <c r="D23" s="8"/>
      <c r="E23" s="7">
        <v>0</v>
      </c>
      <c r="F23" s="8"/>
      <c r="G23" s="7">
        <v>0</v>
      </c>
      <c r="H23" s="8"/>
      <c r="I23" s="20">
        <f t="shared" si="0"/>
        <v>0</v>
      </c>
      <c r="J23" s="8"/>
      <c r="K23" s="7">
        <v>75900000</v>
      </c>
      <c r="L23" s="8"/>
      <c r="M23" s="7">
        <v>1400899644300</v>
      </c>
      <c r="N23" s="8"/>
      <c r="O23" s="7">
        <v>1264747856250</v>
      </c>
      <c r="P23" s="8"/>
      <c r="Q23" s="20">
        <f t="shared" si="1"/>
        <v>136151788050</v>
      </c>
    </row>
    <row r="24" spans="1:17" ht="21" x14ac:dyDescent="0.55000000000000004">
      <c r="A24" s="59" t="s">
        <v>36</v>
      </c>
      <c r="B24" s="8"/>
      <c r="C24" s="7">
        <v>4012305</v>
      </c>
      <c r="D24" s="8"/>
      <c r="E24" s="7">
        <v>410456823652</v>
      </c>
      <c r="F24" s="8"/>
      <c r="G24" s="7">
        <v>405463186703</v>
      </c>
      <c r="H24" s="8"/>
      <c r="I24" s="20">
        <f t="shared" si="0"/>
        <v>4993636949</v>
      </c>
      <c r="J24" s="8"/>
      <c r="K24" s="7">
        <v>62927715</v>
      </c>
      <c r="L24" s="8"/>
      <c r="M24" s="7">
        <v>5559320265382</v>
      </c>
      <c r="N24" s="8"/>
      <c r="O24" s="7">
        <v>5526023294816</v>
      </c>
      <c r="P24" s="8"/>
      <c r="Q24" s="20">
        <f t="shared" si="1"/>
        <v>33296970566</v>
      </c>
    </row>
    <row r="25" spans="1:17" ht="21" x14ac:dyDescent="0.55000000000000004">
      <c r="A25" s="59" t="s">
        <v>21</v>
      </c>
      <c r="B25" s="8"/>
      <c r="C25" s="7">
        <v>84908000</v>
      </c>
      <c r="D25" s="8"/>
      <c r="E25" s="7">
        <v>10737282712979</v>
      </c>
      <c r="F25" s="8"/>
      <c r="G25" s="7">
        <v>10690905293757</v>
      </c>
      <c r="H25" s="8"/>
      <c r="I25" s="20">
        <f t="shared" si="0"/>
        <v>46377419222</v>
      </c>
      <c r="J25" s="8"/>
      <c r="K25" s="7">
        <v>377579192</v>
      </c>
      <c r="L25" s="8"/>
      <c r="M25" s="7">
        <v>44560727224099</v>
      </c>
      <c r="N25" s="8"/>
      <c r="O25" s="7">
        <v>44320740738439</v>
      </c>
      <c r="P25" s="8"/>
      <c r="Q25" s="20">
        <f t="shared" si="1"/>
        <v>239986485660</v>
      </c>
    </row>
    <row r="26" spans="1:17" ht="21" x14ac:dyDescent="0.55000000000000004">
      <c r="A26" s="59" t="s">
        <v>33</v>
      </c>
      <c r="B26" s="8"/>
      <c r="C26" s="7">
        <v>2999458</v>
      </c>
      <c r="D26" s="8"/>
      <c r="E26" s="7">
        <v>46325755050</v>
      </c>
      <c r="F26" s="8"/>
      <c r="G26" s="7">
        <v>37935207959</v>
      </c>
      <c r="H26" s="8"/>
      <c r="I26" s="20">
        <f t="shared" si="0"/>
        <v>8390547091</v>
      </c>
      <c r="J26" s="8"/>
      <c r="K26" s="7">
        <v>10209022</v>
      </c>
      <c r="L26" s="8"/>
      <c r="M26" s="7">
        <v>395430403918</v>
      </c>
      <c r="N26" s="8"/>
      <c r="O26" s="7">
        <v>399930922112</v>
      </c>
      <c r="P26" s="8"/>
      <c r="Q26" s="20">
        <f t="shared" si="1"/>
        <v>-4500518194</v>
      </c>
    </row>
    <row r="27" spans="1:17" ht="21" x14ac:dyDescent="0.55000000000000004">
      <c r="A27" s="59" t="s">
        <v>31</v>
      </c>
      <c r="B27" s="8"/>
      <c r="C27" s="7">
        <v>392684728</v>
      </c>
      <c r="D27" s="8"/>
      <c r="E27" s="7">
        <v>9489358186026</v>
      </c>
      <c r="F27" s="8"/>
      <c r="G27" s="7">
        <v>9439656000034</v>
      </c>
      <c r="H27" s="8"/>
      <c r="I27" s="20">
        <f t="shared" si="0"/>
        <v>49702185992</v>
      </c>
      <c r="J27" s="8"/>
      <c r="K27" s="7">
        <v>421694728</v>
      </c>
      <c r="L27" s="8"/>
      <c r="M27" s="7">
        <v>10107871003296</v>
      </c>
      <c r="N27" s="8"/>
      <c r="O27" s="7">
        <v>10016264067546</v>
      </c>
      <c r="P27" s="8"/>
      <c r="Q27" s="20">
        <f t="shared" si="1"/>
        <v>91606935750</v>
      </c>
    </row>
    <row r="28" spans="1:17" ht="21" x14ac:dyDescent="0.55000000000000004">
      <c r="A28" s="59" t="s">
        <v>35</v>
      </c>
      <c r="B28" s="8"/>
      <c r="C28" s="7">
        <v>5000608</v>
      </c>
      <c r="D28" s="8"/>
      <c r="E28" s="7">
        <v>31885741960</v>
      </c>
      <c r="F28" s="8"/>
      <c r="G28" s="7">
        <v>17847637017</v>
      </c>
      <c r="H28" s="8"/>
      <c r="I28" s="20">
        <f t="shared" si="0"/>
        <v>14038104943</v>
      </c>
      <c r="J28" s="8"/>
      <c r="K28" s="7">
        <v>51369985</v>
      </c>
      <c r="L28" s="8"/>
      <c r="M28" s="7">
        <v>220165297868</v>
      </c>
      <c r="N28" s="8"/>
      <c r="O28" s="7">
        <v>179638584317</v>
      </c>
      <c r="P28" s="8"/>
      <c r="Q28" s="20">
        <f t="shared" si="1"/>
        <v>40526713551</v>
      </c>
    </row>
    <row r="29" spans="1:17" ht="21" x14ac:dyDescent="0.55000000000000004">
      <c r="A29" s="59" t="s">
        <v>23</v>
      </c>
      <c r="B29" s="8"/>
      <c r="C29" s="7">
        <v>99094138</v>
      </c>
      <c r="D29" s="8"/>
      <c r="E29" s="7">
        <v>2084468494790</v>
      </c>
      <c r="F29" s="8"/>
      <c r="G29" s="7">
        <v>1689609583687</v>
      </c>
      <c r="H29" s="8"/>
      <c r="I29" s="20">
        <f t="shared" si="0"/>
        <v>394858911103</v>
      </c>
      <c r="J29" s="8"/>
      <c r="K29" s="7">
        <v>645389681</v>
      </c>
      <c r="L29" s="8"/>
      <c r="M29" s="7">
        <v>9917786997830</v>
      </c>
      <c r="N29" s="8"/>
      <c r="O29" s="7">
        <v>8799299372384</v>
      </c>
      <c r="P29" s="8"/>
      <c r="Q29" s="20">
        <f t="shared" si="1"/>
        <v>1118487625446</v>
      </c>
    </row>
    <row r="30" spans="1:17" ht="21" x14ac:dyDescent="0.55000000000000004">
      <c r="A30" s="59" t="s">
        <v>16</v>
      </c>
      <c r="B30" s="8"/>
      <c r="C30" s="7">
        <v>134874046</v>
      </c>
      <c r="D30" s="8"/>
      <c r="E30" s="7">
        <v>14017795788773</v>
      </c>
      <c r="F30" s="8"/>
      <c r="G30" s="7">
        <v>12906635196458</v>
      </c>
      <c r="H30" s="8"/>
      <c r="I30" s="20">
        <f t="shared" si="0"/>
        <v>1111160592315</v>
      </c>
      <c r="J30" s="8"/>
      <c r="K30" s="7">
        <v>730126640</v>
      </c>
      <c r="L30" s="8"/>
      <c r="M30" s="7">
        <v>59732954194965</v>
      </c>
      <c r="N30" s="8"/>
      <c r="O30" s="7">
        <v>57411825777913</v>
      </c>
      <c r="P30" s="8"/>
      <c r="Q30" s="20">
        <f t="shared" si="1"/>
        <v>2321128417052</v>
      </c>
    </row>
    <row r="31" spans="1:17" ht="21" x14ac:dyDescent="0.55000000000000004">
      <c r="A31" s="59" t="s">
        <v>34</v>
      </c>
      <c r="B31" s="8"/>
      <c r="C31" s="7">
        <v>398748153</v>
      </c>
      <c r="D31" s="8"/>
      <c r="E31" s="7">
        <v>4918734318382</v>
      </c>
      <c r="F31" s="8"/>
      <c r="G31" s="7">
        <v>4726307192182</v>
      </c>
      <c r="H31" s="8"/>
      <c r="I31" s="20">
        <f t="shared" si="0"/>
        <v>192427126200</v>
      </c>
      <c r="J31" s="8"/>
      <c r="K31" s="7">
        <v>822437065</v>
      </c>
      <c r="L31" s="8"/>
      <c r="M31" s="7">
        <v>9629566913899</v>
      </c>
      <c r="N31" s="8"/>
      <c r="O31" s="7">
        <v>9451475414372</v>
      </c>
      <c r="P31" s="8"/>
      <c r="Q31" s="20">
        <f t="shared" si="1"/>
        <v>178091499527</v>
      </c>
    </row>
    <row r="32" spans="1:17" ht="21" x14ac:dyDescent="0.55000000000000004">
      <c r="A32" s="59" t="s">
        <v>20</v>
      </c>
      <c r="B32" s="8"/>
      <c r="C32" s="7">
        <v>6965182948</v>
      </c>
      <c r="D32" s="8"/>
      <c r="E32" s="7">
        <v>192611794985271</v>
      </c>
      <c r="F32" s="8"/>
      <c r="G32" s="7">
        <v>192553344117089</v>
      </c>
      <c r="H32" s="8"/>
      <c r="I32" s="20">
        <f t="shared" si="0"/>
        <v>58450868182</v>
      </c>
      <c r="J32" s="8"/>
      <c r="K32" s="7">
        <v>65488207523</v>
      </c>
      <c r="L32" s="8"/>
      <c r="M32" s="7">
        <v>1561998423781530</v>
      </c>
      <c r="N32" s="8"/>
      <c r="O32" s="7">
        <v>1561284275273578</v>
      </c>
      <c r="P32" s="8"/>
      <c r="Q32" s="20">
        <f t="shared" si="1"/>
        <v>714148507952</v>
      </c>
    </row>
    <row r="33" spans="1:17" ht="21" x14ac:dyDescent="0.55000000000000004">
      <c r="A33" s="59" t="s">
        <v>40</v>
      </c>
      <c r="B33" s="8"/>
      <c r="C33" s="7">
        <v>22000000</v>
      </c>
      <c r="D33" s="8"/>
      <c r="E33" s="7">
        <v>370331390004</v>
      </c>
      <c r="F33" s="8"/>
      <c r="G33" s="7">
        <v>366476391250</v>
      </c>
      <c r="H33" s="8"/>
      <c r="I33" s="20">
        <f t="shared" si="0"/>
        <v>3854998754</v>
      </c>
      <c r="J33" s="8"/>
      <c r="K33" s="7">
        <v>166832255</v>
      </c>
      <c r="L33" s="8"/>
      <c r="M33" s="7">
        <v>2382369719629</v>
      </c>
      <c r="N33" s="8"/>
      <c r="O33" s="7">
        <v>2367435427683</v>
      </c>
      <c r="P33" s="8"/>
      <c r="Q33" s="20">
        <f t="shared" si="1"/>
        <v>14934291946</v>
      </c>
    </row>
    <row r="34" spans="1:17" ht="21" x14ac:dyDescent="0.55000000000000004">
      <c r="A34" s="59" t="s">
        <v>25</v>
      </c>
      <c r="B34" s="8"/>
      <c r="C34" s="7">
        <v>27000000</v>
      </c>
      <c r="D34" s="8"/>
      <c r="E34" s="7">
        <v>424036578927</v>
      </c>
      <c r="F34" s="8"/>
      <c r="G34" s="7">
        <v>412800990924</v>
      </c>
      <c r="H34" s="8"/>
      <c r="I34" s="20">
        <f t="shared" si="0"/>
        <v>11235588003</v>
      </c>
      <c r="J34" s="8"/>
      <c r="K34" s="7">
        <v>314188378</v>
      </c>
      <c r="L34" s="8"/>
      <c r="M34" s="7">
        <v>4244959224666</v>
      </c>
      <c r="N34" s="8"/>
      <c r="O34" s="7">
        <v>4217342195218</v>
      </c>
      <c r="P34" s="8"/>
      <c r="Q34" s="20">
        <f t="shared" si="1"/>
        <v>27617029448</v>
      </c>
    </row>
    <row r="35" spans="1:17" ht="21" x14ac:dyDescent="0.55000000000000004">
      <c r="A35" s="59" t="s">
        <v>67</v>
      </c>
      <c r="B35" s="8"/>
      <c r="C35" s="7">
        <v>0</v>
      </c>
      <c r="D35" s="8"/>
      <c r="E35" s="7">
        <v>0</v>
      </c>
      <c r="F35" s="8"/>
      <c r="G35" s="7">
        <v>0</v>
      </c>
      <c r="H35" s="8"/>
      <c r="I35" s="20">
        <f t="shared" si="0"/>
        <v>0</v>
      </c>
      <c r="J35" s="8"/>
      <c r="K35" s="7">
        <v>461</v>
      </c>
      <c r="L35" s="8"/>
      <c r="M35" s="7">
        <v>464321346</v>
      </c>
      <c r="N35" s="8"/>
      <c r="O35" s="7">
        <v>461000120</v>
      </c>
      <c r="P35" s="8"/>
      <c r="Q35" s="20">
        <f t="shared" si="1"/>
        <v>3321226</v>
      </c>
    </row>
    <row r="36" spans="1:17" ht="21" x14ac:dyDescent="0.55000000000000004">
      <c r="A36" s="59" t="s">
        <v>64</v>
      </c>
      <c r="B36" s="8"/>
      <c r="C36" s="7">
        <v>0</v>
      </c>
      <c r="D36" s="8"/>
      <c r="E36" s="7">
        <v>0</v>
      </c>
      <c r="F36" s="8"/>
      <c r="G36" s="7">
        <v>0</v>
      </c>
      <c r="H36" s="8"/>
      <c r="I36" s="20">
        <f t="shared" si="0"/>
        <v>0</v>
      </c>
      <c r="J36" s="8"/>
      <c r="K36" s="7">
        <v>202</v>
      </c>
      <c r="L36" s="8"/>
      <c r="M36" s="7">
        <v>203990233</v>
      </c>
      <c r="N36" s="8"/>
      <c r="O36" s="7">
        <v>203990211</v>
      </c>
      <c r="P36" s="8"/>
      <c r="Q36" s="20">
        <f t="shared" si="1"/>
        <v>22</v>
      </c>
    </row>
    <row r="37" spans="1:17" ht="21" x14ac:dyDescent="0.55000000000000004">
      <c r="A37" s="59" t="s">
        <v>54</v>
      </c>
      <c r="B37" s="8"/>
      <c r="C37" s="7">
        <v>0</v>
      </c>
      <c r="D37" s="8"/>
      <c r="E37" s="7">
        <v>0</v>
      </c>
      <c r="F37" s="8"/>
      <c r="G37" s="7">
        <v>0</v>
      </c>
      <c r="H37" s="8"/>
      <c r="I37" s="20">
        <f t="shared" si="0"/>
        <v>0</v>
      </c>
      <c r="J37" s="8"/>
      <c r="K37" s="7">
        <v>35</v>
      </c>
      <c r="L37" s="8"/>
      <c r="M37" s="7">
        <v>50160660</v>
      </c>
      <c r="N37" s="8"/>
      <c r="O37" s="7">
        <v>46136966</v>
      </c>
      <c r="P37" s="8"/>
      <c r="Q37" s="20">
        <f t="shared" si="1"/>
        <v>4023694</v>
      </c>
    </row>
    <row r="38" spans="1:17" ht="21" x14ac:dyDescent="0.55000000000000004">
      <c r="A38" s="59" t="s">
        <v>55</v>
      </c>
      <c r="B38" s="8"/>
      <c r="C38" s="7">
        <v>0</v>
      </c>
      <c r="D38" s="8"/>
      <c r="E38" s="7">
        <v>0</v>
      </c>
      <c r="F38" s="8"/>
      <c r="G38" s="7">
        <v>0</v>
      </c>
      <c r="H38" s="8"/>
      <c r="I38" s="20">
        <f t="shared" si="0"/>
        <v>0</v>
      </c>
      <c r="J38" s="8"/>
      <c r="K38" s="7">
        <v>100</v>
      </c>
      <c r="L38" s="8"/>
      <c r="M38" s="7">
        <v>382093886</v>
      </c>
      <c r="N38" s="8"/>
      <c r="O38" s="7">
        <v>322643149</v>
      </c>
      <c r="P38" s="8"/>
      <c r="Q38" s="20">
        <f t="shared" si="1"/>
        <v>59450737</v>
      </c>
    </row>
    <row r="39" spans="1:17" ht="21" x14ac:dyDescent="0.55000000000000004">
      <c r="A39" s="59" t="s">
        <v>56</v>
      </c>
      <c r="B39" s="8"/>
      <c r="C39" s="7">
        <v>0</v>
      </c>
      <c r="D39" s="8"/>
      <c r="E39" s="7">
        <v>0</v>
      </c>
      <c r="F39" s="8"/>
      <c r="G39" s="7">
        <v>0</v>
      </c>
      <c r="H39" s="8"/>
      <c r="I39" s="20">
        <f t="shared" si="0"/>
        <v>0</v>
      </c>
      <c r="J39" s="8"/>
      <c r="K39" s="7">
        <v>62</v>
      </c>
      <c r="L39" s="8"/>
      <c r="M39" s="7">
        <v>113548620</v>
      </c>
      <c r="N39" s="8"/>
      <c r="O39" s="7">
        <v>104734066</v>
      </c>
      <c r="P39" s="8"/>
      <c r="Q39" s="20">
        <f t="shared" si="1"/>
        <v>8814554</v>
      </c>
    </row>
    <row r="40" spans="1:17" ht="21" x14ac:dyDescent="0.55000000000000004">
      <c r="A40" s="59" t="s">
        <v>65</v>
      </c>
      <c r="B40" s="8"/>
      <c r="C40" s="7">
        <v>0</v>
      </c>
      <c r="D40" s="8"/>
      <c r="E40" s="7">
        <v>0</v>
      </c>
      <c r="F40" s="8"/>
      <c r="G40" s="7">
        <v>0</v>
      </c>
      <c r="H40" s="8"/>
      <c r="I40" s="20">
        <f t="shared" si="0"/>
        <v>0</v>
      </c>
      <c r="J40" s="8"/>
      <c r="K40" s="7">
        <v>3</v>
      </c>
      <c r="L40" s="8"/>
      <c r="M40" s="7">
        <v>2999565</v>
      </c>
      <c r="N40" s="8"/>
      <c r="O40" s="7">
        <v>2999565</v>
      </c>
      <c r="P40" s="8"/>
      <c r="Q40" s="20">
        <f t="shared" si="1"/>
        <v>0</v>
      </c>
    </row>
    <row r="41" spans="1:17" ht="21" x14ac:dyDescent="0.55000000000000004">
      <c r="A41" s="59" t="s">
        <v>59</v>
      </c>
      <c r="B41" s="8"/>
      <c r="C41" s="7">
        <v>131</v>
      </c>
      <c r="D41" s="8"/>
      <c r="E41" s="7">
        <v>130954819</v>
      </c>
      <c r="F41" s="8"/>
      <c r="G41" s="7">
        <v>129660718</v>
      </c>
      <c r="H41" s="8"/>
      <c r="I41" s="20">
        <f t="shared" si="0"/>
        <v>1294101</v>
      </c>
      <c r="J41" s="8"/>
      <c r="K41" s="7">
        <v>156</v>
      </c>
      <c r="L41" s="8"/>
      <c r="M41" s="7">
        <v>155946206</v>
      </c>
      <c r="N41" s="8"/>
      <c r="O41" s="7">
        <v>154405131</v>
      </c>
      <c r="P41" s="8"/>
      <c r="Q41" s="20">
        <f t="shared" si="1"/>
        <v>1541075</v>
      </c>
    </row>
    <row r="42" spans="1:17" ht="21" x14ac:dyDescent="0.55000000000000004">
      <c r="A42" s="59" t="s">
        <v>68</v>
      </c>
      <c r="B42" s="8"/>
      <c r="C42" s="7">
        <v>16</v>
      </c>
      <c r="D42" s="8"/>
      <c r="E42" s="7">
        <v>15988400</v>
      </c>
      <c r="F42" s="8"/>
      <c r="G42" s="7">
        <v>15999932</v>
      </c>
      <c r="H42" s="8"/>
      <c r="I42" s="20">
        <f t="shared" si="0"/>
        <v>-11532</v>
      </c>
      <c r="J42" s="8"/>
      <c r="K42" s="7">
        <v>22</v>
      </c>
      <c r="L42" s="8"/>
      <c r="M42" s="7">
        <v>21984050</v>
      </c>
      <c r="N42" s="8"/>
      <c r="O42" s="7">
        <v>21999912</v>
      </c>
      <c r="P42" s="8"/>
      <c r="Q42" s="20">
        <f t="shared" si="1"/>
        <v>-15862</v>
      </c>
    </row>
    <row r="43" spans="1:17" ht="21" x14ac:dyDescent="0.55000000000000004">
      <c r="A43" s="59" t="s">
        <v>44</v>
      </c>
      <c r="B43" s="8"/>
      <c r="C43" s="7">
        <v>20900000</v>
      </c>
      <c r="D43" s="8"/>
      <c r="E43" s="7">
        <v>371383301957</v>
      </c>
      <c r="F43" s="8"/>
      <c r="G43" s="7">
        <v>369205883287</v>
      </c>
      <c r="H43" s="8"/>
      <c r="I43" s="20">
        <f t="shared" si="0"/>
        <v>2177418670</v>
      </c>
      <c r="J43" s="8"/>
      <c r="K43" s="7">
        <v>20900000</v>
      </c>
      <c r="L43" s="8"/>
      <c r="M43" s="7">
        <v>371383301957</v>
      </c>
      <c r="N43" s="8"/>
      <c r="O43" s="7">
        <v>369205883287</v>
      </c>
      <c r="P43" s="8"/>
      <c r="Q43" s="20">
        <f t="shared" si="1"/>
        <v>2177418670</v>
      </c>
    </row>
    <row r="44" spans="1:17" ht="21" x14ac:dyDescent="0.55000000000000004">
      <c r="A44" s="59" t="s">
        <v>45</v>
      </c>
      <c r="B44" s="8"/>
      <c r="C44" s="7">
        <v>3020000</v>
      </c>
      <c r="D44" s="8"/>
      <c r="E44" s="7">
        <v>343139404886</v>
      </c>
      <c r="F44" s="8"/>
      <c r="G44" s="7">
        <v>340033851244</v>
      </c>
      <c r="H44" s="8"/>
      <c r="I44" s="20">
        <f t="shared" si="0"/>
        <v>3105553642</v>
      </c>
      <c r="J44" s="8"/>
      <c r="K44" s="7">
        <v>3020000</v>
      </c>
      <c r="L44" s="8"/>
      <c r="M44" s="7">
        <v>343139404886</v>
      </c>
      <c r="N44" s="8"/>
      <c r="O44" s="7">
        <v>340033851244</v>
      </c>
      <c r="P44" s="8"/>
      <c r="Q44" s="20">
        <f t="shared" si="1"/>
        <v>3105553642</v>
      </c>
    </row>
    <row r="45" spans="1:17" ht="21" x14ac:dyDescent="0.55000000000000004">
      <c r="A45" s="59" t="s">
        <v>38</v>
      </c>
      <c r="B45" s="8"/>
      <c r="C45" s="7">
        <v>76704095</v>
      </c>
      <c r="D45" s="8"/>
      <c r="E45" s="7">
        <v>2160768425633</v>
      </c>
      <c r="F45" s="8"/>
      <c r="G45" s="7">
        <v>1849604098543</v>
      </c>
      <c r="H45" s="8"/>
      <c r="I45" s="20">
        <f t="shared" si="0"/>
        <v>311164327090</v>
      </c>
      <c r="J45" s="8"/>
      <c r="K45" s="7">
        <v>76704095</v>
      </c>
      <c r="L45" s="8"/>
      <c r="M45" s="7">
        <v>2160768425633</v>
      </c>
      <c r="N45" s="8"/>
      <c r="O45" s="7">
        <v>1849604098543</v>
      </c>
      <c r="P45" s="8"/>
      <c r="Q45" s="20">
        <f t="shared" si="1"/>
        <v>311164327090</v>
      </c>
    </row>
    <row r="46" spans="1:17" ht="21" x14ac:dyDescent="0.55000000000000004">
      <c r="A46" s="59" t="s">
        <v>47</v>
      </c>
      <c r="B46" s="8"/>
      <c r="C46" s="7">
        <v>6200000</v>
      </c>
      <c r="D46" s="8"/>
      <c r="E46" s="7">
        <v>211764055848</v>
      </c>
      <c r="F46" s="8"/>
      <c r="G46" s="7">
        <v>209286996340</v>
      </c>
      <c r="H46" s="8"/>
      <c r="I46" s="20">
        <f t="shared" si="0"/>
        <v>2477059508</v>
      </c>
      <c r="J46" s="8"/>
      <c r="K46" s="7">
        <v>6200000</v>
      </c>
      <c r="L46" s="8"/>
      <c r="M46" s="7">
        <v>211764055848</v>
      </c>
      <c r="N46" s="8"/>
      <c r="O46" s="7">
        <v>209286996340</v>
      </c>
      <c r="P46" s="8"/>
      <c r="Q46" s="20">
        <f t="shared" si="1"/>
        <v>2477059508</v>
      </c>
    </row>
    <row r="47" spans="1:17" ht="21" x14ac:dyDescent="0.55000000000000004">
      <c r="A47" s="59" t="s">
        <v>42</v>
      </c>
      <c r="B47" s="8"/>
      <c r="C47" s="7">
        <v>41300000</v>
      </c>
      <c r="D47" s="8"/>
      <c r="E47" s="7">
        <v>450800306104</v>
      </c>
      <c r="F47" s="8"/>
      <c r="G47" s="7">
        <v>448276116687</v>
      </c>
      <c r="H47" s="8"/>
      <c r="I47" s="20">
        <f t="shared" si="0"/>
        <v>2524189417</v>
      </c>
      <c r="J47" s="8"/>
      <c r="K47" s="7">
        <v>41300000</v>
      </c>
      <c r="L47" s="8"/>
      <c r="M47" s="7">
        <v>450800306104</v>
      </c>
      <c r="N47" s="8"/>
      <c r="O47" s="7">
        <v>448276116687</v>
      </c>
      <c r="P47" s="8"/>
      <c r="Q47" s="20">
        <f t="shared" si="1"/>
        <v>2524189417</v>
      </c>
    </row>
    <row r="48" spans="1:17" ht="21" x14ac:dyDescent="0.55000000000000004">
      <c r="A48" s="59" t="s">
        <v>43</v>
      </c>
      <c r="B48" s="8"/>
      <c r="C48" s="7">
        <v>11900000</v>
      </c>
      <c r="D48" s="8"/>
      <c r="E48" s="7">
        <v>254387589982</v>
      </c>
      <c r="F48" s="8"/>
      <c r="G48" s="7">
        <v>251036435543</v>
      </c>
      <c r="H48" s="8"/>
      <c r="I48" s="20">
        <f t="shared" si="0"/>
        <v>3351154439</v>
      </c>
      <c r="J48" s="8"/>
      <c r="K48" s="7">
        <v>11900000</v>
      </c>
      <c r="L48" s="8"/>
      <c r="M48" s="7">
        <v>254387589982</v>
      </c>
      <c r="N48" s="8"/>
      <c r="O48" s="7">
        <v>251036435543</v>
      </c>
      <c r="P48" s="8"/>
      <c r="Q48" s="20">
        <f t="shared" si="1"/>
        <v>3351154439</v>
      </c>
    </row>
    <row r="49" spans="1:17" ht="21.75" thickBot="1" x14ac:dyDescent="0.5">
      <c r="A49" s="60" t="s">
        <v>130</v>
      </c>
      <c r="B49" s="8"/>
      <c r="C49" s="20">
        <v>0</v>
      </c>
      <c r="D49" s="20"/>
      <c r="E49" s="20">
        <v>0</v>
      </c>
      <c r="F49" s="20"/>
      <c r="G49" s="20">
        <v>0</v>
      </c>
      <c r="H49" s="20"/>
      <c r="I49" s="20">
        <f t="shared" ref="I49" si="2">E49-G49</f>
        <v>0</v>
      </c>
      <c r="J49" s="8"/>
      <c r="K49" s="7">
        <v>0</v>
      </c>
      <c r="L49" s="8"/>
      <c r="M49" s="20">
        <v>0</v>
      </c>
      <c r="N49" s="20"/>
      <c r="O49" s="20">
        <v>0</v>
      </c>
      <c r="P49" s="20"/>
      <c r="Q49" s="20">
        <v>28534176</v>
      </c>
    </row>
    <row r="50" spans="1:17" ht="24.75" thickBot="1" x14ac:dyDescent="0.6">
      <c r="A50" s="6" t="s">
        <v>48</v>
      </c>
      <c r="B50" s="8"/>
      <c r="C50" s="8" t="s">
        <v>48</v>
      </c>
      <c r="D50" s="8"/>
      <c r="E50" s="11">
        <f>SUM(E8:E49)</f>
        <v>304817398680320</v>
      </c>
      <c r="F50" s="8"/>
      <c r="G50" s="11">
        <f>SUM(G8:G49)</f>
        <v>301646422842064</v>
      </c>
      <c r="H50" s="8"/>
      <c r="I50" s="11">
        <f>SUM(I8:I49)</f>
        <v>3170975838256</v>
      </c>
      <c r="J50" s="8"/>
      <c r="K50" s="8" t="s">
        <v>48</v>
      </c>
      <c r="L50" s="8"/>
      <c r="M50" s="11">
        <f>SUM(M8:M49)</f>
        <v>2671716301635726</v>
      </c>
      <c r="N50" s="8"/>
      <c r="O50" s="11">
        <f>SUM(O8:O49)</f>
        <v>2643744531419246</v>
      </c>
      <c r="P50" s="8"/>
      <c r="Q50" s="11">
        <f>SUM(Q8:Q49)</f>
        <v>27971798750656</v>
      </c>
    </row>
    <row r="51" spans="1:17" ht="19.5" thickTop="1" x14ac:dyDescent="0.45"/>
    <row r="52" spans="1:17" x14ac:dyDescent="0.45">
      <c r="Q52" s="56"/>
    </row>
  </sheetData>
  <mergeCells count="7">
    <mergeCell ref="A2:Q2"/>
    <mergeCell ref="A3:Q3"/>
    <mergeCell ref="A4:Q4"/>
    <mergeCell ref="K6:Q6"/>
    <mergeCell ref="C6:I6"/>
    <mergeCell ref="A5:Q5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4"/>
  <sheetViews>
    <sheetView rightToLeft="1" topLeftCell="A13" workbookViewId="0">
      <selection activeCell="Q35" sqref="Q35"/>
    </sheetView>
  </sheetViews>
  <sheetFormatPr defaultRowHeight="18.75" x14ac:dyDescent="0.45"/>
  <cols>
    <col min="1" max="1" width="32.42578125" style="1" customWidth="1"/>
    <col min="2" max="2" width="1" style="1" customWidth="1"/>
    <col min="3" max="3" width="20" style="1" customWidth="1"/>
    <col min="4" max="4" width="1" style="1" customWidth="1"/>
    <col min="5" max="5" width="25.140625" style="1" bestFit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20" style="1" customWidth="1"/>
    <col min="12" max="12" width="1" style="1" customWidth="1"/>
    <col min="13" max="13" width="25.140625" style="1" bestFit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1" spans="1:17" x14ac:dyDescent="0.45">
      <c r="A1" s="8"/>
    </row>
    <row r="2" spans="1:17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  <c r="J3" s="65" t="s">
        <v>83</v>
      </c>
      <c r="K3" s="65" t="s">
        <v>83</v>
      </c>
      <c r="L3" s="65" t="s">
        <v>83</v>
      </c>
      <c r="M3" s="65" t="s">
        <v>83</v>
      </c>
      <c r="N3" s="65" t="s">
        <v>83</v>
      </c>
      <c r="O3" s="65" t="s">
        <v>83</v>
      </c>
      <c r="P3" s="65" t="s">
        <v>83</v>
      </c>
      <c r="Q3" s="65" t="s">
        <v>83</v>
      </c>
    </row>
    <row r="4" spans="1:17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5" spans="1:17" x14ac:dyDescent="0.45">
      <c r="A5" s="8"/>
    </row>
    <row r="6" spans="1:17" ht="26.25" x14ac:dyDescent="0.45">
      <c r="A6" s="64" t="s">
        <v>3</v>
      </c>
      <c r="C6" s="64" t="s">
        <v>132</v>
      </c>
      <c r="D6" s="64" t="s">
        <v>85</v>
      </c>
      <c r="E6" s="64" t="s">
        <v>85</v>
      </c>
      <c r="F6" s="64" t="s">
        <v>85</v>
      </c>
      <c r="G6" s="64" t="s">
        <v>85</v>
      </c>
      <c r="H6" s="64" t="s">
        <v>85</v>
      </c>
      <c r="I6" s="64" t="s">
        <v>85</v>
      </c>
      <c r="K6" s="64" t="s">
        <v>133</v>
      </c>
      <c r="L6" s="64" t="s">
        <v>86</v>
      </c>
      <c r="M6" s="64" t="s">
        <v>86</v>
      </c>
      <c r="N6" s="64" t="s">
        <v>86</v>
      </c>
      <c r="O6" s="64" t="s">
        <v>86</v>
      </c>
      <c r="P6" s="64" t="s">
        <v>86</v>
      </c>
      <c r="Q6" s="64" t="s">
        <v>86</v>
      </c>
    </row>
    <row r="7" spans="1:17" ht="26.25" x14ac:dyDescent="0.45">
      <c r="A7" s="64" t="s">
        <v>3</v>
      </c>
      <c r="C7" s="16" t="s">
        <v>7</v>
      </c>
      <c r="E7" s="16" t="s">
        <v>101</v>
      </c>
      <c r="G7" s="16" t="s">
        <v>102</v>
      </c>
      <c r="I7" s="16" t="s">
        <v>103</v>
      </c>
      <c r="K7" s="16" t="s">
        <v>7</v>
      </c>
      <c r="M7" s="16" t="s">
        <v>101</v>
      </c>
      <c r="O7" s="16" t="s">
        <v>102</v>
      </c>
      <c r="Q7" s="16" t="s">
        <v>103</v>
      </c>
    </row>
    <row r="8" spans="1:17" ht="21" x14ac:dyDescent="0.55000000000000004">
      <c r="A8" s="59" t="s">
        <v>16</v>
      </c>
      <c r="C8" s="7">
        <v>47820912</v>
      </c>
      <c r="D8" s="8"/>
      <c r="E8" s="20">
        <v>5650045097808</v>
      </c>
      <c r="F8" s="8"/>
      <c r="G8" s="20">
        <v>4976512211382</v>
      </c>
      <c r="H8" s="8"/>
      <c r="I8" s="20">
        <f>E8-G8</f>
        <v>673532886426</v>
      </c>
      <c r="J8" s="8"/>
      <c r="K8" s="7">
        <v>47820912</v>
      </c>
      <c r="L8" s="8"/>
      <c r="M8" s="7">
        <v>5650045097808</v>
      </c>
      <c r="N8" s="8"/>
      <c r="O8" s="7">
        <v>5403947708423</v>
      </c>
      <c r="P8" s="8"/>
      <c r="Q8" s="20">
        <f>M8-O8</f>
        <v>246097389385</v>
      </c>
    </row>
    <row r="9" spans="1:17" ht="21" x14ac:dyDescent="0.55000000000000004">
      <c r="A9" s="59" t="s">
        <v>34</v>
      </c>
      <c r="C9" s="7">
        <v>57465230</v>
      </c>
      <c r="D9" s="8"/>
      <c r="E9" s="20">
        <v>781028867103</v>
      </c>
      <c r="F9" s="8"/>
      <c r="G9" s="20">
        <v>721842291056</v>
      </c>
      <c r="H9" s="8"/>
      <c r="I9" s="20">
        <f t="shared" ref="I9:I53" si="0">E9-G9</f>
        <v>59186576047</v>
      </c>
      <c r="J9" s="8"/>
      <c r="K9" s="7">
        <v>57465230</v>
      </c>
      <c r="L9" s="8"/>
      <c r="M9" s="7">
        <v>781028867103</v>
      </c>
      <c r="N9" s="8"/>
      <c r="O9" s="7">
        <v>795195920574</v>
      </c>
      <c r="P9" s="8"/>
      <c r="Q9" s="20">
        <f t="shared" ref="Q9:Q53" si="1">M9-O9</f>
        <v>-14167053471</v>
      </c>
    </row>
    <row r="10" spans="1:17" ht="21" x14ac:dyDescent="0.55000000000000004">
      <c r="A10" s="59" t="s">
        <v>20</v>
      </c>
      <c r="C10" s="7">
        <v>202914567</v>
      </c>
      <c r="D10" s="8"/>
      <c r="E10" s="20">
        <v>5671214021181</v>
      </c>
      <c r="F10" s="8"/>
      <c r="G10" s="20">
        <v>5671356549643</v>
      </c>
      <c r="H10" s="8"/>
      <c r="I10" s="20">
        <f t="shared" si="0"/>
        <v>-142528462</v>
      </c>
      <c r="J10" s="8"/>
      <c r="K10" s="7">
        <v>202914567</v>
      </c>
      <c r="L10" s="8"/>
      <c r="M10" s="7">
        <v>5671214021181</v>
      </c>
      <c r="N10" s="8"/>
      <c r="O10" s="7">
        <v>5667981335284</v>
      </c>
      <c r="P10" s="8"/>
      <c r="Q10" s="20">
        <f t="shared" si="1"/>
        <v>3232685897</v>
      </c>
    </row>
    <row r="11" spans="1:17" ht="21" x14ac:dyDescent="0.55000000000000004">
      <c r="A11" s="59" t="s">
        <v>25</v>
      </c>
      <c r="C11" s="7">
        <v>45300000</v>
      </c>
      <c r="D11" s="8"/>
      <c r="E11" s="20">
        <v>722223281923</v>
      </c>
      <c r="F11" s="8"/>
      <c r="G11" s="20">
        <v>721683173881</v>
      </c>
      <c r="H11" s="8"/>
      <c r="I11" s="20">
        <f t="shared" si="0"/>
        <v>540108042</v>
      </c>
      <c r="J11" s="8"/>
      <c r="K11" s="7">
        <v>45300000</v>
      </c>
      <c r="L11" s="8"/>
      <c r="M11" s="7">
        <v>722223281923</v>
      </c>
      <c r="N11" s="8"/>
      <c r="O11" s="7">
        <v>710400719638</v>
      </c>
      <c r="P11" s="8"/>
      <c r="Q11" s="20">
        <f t="shared" si="1"/>
        <v>11822562285</v>
      </c>
    </row>
    <row r="12" spans="1:17" ht="21" x14ac:dyDescent="0.55000000000000004">
      <c r="A12" s="59" t="s">
        <v>28</v>
      </c>
      <c r="C12" s="7">
        <v>111800333</v>
      </c>
      <c r="D12" s="8"/>
      <c r="E12" s="20">
        <v>2408534895765</v>
      </c>
      <c r="F12" s="8"/>
      <c r="G12" s="20">
        <v>2157672190612</v>
      </c>
      <c r="H12" s="8"/>
      <c r="I12" s="20">
        <f t="shared" si="0"/>
        <v>250862705153</v>
      </c>
      <c r="J12" s="8"/>
      <c r="K12" s="7">
        <v>111800333</v>
      </c>
      <c r="L12" s="8"/>
      <c r="M12" s="7">
        <v>2408534895765</v>
      </c>
      <c r="N12" s="8"/>
      <c r="O12" s="7">
        <v>2244600031406</v>
      </c>
      <c r="P12" s="8"/>
      <c r="Q12" s="20">
        <f t="shared" si="1"/>
        <v>163934864359</v>
      </c>
    </row>
    <row r="13" spans="1:17" ht="21" x14ac:dyDescent="0.55000000000000004">
      <c r="A13" s="59" t="s">
        <v>22</v>
      </c>
      <c r="C13" s="7">
        <v>153340512</v>
      </c>
      <c r="D13" s="8"/>
      <c r="E13" s="20">
        <v>969907750424</v>
      </c>
      <c r="F13" s="8"/>
      <c r="G13" s="20">
        <v>652506473628</v>
      </c>
      <c r="H13" s="8"/>
      <c r="I13" s="20">
        <f t="shared" si="0"/>
        <v>317401276796</v>
      </c>
      <c r="J13" s="8"/>
      <c r="K13" s="7">
        <v>153340512</v>
      </c>
      <c r="L13" s="8"/>
      <c r="M13" s="7">
        <v>969907750424</v>
      </c>
      <c r="N13" s="8"/>
      <c r="O13" s="7">
        <v>1366888211991</v>
      </c>
      <c r="P13" s="8"/>
      <c r="Q13" s="20">
        <f t="shared" si="1"/>
        <v>-396980461567</v>
      </c>
    </row>
    <row r="14" spans="1:17" ht="21" x14ac:dyDescent="0.55000000000000004">
      <c r="A14" s="59" t="s">
        <v>24</v>
      </c>
      <c r="C14" s="7">
        <v>46925401</v>
      </c>
      <c r="D14" s="8"/>
      <c r="E14" s="20">
        <v>602265642397</v>
      </c>
      <c r="F14" s="8"/>
      <c r="G14" s="20">
        <v>496067803486</v>
      </c>
      <c r="H14" s="8"/>
      <c r="I14" s="20">
        <f t="shared" si="0"/>
        <v>106197838911</v>
      </c>
      <c r="J14" s="8"/>
      <c r="K14" s="7">
        <v>46925401</v>
      </c>
      <c r="L14" s="8"/>
      <c r="M14" s="7">
        <v>602265642397</v>
      </c>
      <c r="N14" s="8"/>
      <c r="O14" s="7">
        <v>566519298400</v>
      </c>
      <c r="P14" s="8"/>
      <c r="Q14" s="20">
        <f t="shared" si="1"/>
        <v>35746343997</v>
      </c>
    </row>
    <row r="15" spans="1:17" ht="21" x14ac:dyDescent="0.55000000000000004">
      <c r="A15" s="59" t="s">
        <v>29</v>
      </c>
      <c r="C15" s="7">
        <v>104662981</v>
      </c>
      <c r="D15" s="8"/>
      <c r="E15" s="20">
        <v>2484760743218</v>
      </c>
      <c r="F15" s="8"/>
      <c r="G15" s="20">
        <v>1931321893041</v>
      </c>
      <c r="H15" s="8"/>
      <c r="I15" s="20">
        <f t="shared" si="0"/>
        <v>553438850177</v>
      </c>
      <c r="J15" s="8"/>
      <c r="K15" s="7">
        <v>104662981</v>
      </c>
      <c r="L15" s="8"/>
      <c r="M15" s="7">
        <v>2484760743218</v>
      </c>
      <c r="N15" s="8"/>
      <c r="O15" s="7">
        <v>2051494951028</v>
      </c>
      <c r="P15" s="8"/>
      <c r="Q15" s="20">
        <f t="shared" si="1"/>
        <v>433265792190</v>
      </c>
    </row>
    <row r="16" spans="1:17" ht="21" x14ac:dyDescent="0.55000000000000004">
      <c r="A16" s="59" t="s">
        <v>36</v>
      </c>
      <c r="C16" s="7">
        <v>2005872</v>
      </c>
      <c r="D16" s="8"/>
      <c r="E16" s="20">
        <v>206239891417</v>
      </c>
      <c r="F16" s="8"/>
      <c r="G16" s="20">
        <v>208407078767</v>
      </c>
      <c r="H16" s="8"/>
      <c r="I16" s="20">
        <f t="shared" si="0"/>
        <v>-2167187350</v>
      </c>
      <c r="J16" s="8"/>
      <c r="K16" s="7">
        <v>2005872</v>
      </c>
      <c r="L16" s="8"/>
      <c r="M16" s="7">
        <v>206239891417</v>
      </c>
      <c r="N16" s="8"/>
      <c r="O16" s="7">
        <v>205037588867</v>
      </c>
      <c r="P16" s="8"/>
      <c r="Q16" s="20">
        <f t="shared" si="1"/>
        <v>1202302550</v>
      </c>
    </row>
    <row r="17" spans="1:17" ht="21" x14ac:dyDescent="0.55000000000000004">
      <c r="A17" s="59" t="s">
        <v>37</v>
      </c>
      <c r="C17" s="7">
        <v>1043679097</v>
      </c>
      <c r="D17" s="8"/>
      <c r="E17" s="20">
        <v>7102052985035</v>
      </c>
      <c r="F17" s="8"/>
      <c r="G17" s="20">
        <v>6285425434307</v>
      </c>
      <c r="H17" s="8"/>
      <c r="I17" s="20">
        <f t="shared" si="0"/>
        <v>816627550728</v>
      </c>
      <c r="J17" s="8"/>
      <c r="K17" s="7">
        <v>1043679097</v>
      </c>
      <c r="L17" s="8"/>
      <c r="M17" s="7">
        <v>7102052985035</v>
      </c>
      <c r="N17" s="8"/>
      <c r="O17" s="7">
        <v>6792667528567</v>
      </c>
      <c r="P17" s="8"/>
      <c r="Q17" s="20">
        <f t="shared" si="1"/>
        <v>309385456468</v>
      </c>
    </row>
    <row r="18" spans="1:17" ht="21" x14ac:dyDescent="0.55000000000000004">
      <c r="A18" s="59" t="s">
        <v>15</v>
      </c>
      <c r="C18" s="7">
        <v>43215401</v>
      </c>
      <c r="D18" s="8"/>
      <c r="E18" s="20">
        <v>19287813435143</v>
      </c>
      <c r="F18" s="8"/>
      <c r="G18" s="20">
        <v>21635634986900</v>
      </c>
      <c r="H18" s="8"/>
      <c r="I18" s="20">
        <f t="shared" si="0"/>
        <v>-2347821551757</v>
      </c>
      <c r="J18" s="8"/>
      <c r="K18" s="7">
        <v>43215401</v>
      </c>
      <c r="L18" s="8"/>
      <c r="M18" s="7">
        <v>19287813435143</v>
      </c>
      <c r="N18" s="8"/>
      <c r="O18" s="7">
        <v>21652488772007</v>
      </c>
      <c r="P18" s="8"/>
      <c r="Q18" s="20">
        <f t="shared" si="1"/>
        <v>-2364675336864</v>
      </c>
    </row>
    <row r="19" spans="1:17" ht="21" x14ac:dyDescent="0.55000000000000004">
      <c r="A19" s="59" t="s">
        <v>17</v>
      </c>
      <c r="C19" s="7">
        <v>635023185</v>
      </c>
      <c r="D19" s="8"/>
      <c r="E19" s="20">
        <v>2982975207250</v>
      </c>
      <c r="F19" s="8"/>
      <c r="G19" s="20">
        <v>1904183959898</v>
      </c>
      <c r="H19" s="8"/>
      <c r="I19" s="20">
        <f t="shared" si="0"/>
        <v>1078791247352</v>
      </c>
      <c r="J19" s="8"/>
      <c r="K19" s="7">
        <v>635023185</v>
      </c>
      <c r="L19" s="8"/>
      <c r="M19" s="7">
        <v>2982975207250</v>
      </c>
      <c r="N19" s="8"/>
      <c r="O19" s="7">
        <v>1856996258290</v>
      </c>
      <c r="P19" s="8"/>
      <c r="Q19" s="20">
        <f t="shared" si="1"/>
        <v>1125978948960</v>
      </c>
    </row>
    <row r="20" spans="1:17" ht="21" x14ac:dyDescent="0.55000000000000004">
      <c r="A20" s="59" t="s">
        <v>18</v>
      </c>
      <c r="C20" s="7">
        <v>3900000</v>
      </c>
      <c r="D20" s="8"/>
      <c r="E20" s="20">
        <v>327728705460</v>
      </c>
      <c r="F20" s="8"/>
      <c r="G20" s="20">
        <v>328714675649</v>
      </c>
      <c r="H20" s="8"/>
      <c r="I20" s="20">
        <f t="shared" si="0"/>
        <v>-985970189</v>
      </c>
      <c r="J20" s="8"/>
      <c r="K20" s="7">
        <v>3900000</v>
      </c>
      <c r="L20" s="8"/>
      <c r="M20" s="7">
        <v>327728705460</v>
      </c>
      <c r="N20" s="8"/>
      <c r="O20" s="7">
        <v>319912942230</v>
      </c>
      <c r="P20" s="8"/>
      <c r="Q20" s="20">
        <f t="shared" si="1"/>
        <v>7815763230</v>
      </c>
    </row>
    <row r="21" spans="1:17" ht="21" x14ac:dyDescent="0.55000000000000004">
      <c r="A21" s="59" t="s">
        <v>30</v>
      </c>
      <c r="C21" s="7">
        <v>61545443</v>
      </c>
      <c r="D21" s="8"/>
      <c r="E21" s="20">
        <v>804797040553</v>
      </c>
      <c r="F21" s="8"/>
      <c r="G21" s="20">
        <v>729499297321</v>
      </c>
      <c r="H21" s="8"/>
      <c r="I21" s="20">
        <f t="shared" si="0"/>
        <v>75297743232</v>
      </c>
      <c r="J21" s="8"/>
      <c r="K21" s="7">
        <v>61545443</v>
      </c>
      <c r="L21" s="8"/>
      <c r="M21" s="7">
        <v>804797040553</v>
      </c>
      <c r="N21" s="8"/>
      <c r="O21" s="7">
        <v>788820637380</v>
      </c>
      <c r="P21" s="8"/>
      <c r="Q21" s="20">
        <f t="shared" si="1"/>
        <v>15976403173</v>
      </c>
    </row>
    <row r="22" spans="1:17" ht="21" x14ac:dyDescent="0.55000000000000004">
      <c r="A22" s="59" t="s">
        <v>27</v>
      </c>
      <c r="C22" s="7">
        <v>140382754</v>
      </c>
      <c r="D22" s="8"/>
      <c r="E22" s="20">
        <v>6901458031029</v>
      </c>
      <c r="F22" s="8"/>
      <c r="G22" s="20">
        <v>4093366033754</v>
      </c>
      <c r="H22" s="8"/>
      <c r="I22" s="20">
        <f t="shared" si="0"/>
        <v>2808091997275</v>
      </c>
      <c r="J22" s="8"/>
      <c r="K22" s="7">
        <v>140382754</v>
      </c>
      <c r="L22" s="8"/>
      <c r="M22" s="7">
        <v>6901458031029</v>
      </c>
      <c r="N22" s="8"/>
      <c r="O22" s="7">
        <v>5083656827537</v>
      </c>
      <c r="P22" s="8"/>
      <c r="Q22" s="20">
        <f t="shared" si="1"/>
        <v>1817801203492</v>
      </c>
    </row>
    <row r="23" spans="1:17" ht="21" x14ac:dyDescent="0.55000000000000004">
      <c r="A23" s="59" t="s">
        <v>26</v>
      </c>
      <c r="C23" s="7">
        <v>91409742</v>
      </c>
      <c r="D23" s="8"/>
      <c r="E23" s="20">
        <v>3442018336488</v>
      </c>
      <c r="F23" s="8"/>
      <c r="G23" s="20">
        <v>2977365616536</v>
      </c>
      <c r="H23" s="8"/>
      <c r="I23" s="20">
        <f t="shared" si="0"/>
        <v>464652719952</v>
      </c>
      <c r="J23" s="8"/>
      <c r="K23" s="7">
        <v>91409742</v>
      </c>
      <c r="L23" s="8"/>
      <c r="M23" s="7">
        <v>3442018336488</v>
      </c>
      <c r="N23" s="8"/>
      <c r="O23" s="7">
        <v>3037149859105</v>
      </c>
      <c r="P23" s="8"/>
      <c r="Q23" s="20">
        <f t="shared" si="1"/>
        <v>404868477383</v>
      </c>
    </row>
    <row r="24" spans="1:17" ht="21" x14ac:dyDescent="0.55000000000000004">
      <c r="A24" s="59" t="s">
        <v>32</v>
      </c>
      <c r="C24" s="7">
        <v>6300000</v>
      </c>
      <c r="D24" s="8"/>
      <c r="E24" s="20">
        <v>272840552932</v>
      </c>
      <c r="F24" s="8"/>
      <c r="G24" s="20">
        <v>291723087227</v>
      </c>
      <c r="H24" s="8"/>
      <c r="I24" s="20">
        <f t="shared" si="0"/>
        <v>-18882534295</v>
      </c>
      <c r="J24" s="8"/>
      <c r="K24" s="7">
        <v>6300000</v>
      </c>
      <c r="L24" s="8"/>
      <c r="M24" s="7">
        <v>272840552932</v>
      </c>
      <c r="N24" s="8"/>
      <c r="O24" s="7">
        <v>224393903773</v>
      </c>
      <c r="P24" s="8"/>
      <c r="Q24" s="20">
        <f t="shared" si="1"/>
        <v>48446649159</v>
      </c>
    </row>
    <row r="25" spans="1:17" ht="21" x14ac:dyDescent="0.55000000000000004">
      <c r="A25" s="59" t="s">
        <v>33</v>
      </c>
      <c r="C25" s="7">
        <v>974809619</v>
      </c>
      <c r="D25" s="8"/>
      <c r="E25" s="20">
        <v>14961696210271</v>
      </c>
      <c r="F25" s="8"/>
      <c r="G25" s="20">
        <v>13787135809161</v>
      </c>
      <c r="H25" s="8"/>
      <c r="I25" s="20">
        <f t="shared" si="0"/>
        <v>1174560401110</v>
      </c>
      <c r="J25" s="8"/>
      <c r="K25" s="7">
        <v>974809619</v>
      </c>
      <c r="L25" s="8"/>
      <c r="M25" s="7">
        <v>14961696210271</v>
      </c>
      <c r="N25" s="8"/>
      <c r="O25" s="7">
        <v>12343927295979</v>
      </c>
      <c r="P25" s="8"/>
      <c r="Q25" s="20">
        <f t="shared" si="1"/>
        <v>2617768914292</v>
      </c>
    </row>
    <row r="26" spans="1:17" ht="21" x14ac:dyDescent="0.55000000000000004">
      <c r="A26" s="59" t="s">
        <v>31</v>
      </c>
      <c r="C26" s="7">
        <v>161043736</v>
      </c>
      <c r="D26" s="8"/>
      <c r="E26" s="20">
        <v>3919164028073</v>
      </c>
      <c r="F26" s="8"/>
      <c r="G26" s="20">
        <v>3915570869993</v>
      </c>
      <c r="H26" s="8"/>
      <c r="I26" s="20">
        <f t="shared" si="0"/>
        <v>3593158080</v>
      </c>
      <c r="J26" s="8"/>
      <c r="K26" s="7">
        <v>161043736</v>
      </c>
      <c r="L26" s="8"/>
      <c r="M26" s="7">
        <v>3919164028073</v>
      </c>
      <c r="N26" s="8"/>
      <c r="O26" s="7">
        <v>3906955667373</v>
      </c>
      <c r="P26" s="8"/>
      <c r="Q26" s="20">
        <f t="shared" si="1"/>
        <v>12208360700</v>
      </c>
    </row>
    <row r="27" spans="1:17" ht="21" x14ac:dyDescent="0.55000000000000004">
      <c r="A27" s="59" t="s">
        <v>35</v>
      </c>
      <c r="C27" s="7">
        <v>80179981</v>
      </c>
      <c r="D27" s="8"/>
      <c r="E27" s="20">
        <v>648360259132</v>
      </c>
      <c r="F27" s="8"/>
      <c r="G27" s="20">
        <v>398657217176</v>
      </c>
      <c r="H27" s="8"/>
      <c r="I27" s="20">
        <f t="shared" si="0"/>
        <v>249703041956</v>
      </c>
      <c r="J27" s="8"/>
      <c r="K27" s="7">
        <v>80179981</v>
      </c>
      <c r="L27" s="8"/>
      <c r="M27" s="7">
        <v>648360259132</v>
      </c>
      <c r="N27" s="8"/>
      <c r="O27" s="7">
        <v>286301965638</v>
      </c>
      <c r="P27" s="8"/>
      <c r="Q27" s="20">
        <f t="shared" si="1"/>
        <v>362058293494</v>
      </c>
    </row>
    <row r="28" spans="1:17" ht="21" x14ac:dyDescent="0.55000000000000004">
      <c r="A28" s="59" t="s">
        <v>23</v>
      </c>
      <c r="C28" s="7">
        <v>149302989</v>
      </c>
      <c r="D28" s="8"/>
      <c r="E28" s="20">
        <v>3525435172620</v>
      </c>
      <c r="F28" s="8"/>
      <c r="G28" s="20">
        <v>3039834818617</v>
      </c>
      <c r="H28" s="8"/>
      <c r="I28" s="20">
        <f t="shared" si="0"/>
        <v>485600354003</v>
      </c>
      <c r="J28" s="8"/>
      <c r="K28" s="7">
        <v>149302989</v>
      </c>
      <c r="L28" s="8"/>
      <c r="M28" s="7">
        <v>3525435172620</v>
      </c>
      <c r="N28" s="8"/>
      <c r="O28" s="7">
        <v>2904105240150</v>
      </c>
      <c r="P28" s="8"/>
      <c r="Q28" s="20">
        <f t="shared" si="1"/>
        <v>621329932470</v>
      </c>
    </row>
    <row r="29" spans="1:17" ht="21" x14ac:dyDescent="0.55000000000000004">
      <c r="A29" s="59" t="s">
        <v>19</v>
      </c>
      <c r="C29" s="7">
        <v>54500498</v>
      </c>
      <c r="D29" s="8"/>
      <c r="E29" s="20">
        <v>1769316826992</v>
      </c>
      <c r="F29" s="8"/>
      <c r="G29" s="20">
        <v>1439694758523</v>
      </c>
      <c r="H29" s="8"/>
      <c r="I29" s="20">
        <f t="shared" si="0"/>
        <v>329622068469</v>
      </c>
      <c r="J29" s="8"/>
      <c r="K29" s="7">
        <v>54500498</v>
      </c>
      <c r="L29" s="8"/>
      <c r="M29" s="7">
        <v>1769316826992</v>
      </c>
      <c r="N29" s="8"/>
      <c r="O29" s="7">
        <v>1629435174201</v>
      </c>
      <c r="P29" s="8"/>
      <c r="Q29" s="20">
        <f t="shared" si="1"/>
        <v>139881652791</v>
      </c>
    </row>
    <row r="30" spans="1:17" ht="21" x14ac:dyDescent="0.55000000000000004">
      <c r="A30" s="59" t="s">
        <v>59</v>
      </c>
      <c r="C30" s="7">
        <v>9179</v>
      </c>
      <c r="D30" s="8"/>
      <c r="E30" s="20">
        <v>9085158141</v>
      </c>
      <c r="F30" s="8"/>
      <c r="G30" s="20">
        <v>9177127601</v>
      </c>
      <c r="H30" s="8"/>
      <c r="I30" s="20">
        <f t="shared" si="0"/>
        <v>-91969460</v>
      </c>
      <c r="J30" s="8"/>
      <c r="K30" s="7">
        <v>9179</v>
      </c>
      <c r="L30" s="8"/>
      <c r="M30" s="7">
        <v>9085158141</v>
      </c>
      <c r="N30" s="8"/>
      <c r="O30" s="7">
        <v>9085158138</v>
      </c>
      <c r="P30" s="8"/>
      <c r="Q30" s="20">
        <f t="shared" si="1"/>
        <v>3</v>
      </c>
    </row>
    <row r="31" spans="1:17" ht="21" x14ac:dyDescent="0.55000000000000004">
      <c r="A31" s="59" t="s">
        <v>60</v>
      </c>
      <c r="C31" s="7">
        <v>20000</v>
      </c>
      <c r="D31" s="8"/>
      <c r="E31" s="20">
        <v>18397332000</v>
      </c>
      <c r="F31" s="8"/>
      <c r="G31" s="20">
        <v>18397332000</v>
      </c>
      <c r="H31" s="8"/>
      <c r="I31" s="58">
        <f t="shared" si="0"/>
        <v>0</v>
      </c>
      <c r="J31" s="8"/>
      <c r="K31" s="7">
        <v>20000</v>
      </c>
      <c r="L31" s="8"/>
      <c r="M31" s="7">
        <v>18397332000</v>
      </c>
      <c r="N31" s="8"/>
      <c r="O31" s="7">
        <v>18397332000</v>
      </c>
      <c r="P31" s="8"/>
      <c r="Q31" s="58">
        <f t="shared" si="1"/>
        <v>0</v>
      </c>
    </row>
    <row r="32" spans="1:17" ht="21" x14ac:dyDescent="0.55000000000000004">
      <c r="A32" s="59" t="s">
        <v>61</v>
      </c>
      <c r="C32" s="7">
        <v>5000</v>
      </c>
      <c r="D32" s="8"/>
      <c r="E32" s="20">
        <v>4996375000</v>
      </c>
      <c r="F32" s="8"/>
      <c r="G32" s="20">
        <v>4996375000</v>
      </c>
      <c r="H32" s="8"/>
      <c r="I32" s="58">
        <f t="shared" si="0"/>
        <v>0</v>
      </c>
      <c r="J32" s="8"/>
      <c r="K32" s="7">
        <v>5000</v>
      </c>
      <c r="L32" s="8"/>
      <c r="M32" s="7">
        <v>4996375000</v>
      </c>
      <c r="N32" s="8"/>
      <c r="O32" s="7">
        <v>4996375000</v>
      </c>
      <c r="P32" s="8"/>
      <c r="Q32" s="58">
        <f t="shared" si="1"/>
        <v>0</v>
      </c>
    </row>
    <row r="33" spans="1:17" ht="21" x14ac:dyDescent="0.55000000000000004">
      <c r="A33" s="59" t="s">
        <v>62</v>
      </c>
      <c r="C33" s="7">
        <v>200000</v>
      </c>
      <c r="D33" s="8"/>
      <c r="E33" s="20">
        <v>199855000000</v>
      </c>
      <c r="F33" s="8"/>
      <c r="G33" s="20">
        <v>199855000000</v>
      </c>
      <c r="H33" s="8"/>
      <c r="I33" s="58">
        <f t="shared" si="0"/>
        <v>0</v>
      </c>
      <c r="J33" s="8"/>
      <c r="K33" s="7">
        <v>200000</v>
      </c>
      <c r="L33" s="8"/>
      <c r="M33" s="7">
        <v>199855000000</v>
      </c>
      <c r="N33" s="8"/>
      <c r="O33" s="7">
        <v>199855000000</v>
      </c>
      <c r="P33" s="8"/>
      <c r="Q33" s="58">
        <f t="shared" si="1"/>
        <v>0</v>
      </c>
    </row>
    <row r="34" spans="1:17" ht="21" x14ac:dyDescent="0.55000000000000004">
      <c r="A34" s="59" t="s">
        <v>63</v>
      </c>
      <c r="C34" s="7">
        <v>5000</v>
      </c>
      <c r="D34" s="8"/>
      <c r="E34" s="20">
        <v>4999275000</v>
      </c>
      <c r="F34" s="8"/>
      <c r="G34" s="20">
        <v>4999275000</v>
      </c>
      <c r="H34" s="8"/>
      <c r="I34" s="58">
        <f t="shared" si="0"/>
        <v>0</v>
      </c>
      <c r="J34" s="8"/>
      <c r="K34" s="7">
        <v>5000</v>
      </c>
      <c r="L34" s="8"/>
      <c r="M34" s="7">
        <v>4999275000</v>
      </c>
      <c r="N34" s="8"/>
      <c r="O34" s="7">
        <v>4999275000</v>
      </c>
      <c r="P34" s="8"/>
      <c r="Q34" s="58">
        <f t="shared" si="1"/>
        <v>0</v>
      </c>
    </row>
    <row r="35" spans="1:17" ht="21" x14ac:dyDescent="0.55000000000000004">
      <c r="A35" s="59" t="s">
        <v>64</v>
      </c>
      <c r="C35" s="7">
        <v>3053</v>
      </c>
      <c r="D35" s="8"/>
      <c r="E35" s="20">
        <v>3083079835</v>
      </c>
      <c r="F35" s="8"/>
      <c r="G35" s="20">
        <v>3083079835</v>
      </c>
      <c r="H35" s="8"/>
      <c r="I35" s="58">
        <f t="shared" si="0"/>
        <v>0</v>
      </c>
      <c r="J35" s="8"/>
      <c r="K35" s="7">
        <v>3053</v>
      </c>
      <c r="L35" s="8"/>
      <c r="M35" s="7">
        <v>3083079835</v>
      </c>
      <c r="N35" s="8"/>
      <c r="O35" s="7">
        <v>3083079839</v>
      </c>
      <c r="P35" s="8"/>
      <c r="Q35" s="58">
        <f t="shared" si="1"/>
        <v>-4</v>
      </c>
    </row>
    <row r="36" spans="1:17" ht="21" x14ac:dyDescent="0.55000000000000004">
      <c r="A36" s="59" t="s">
        <v>52</v>
      </c>
      <c r="C36" s="7">
        <v>33370</v>
      </c>
      <c r="D36" s="8"/>
      <c r="E36" s="20">
        <v>69715868350</v>
      </c>
      <c r="F36" s="8"/>
      <c r="G36" s="20">
        <v>68570474351</v>
      </c>
      <c r="H36" s="8"/>
      <c r="I36" s="58">
        <f t="shared" si="0"/>
        <v>1145393999</v>
      </c>
      <c r="J36" s="8"/>
      <c r="K36" s="7">
        <v>33370</v>
      </c>
      <c r="L36" s="8"/>
      <c r="M36" s="7">
        <v>69715868350</v>
      </c>
      <c r="N36" s="8"/>
      <c r="O36" s="7">
        <v>56249362271</v>
      </c>
      <c r="P36" s="8"/>
      <c r="Q36" s="58">
        <f t="shared" si="1"/>
        <v>13466506079</v>
      </c>
    </row>
    <row r="37" spans="1:17" ht="21" x14ac:dyDescent="0.55000000000000004">
      <c r="A37" s="59" t="s">
        <v>53</v>
      </c>
      <c r="C37" s="7">
        <v>23908</v>
      </c>
      <c r="D37" s="8"/>
      <c r="E37" s="20">
        <v>41754497837</v>
      </c>
      <c r="F37" s="8"/>
      <c r="G37" s="20">
        <v>41067036659</v>
      </c>
      <c r="H37" s="8"/>
      <c r="I37" s="58">
        <f t="shared" si="0"/>
        <v>687461178</v>
      </c>
      <c r="J37" s="8"/>
      <c r="K37" s="7">
        <v>23908</v>
      </c>
      <c r="L37" s="8"/>
      <c r="M37" s="7">
        <v>41754497837</v>
      </c>
      <c r="N37" s="8"/>
      <c r="O37" s="7">
        <v>33672193798</v>
      </c>
      <c r="P37" s="8"/>
      <c r="Q37" s="58">
        <f t="shared" si="1"/>
        <v>8082304039</v>
      </c>
    </row>
    <row r="38" spans="1:17" ht="21" x14ac:dyDescent="0.55000000000000004">
      <c r="A38" s="59" t="s">
        <v>54</v>
      </c>
      <c r="C38" s="7">
        <v>25461</v>
      </c>
      <c r="D38" s="8"/>
      <c r="E38" s="20">
        <v>42241830430</v>
      </c>
      <c r="F38" s="8"/>
      <c r="G38" s="20">
        <v>41503513194</v>
      </c>
      <c r="H38" s="8"/>
      <c r="I38" s="58">
        <f t="shared" si="0"/>
        <v>738317236</v>
      </c>
      <c r="J38" s="8"/>
      <c r="K38" s="7">
        <v>25461</v>
      </c>
      <c r="L38" s="8"/>
      <c r="M38" s="7">
        <v>42241830430</v>
      </c>
      <c r="N38" s="8"/>
      <c r="O38" s="7">
        <v>33566310406</v>
      </c>
      <c r="P38" s="8"/>
      <c r="Q38" s="58">
        <f t="shared" si="1"/>
        <v>8675520024</v>
      </c>
    </row>
    <row r="39" spans="1:17" ht="21" x14ac:dyDescent="0.55000000000000004">
      <c r="A39" s="59" t="s">
        <v>55</v>
      </c>
      <c r="C39" s="7">
        <v>10619</v>
      </c>
      <c r="D39" s="8"/>
      <c r="E39" s="20">
        <v>42917941680</v>
      </c>
      <c r="F39" s="8"/>
      <c r="G39" s="20">
        <v>42179485484</v>
      </c>
      <c r="H39" s="8"/>
      <c r="I39" s="58">
        <f t="shared" si="0"/>
        <v>738456196</v>
      </c>
      <c r="J39" s="8"/>
      <c r="K39" s="7">
        <v>10619</v>
      </c>
      <c r="L39" s="8"/>
      <c r="M39" s="7">
        <v>42917941680</v>
      </c>
      <c r="N39" s="8"/>
      <c r="O39" s="7">
        <v>34360990448</v>
      </c>
      <c r="P39" s="8"/>
      <c r="Q39" s="58">
        <f t="shared" si="1"/>
        <v>8556951232</v>
      </c>
    </row>
    <row r="40" spans="1:17" ht="21" x14ac:dyDescent="0.55000000000000004">
      <c r="A40" s="59" t="s">
        <v>56</v>
      </c>
      <c r="C40" s="7">
        <v>64800</v>
      </c>
      <c r="D40" s="8"/>
      <c r="E40" s="20">
        <v>136384800623</v>
      </c>
      <c r="F40" s="8"/>
      <c r="G40" s="20">
        <v>134094301222</v>
      </c>
      <c r="H40" s="8"/>
      <c r="I40" s="58">
        <f t="shared" si="0"/>
        <v>2290499401</v>
      </c>
      <c r="J40" s="8"/>
      <c r="K40" s="7">
        <v>64800</v>
      </c>
      <c r="L40" s="8"/>
      <c r="M40" s="7">
        <v>136384800623</v>
      </c>
      <c r="N40" s="8"/>
      <c r="O40" s="7">
        <v>109471927981</v>
      </c>
      <c r="P40" s="8"/>
      <c r="Q40" s="58">
        <f t="shared" si="1"/>
        <v>26912872642</v>
      </c>
    </row>
    <row r="41" spans="1:17" ht="21" x14ac:dyDescent="0.55000000000000004">
      <c r="A41" s="59" t="s">
        <v>57</v>
      </c>
      <c r="C41" s="7">
        <v>4649</v>
      </c>
      <c r="D41" s="8"/>
      <c r="E41" s="20">
        <v>26459981672</v>
      </c>
      <c r="F41" s="8"/>
      <c r="G41" s="20">
        <v>26035636988</v>
      </c>
      <c r="H41" s="8"/>
      <c r="I41" s="58">
        <f t="shared" si="0"/>
        <v>424344684</v>
      </c>
      <c r="J41" s="8"/>
      <c r="K41" s="7">
        <v>4649</v>
      </c>
      <c r="L41" s="8"/>
      <c r="M41" s="7">
        <v>26459981672</v>
      </c>
      <c r="N41" s="8"/>
      <c r="O41" s="7">
        <v>21473239738</v>
      </c>
      <c r="P41" s="8"/>
      <c r="Q41" s="58">
        <f t="shared" si="1"/>
        <v>4986741934</v>
      </c>
    </row>
    <row r="42" spans="1:17" ht="21" x14ac:dyDescent="0.55000000000000004">
      <c r="A42" s="59" t="s">
        <v>58</v>
      </c>
      <c r="C42" s="7">
        <v>14500</v>
      </c>
      <c r="D42" s="8"/>
      <c r="E42" s="20">
        <v>78686164321</v>
      </c>
      <c r="F42" s="8"/>
      <c r="G42" s="20">
        <v>77452192736</v>
      </c>
      <c r="H42" s="8"/>
      <c r="I42" s="58">
        <f t="shared" si="0"/>
        <v>1233971585</v>
      </c>
      <c r="J42" s="8"/>
      <c r="K42" s="7">
        <v>14500</v>
      </c>
      <c r="L42" s="8"/>
      <c r="M42" s="7">
        <v>78686164321</v>
      </c>
      <c r="N42" s="8"/>
      <c r="O42" s="7">
        <v>64185747496</v>
      </c>
      <c r="P42" s="8"/>
      <c r="Q42" s="58">
        <f t="shared" si="1"/>
        <v>14500416825</v>
      </c>
    </row>
    <row r="43" spans="1:17" ht="21" x14ac:dyDescent="0.55000000000000004">
      <c r="A43" s="59" t="s">
        <v>65</v>
      </c>
      <c r="C43" s="7">
        <v>10000</v>
      </c>
      <c r="D43" s="8"/>
      <c r="E43" s="20">
        <v>9899564355</v>
      </c>
      <c r="F43" s="8"/>
      <c r="G43" s="20">
        <v>9899564355</v>
      </c>
      <c r="H43" s="8"/>
      <c r="I43" s="58">
        <f t="shared" si="0"/>
        <v>0</v>
      </c>
      <c r="J43" s="8"/>
      <c r="K43" s="7">
        <v>10000</v>
      </c>
      <c r="L43" s="8"/>
      <c r="M43" s="7">
        <v>9899564355</v>
      </c>
      <c r="N43" s="8"/>
      <c r="O43" s="7">
        <v>9998521163</v>
      </c>
      <c r="P43" s="8"/>
      <c r="Q43" s="58">
        <f t="shared" si="1"/>
        <v>-98956808</v>
      </c>
    </row>
    <row r="44" spans="1:17" ht="21" x14ac:dyDescent="0.55000000000000004">
      <c r="A44" s="59" t="s">
        <v>66</v>
      </c>
      <c r="C44" s="7">
        <v>100000</v>
      </c>
      <c r="D44" s="8"/>
      <c r="E44" s="20">
        <v>99927500000</v>
      </c>
      <c r="F44" s="8"/>
      <c r="G44" s="20">
        <v>99927500000</v>
      </c>
      <c r="H44" s="8"/>
      <c r="I44" s="58">
        <f t="shared" si="0"/>
        <v>0</v>
      </c>
      <c r="J44" s="8"/>
      <c r="K44" s="7">
        <v>100000</v>
      </c>
      <c r="L44" s="8"/>
      <c r="M44" s="7">
        <v>99927500000</v>
      </c>
      <c r="N44" s="8"/>
      <c r="O44" s="7">
        <v>99927500000</v>
      </c>
      <c r="P44" s="8"/>
      <c r="Q44" s="58">
        <f t="shared" si="1"/>
        <v>0</v>
      </c>
    </row>
    <row r="45" spans="1:17" ht="21" x14ac:dyDescent="0.55000000000000004">
      <c r="A45" s="59" t="s">
        <v>67</v>
      </c>
      <c r="C45" s="7">
        <v>99974</v>
      </c>
      <c r="D45" s="8"/>
      <c r="E45" s="20">
        <v>99959503770</v>
      </c>
      <c r="F45" s="8"/>
      <c r="G45" s="20">
        <v>99959503770</v>
      </c>
      <c r="H45" s="8"/>
      <c r="I45" s="58">
        <f t="shared" si="0"/>
        <v>0</v>
      </c>
      <c r="J45" s="8"/>
      <c r="K45" s="7">
        <v>99974</v>
      </c>
      <c r="L45" s="8"/>
      <c r="M45" s="7">
        <v>99959503770</v>
      </c>
      <c r="N45" s="8"/>
      <c r="O45" s="7">
        <v>99973280311</v>
      </c>
      <c r="P45" s="8"/>
      <c r="Q45" s="58">
        <f t="shared" si="1"/>
        <v>-13776541</v>
      </c>
    </row>
    <row r="46" spans="1:17" ht="21" x14ac:dyDescent="0.55000000000000004">
      <c r="A46" s="59" t="s">
        <v>68</v>
      </c>
      <c r="C46" s="7">
        <v>299323</v>
      </c>
      <c r="D46" s="8"/>
      <c r="E46" s="20">
        <v>296144841515</v>
      </c>
      <c r="F46" s="8"/>
      <c r="G46" s="20">
        <v>299105497224</v>
      </c>
      <c r="H46" s="8"/>
      <c r="I46" s="58">
        <f t="shared" si="0"/>
        <v>-2960655709</v>
      </c>
      <c r="J46" s="8"/>
      <c r="K46" s="7">
        <v>299323</v>
      </c>
      <c r="L46" s="8"/>
      <c r="M46" s="7">
        <v>296144841515</v>
      </c>
      <c r="N46" s="8"/>
      <c r="O46" s="7">
        <v>299321476695</v>
      </c>
      <c r="P46" s="8"/>
      <c r="Q46" s="20">
        <f t="shared" si="1"/>
        <v>-3176635180</v>
      </c>
    </row>
    <row r="47" spans="1:17" ht="21" x14ac:dyDescent="0.55000000000000004">
      <c r="A47" s="59" t="s">
        <v>42</v>
      </c>
      <c r="C47" s="7">
        <v>155500000</v>
      </c>
      <c r="D47" s="8"/>
      <c r="E47" s="20">
        <v>1698366496331</v>
      </c>
      <c r="F47" s="8"/>
      <c r="G47" s="20">
        <v>1687819277138</v>
      </c>
      <c r="H47" s="8"/>
      <c r="I47" s="58">
        <f t="shared" si="0"/>
        <v>10547219193</v>
      </c>
      <c r="J47" s="8"/>
      <c r="K47" s="7">
        <v>155500000</v>
      </c>
      <c r="L47" s="8"/>
      <c r="M47" s="7">
        <v>1698366496331</v>
      </c>
      <c r="N47" s="8"/>
      <c r="O47" s="7">
        <v>1687819277138</v>
      </c>
      <c r="P47" s="8"/>
      <c r="Q47" s="20">
        <f t="shared" si="1"/>
        <v>10547219193</v>
      </c>
    </row>
    <row r="48" spans="1:17" ht="21" x14ac:dyDescent="0.55000000000000004">
      <c r="A48" s="59" t="s">
        <v>38</v>
      </c>
      <c r="C48" s="7">
        <v>97170626</v>
      </c>
      <c r="D48" s="8"/>
      <c r="E48" s="20">
        <v>2825516191035</v>
      </c>
      <c r="F48" s="8"/>
      <c r="G48" s="20">
        <v>2464499503322</v>
      </c>
      <c r="H48" s="8"/>
      <c r="I48" s="58">
        <f t="shared" si="0"/>
        <v>361016687713</v>
      </c>
      <c r="J48" s="8"/>
      <c r="K48" s="7">
        <v>97170626</v>
      </c>
      <c r="L48" s="8"/>
      <c r="M48" s="7">
        <v>2825516191035</v>
      </c>
      <c r="N48" s="8"/>
      <c r="O48" s="7">
        <v>2464499503322</v>
      </c>
      <c r="P48" s="8"/>
      <c r="Q48" s="20">
        <f t="shared" si="1"/>
        <v>361016687713</v>
      </c>
    </row>
    <row r="49" spans="1:17" ht="21" x14ac:dyDescent="0.55000000000000004">
      <c r="A49" s="59" t="s">
        <v>44</v>
      </c>
      <c r="C49" s="7">
        <v>26200000</v>
      </c>
      <c r="D49" s="8"/>
      <c r="E49" s="20">
        <v>470142770901</v>
      </c>
      <c r="F49" s="8"/>
      <c r="G49" s="20">
        <v>465815317229</v>
      </c>
      <c r="H49" s="8"/>
      <c r="I49" s="58">
        <f t="shared" si="0"/>
        <v>4327453672</v>
      </c>
      <c r="J49" s="8"/>
      <c r="K49" s="7">
        <v>26200000</v>
      </c>
      <c r="L49" s="8"/>
      <c r="M49" s="7">
        <v>470142770901</v>
      </c>
      <c r="N49" s="8"/>
      <c r="O49" s="7">
        <v>465815317229</v>
      </c>
      <c r="P49" s="8"/>
      <c r="Q49" s="20">
        <f t="shared" si="1"/>
        <v>4327453672</v>
      </c>
    </row>
    <row r="50" spans="1:17" ht="21" x14ac:dyDescent="0.55000000000000004">
      <c r="A50" s="59" t="s">
        <v>69</v>
      </c>
      <c r="C50" s="7">
        <v>500000</v>
      </c>
      <c r="D50" s="8"/>
      <c r="E50" s="20">
        <v>499637500000</v>
      </c>
      <c r="F50" s="8"/>
      <c r="G50" s="20">
        <v>500000000000</v>
      </c>
      <c r="H50" s="8"/>
      <c r="I50" s="20">
        <f t="shared" si="0"/>
        <v>-362500000</v>
      </c>
      <c r="J50" s="8"/>
      <c r="K50" s="7">
        <v>500000</v>
      </c>
      <c r="L50" s="8"/>
      <c r="M50" s="7">
        <v>499637500000</v>
      </c>
      <c r="N50" s="8"/>
      <c r="O50" s="7">
        <v>500000000000</v>
      </c>
      <c r="P50" s="8"/>
      <c r="Q50" s="20">
        <f t="shared" si="1"/>
        <v>-362500000</v>
      </c>
    </row>
    <row r="51" spans="1:17" ht="21" x14ac:dyDescent="0.55000000000000004">
      <c r="A51" s="59" t="s">
        <v>41</v>
      </c>
      <c r="C51" s="7">
        <v>10000000</v>
      </c>
      <c r="D51" s="8"/>
      <c r="E51" s="20">
        <v>431770725812</v>
      </c>
      <c r="F51" s="8"/>
      <c r="G51" s="20">
        <v>425543947175</v>
      </c>
      <c r="H51" s="8"/>
      <c r="I51" s="20">
        <f t="shared" si="0"/>
        <v>6226778637</v>
      </c>
      <c r="J51" s="8"/>
      <c r="K51" s="7">
        <v>10000000</v>
      </c>
      <c r="L51" s="8"/>
      <c r="M51" s="7">
        <v>431770725812</v>
      </c>
      <c r="N51" s="8"/>
      <c r="O51" s="7">
        <v>425543947175</v>
      </c>
      <c r="P51" s="8"/>
      <c r="Q51" s="20">
        <f t="shared" si="1"/>
        <v>6226778637</v>
      </c>
    </row>
    <row r="52" spans="1:17" ht="21" x14ac:dyDescent="0.55000000000000004">
      <c r="A52" s="59" t="s">
        <v>40</v>
      </c>
      <c r="C52" s="7">
        <v>49700000</v>
      </c>
      <c r="D52" s="8"/>
      <c r="E52" s="20">
        <v>842303086161</v>
      </c>
      <c r="F52" s="8"/>
      <c r="G52" s="20">
        <v>832762665033</v>
      </c>
      <c r="H52" s="8"/>
      <c r="I52" s="20">
        <f t="shared" si="0"/>
        <v>9540421128</v>
      </c>
      <c r="J52" s="8"/>
      <c r="K52" s="7">
        <v>49700000</v>
      </c>
      <c r="L52" s="8"/>
      <c r="M52" s="7">
        <v>842303086161</v>
      </c>
      <c r="N52" s="8"/>
      <c r="O52" s="7">
        <v>832762665033</v>
      </c>
      <c r="P52" s="8"/>
      <c r="Q52" s="20">
        <f t="shared" si="1"/>
        <v>9540421128</v>
      </c>
    </row>
    <row r="53" spans="1:17" ht="21" x14ac:dyDescent="0.55000000000000004">
      <c r="A53" s="59" t="s">
        <v>46</v>
      </c>
      <c r="C53" s="7">
        <v>10566707</v>
      </c>
      <c r="D53" s="8"/>
      <c r="E53" s="20">
        <v>242427064400</v>
      </c>
      <c r="F53" s="8"/>
      <c r="G53" s="20">
        <v>238049990100</v>
      </c>
      <c r="H53" s="8"/>
      <c r="I53" s="20">
        <f t="shared" si="0"/>
        <v>4377074300</v>
      </c>
      <c r="J53" s="8"/>
      <c r="K53" s="7">
        <v>10566707</v>
      </c>
      <c r="L53" s="8"/>
      <c r="M53" s="7">
        <v>242427064400</v>
      </c>
      <c r="N53" s="8"/>
      <c r="O53" s="7">
        <v>238049990100</v>
      </c>
      <c r="P53" s="8"/>
      <c r="Q53" s="20">
        <f t="shared" si="1"/>
        <v>4377074300</v>
      </c>
    </row>
    <row r="54" spans="1:17" ht="24" x14ac:dyDescent="0.55000000000000004">
      <c r="A54" s="6" t="s">
        <v>48</v>
      </c>
      <c r="C54" s="8" t="s">
        <v>48</v>
      </c>
      <c r="D54" s="8"/>
      <c r="E54" s="11">
        <f>SUM(E8:E53)</f>
        <v>93636549531383</v>
      </c>
      <c r="F54" s="8"/>
      <c r="G54" s="11">
        <f>SUM(G8:G53)</f>
        <v>86158969825974</v>
      </c>
      <c r="H54" s="8"/>
      <c r="I54" s="11">
        <f>SUM(I8:I53)</f>
        <v>7477579705409</v>
      </c>
      <c r="J54" s="8"/>
      <c r="K54" s="8" t="s">
        <v>48</v>
      </c>
      <c r="L54" s="8"/>
      <c r="M54" s="11">
        <f>SUM(M8:M53)</f>
        <v>93636549531383</v>
      </c>
      <c r="N54" s="8"/>
      <c r="O54" s="11">
        <f>SUM(O8:O53)</f>
        <v>87555985308122</v>
      </c>
      <c r="P54" s="8"/>
      <c r="Q54" s="11">
        <f>SUM(Q8:Q53)</f>
        <v>6080564223261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5988-9387-4BCF-92D1-DD8479CDF394}">
  <dimension ref="A2:Y38"/>
  <sheetViews>
    <sheetView rightToLeft="1" topLeftCell="A29" zoomScale="90" zoomScaleNormal="90" workbookViewId="0">
      <selection activeCell="Y7" sqref="Y7:Y8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22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  <c r="V2" s="65" t="s">
        <v>0</v>
      </c>
      <c r="W2" s="65" t="s">
        <v>0</v>
      </c>
      <c r="X2" s="65" t="s">
        <v>0</v>
      </c>
      <c r="Y2" s="65" t="s">
        <v>0</v>
      </c>
    </row>
    <row r="3" spans="1:25" ht="26.25" x14ac:dyDescent="0.45">
      <c r="A3" s="65" t="s">
        <v>1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 t="s">
        <v>1</v>
      </c>
      <c r="H3" s="65" t="s">
        <v>1</v>
      </c>
      <c r="I3" s="65" t="s">
        <v>1</v>
      </c>
      <c r="J3" s="65" t="s">
        <v>1</v>
      </c>
      <c r="K3" s="65" t="s">
        <v>1</v>
      </c>
      <c r="L3" s="65" t="s">
        <v>1</v>
      </c>
      <c r="M3" s="65" t="s">
        <v>1</v>
      </c>
      <c r="N3" s="65" t="s">
        <v>1</v>
      </c>
      <c r="O3" s="65" t="s">
        <v>1</v>
      </c>
      <c r="P3" s="65" t="s">
        <v>1</v>
      </c>
      <c r="Q3" s="65" t="s">
        <v>1</v>
      </c>
      <c r="R3" s="65" t="s">
        <v>1</v>
      </c>
      <c r="S3" s="65" t="s">
        <v>1</v>
      </c>
      <c r="T3" s="65" t="s">
        <v>1</v>
      </c>
      <c r="U3" s="65" t="s">
        <v>1</v>
      </c>
      <c r="V3" s="65" t="s">
        <v>1</v>
      </c>
      <c r="W3" s="65" t="s">
        <v>1</v>
      </c>
      <c r="X3" s="65" t="s">
        <v>1</v>
      </c>
      <c r="Y3" s="65" t="s">
        <v>1</v>
      </c>
    </row>
    <row r="4" spans="1:25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  <c r="V4" s="65" t="s">
        <v>2</v>
      </c>
      <c r="W4" s="65" t="s">
        <v>2</v>
      </c>
      <c r="X4" s="65" t="s">
        <v>2</v>
      </c>
      <c r="Y4" s="65" t="s">
        <v>2</v>
      </c>
    </row>
    <row r="5" spans="1:25" s="14" customFormat="1" ht="28.5" x14ac:dyDescent="0.4">
      <c r="A5" s="66" t="s">
        <v>120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5" ht="27" thickBot="1" x14ac:dyDescent="0.5">
      <c r="A6" s="64" t="s">
        <v>3</v>
      </c>
      <c r="C6" s="64" t="s">
        <v>117</v>
      </c>
      <c r="D6" s="64" t="s">
        <v>4</v>
      </c>
      <c r="E6" s="64" t="s">
        <v>4</v>
      </c>
      <c r="F6" s="64" t="s">
        <v>4</v>
      </c>
      <c r="G6" s="64" t="s">
        <v>4</v>
      </c>
      <c r="I6" s="64" t="s">
        <v>5</v>
      </c>
      <c r="J6" s="64" t="s">
        <v>5</v>
      </c>
      <c r="K6" s="64" t="s">
        <v>5</v>
      </c>
      <c r="L6" s="64" t="s">
        <v>5</v>
      </c>
      <c r="M6" s="64" t="s">
        <v>5</v>
      </c>
      <c r="N6" s="64" t="s">
        <v>5</v>
      </c>
      <c r="O6" s="64" t="s">
        <v>5</v>
      </c>
      <c r="Q6" s="64" t="s">
        <v>6</v>
      </c>
      <c r="R6" s="64" t="s">
        <v>6</v>
      </c>
      <c r="S6" s="64" t="s">
        <v>6</v>
      </c>
      <c r="T6" s="64" t="s">
        <v>6</v>
      </c>
      <c r="U6" s="64" t="s">
        <v>6</v>
      </c>
      <c r="V6" s="64" t="s">
        <v>6</v>
      </c>
      <c r="W6" s="64" t="s">
        <v>6</v>
      </c>
      <c r="X6" s="64" t="s">
        <v>6</v>
      </c>
      <c r="Y6" s="64" t="s">
        <v>6</v>
      </c>
    </row>
    <row r="7" spans="1:25" ht="27" thickBot="1" x14ac:dyDescent="0.5">
      <c r="A7" s="64" t="s">
        <v>3</v>
      </c>
      <c r="C7" s="64" t="s">
        <v>7</v>
      </c>
      <c r="E7" s="64" t="s">
        <v>8</v>
      </c>
      <c r="G7" s="64" t="s">
        <v>9</v>
      </c>
      <c r="I7" s="64" t="s">
        <v>10</v>
      </c>
      <c r="J7" s="64" t="s">
        <v>10</v>
      </c>
      <c r="K7" s="64" t="s">
        <v>10</v>
      </c>
      <c r="M7" s="64" t="s">
        <v>11</v>
      </c>
      <c r="N7" s="64" t="s">
        <v>11</v>
      </c>
      <c r="O7" s="64" t="s">
        <v>11</v>
      </c>
      <c r="Q7" s="64" t="s">
        <v>7</v>
      </c>
      <c r="S7" s="64" t="s">
        <v>12</v>
      </c>
      <c r="U7" s="64" t="s">
        <v>8</v>
      </c>
      <c r="W7" s="64" t="s">
        <v>9</v>
      </c>
      <c r="Y7" s="64" t="s">
        <v>70</v>
      </c>
    </row>
    <row r="8" spans="1:25" ht="27" thickBot="1" x14ac:dyDescent="0.5">
      <c r="A8" s="64" t="s">
        <v>3</v>
      </c>
      <c r="C8" s="64" t="s">
        <v>7</v>
      </c>
      <c r="E8" s="64" t="s">
        <v>8</v>
      </c>
      <c r="G8" s="64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64" t="s">
        <v>7</v>
      </c>
      <c r="S8" s="64" t="s">
        <v>12</v>
      </c>
      <c r="U8" s="64" t="s">
        <v>8</v>
      </c>
      <c r="W8" s="64" t="s">
        <v>9</v>
      </c>
      <c r="Y8" s="64" t="s">
        <v>13</v>
      </c>
    </row>
    <row r="9" spans="1:25" ht="21" x14ac:dyDescent="0.55000000000000004">
      <c r="A9" s="3" t="s">
        <v>15</v>
      </c>
      <c r="C9" s="7">
        <v>57292349</v>
      </c>
      <c r="D9" s="8"/>
      <c r="E9" s="7">
        <v>30536498868368</v>
      </c>
      <c r="F9" s="8"/>
      <c r="G9" s="7">
        <v>30519645083262</v>
      </c>
      <c r="H9" s="8"/>
      <c r="I9" s="7">
        <v>71434779</v>
      </c>
      <c r="J9" s="8"/>
      <c r="K9" s="7">
        <v>35426570340964</v>
      </c>
      <c r="L9" s="8"/>
      <c r="M9" s="13">
        <v>-85511727</v>
      </c>
      <c r="N9" s="8"/>
      <c r="O9" s="7">
        <v>42734588735208</v>
      </c>
      <c r="P9" s="8"/>
      <c r="Q9" s="7">
        <f>C9+I9+M9</f>
        <v>43215401</v>
      </c>
      <c r="R9" s="8"/>
      <c r="S9" s="7">
        <v>446586</v>
      </c>
      <c r="T9" s="8"/>
      <c r="U9" s="7">
        <v>21652488772007</v>
      </c>
      <c r="V9" s="8"/>
      <c r="W9" s="7">
        <v>19287813435143</v>
      </c>
      <c r="X9" s="8"/>
      <c r="Y9" s="9">
        <v>0.18454344157414782</v>
      </c>
    </row>
    <row r="10" spans="1:25" ht="21" x14ac:dyDescent="0.55000000000000004">
      <c r="A10" s="3" t="s">
        <v>16</v>
      </c>
      <c r="C10" s="7">
        <v>56731119</v>
      </c>
      <c r="D10" s="8"/>
      <c r="E10" s="7">
        <v>4897775009644</v>
      </c>
      <c r="F10" s="8"/>
      <c r="G10" s="7">
        <v>4470339481944</v>
      </c>
      <c r="H10" s="8"/>
      <c r="I10" s="7">
        <v>125963839</v>
      </c>
      <c r="J10" s="8"/>
      <c r="K10" s="7">
        <v>13412807925896</v>
      </c>
      <c r="L10" s="8"/>
      <c r="M10" s="13">
        <v>-134874046</v>
      </c>
      <c r="N10" s="8"/>
      <c r="O10" s="7">
        <v>14017795788773</v>
      </c>
      <c r="P10" s="8"/>
      <c r="Q10" s="7">
        <f t="shared" ref="Q10:Q11" si="0">C10+I10+M10</f>
        <v>47820912</v>
      </c>
      <c r="R10" s="8"/>
      <c r="S10" s="7">
        <v>118182</v>
      </c>
      <c r="T10" s="8"/>
      <c r="U10" s="7">
        <v>5403947710142</v>
      </c>
      <c r="V10" s="8"/>
      <c r="W10" s="7">
        <v>5650045097808</v>
      </c>
      <c r="X10" s="8"/>
      <c r="Y10" s="9">
        <v>5.4058940942410698E-2</v>
      </c>
    </row>
    <row r="11" spans="1:25" ht="21" x14ac:dyDescent="0.55000000000000004">
      <c r="A11" s="3" t="s">
        <v>18</v>
      </c>
      <c r="C11" s="7">
        <v>3800000</v>
      </c>
      <c r="D11" s="8"/>
      <c r="E11" s="7">
        <v>301676735412</v>
      </c>
      <c r="F11" s="8"/>
      <c r="G11" s="7">
        <v>310478468831</v>
      </c>
      <c r="H11" s="8"/>
      <c r="I11" s="7">
        <v>8700000</v>
      </c>
      <c r="J11" s="8"/>
      <c r="K11" s="7">
        <v>718099001329</v>
      </c>
      <c r="L11" s="8"/>
      <c r="M11" s="13">
        <v>-8600000</v>
      </c>
      <c r="N11" s="8"/>
      <c r="O11" s="7">
        <v>715037332857</v>
      </c>
      <c r="P11" s="8"/>
      <c r="Q11" s="7">
        <f t="shared" si="0"/>
        <v>3900000</v>
      </c>
      <c r="R11" s="8"/>
      <c r="S11" s="7">
        <v>84064</v>
      </c>
      <c r="T11" s="8"/>
      <c r="U11" s="7">
        <v>319912942230</v>
      </c>
      <c r="V11" s="8"/>
      <c r="W11" s="7">
        <v>327728705460</v>
      </c>
      <c r="X11" s="8"/>
      <c r="Y11" s="9">
        <v>3.135668198554421E-3</v>
      </c>
    </row>
    <row r="12" spans="1:25" ht="21" x14ac:dyDescent="0.55000000000000004">
      <c r="A12" s="3" t="s">
        <v>19</v>
      </c>
      <c r="C12" s="7">
        <v>64799700</v>
      </c>
      <c r="D12" s="8"/>
      <c r="E12" s="7">
        <v>1718315116328</v>
      </c>
      <c r="F12" s="8"/>
      <c r="G12" s="7">
        <v>1528536105291</v>
      </c>
      <c r="H12" s="8"/>
      <c r="I12" s="7">
        <v>95049690</v>
      </c>
      <c r="J12" s="8"/>
      <c r="K12" s="7">
        <v>2784133841072</v>
      </c>
      <c r="L12" s="8"/>
      <c r="M12" s="13">
        <v>-105348892</v>
      </c>
      <c r="N12" s="8"/>
      <c r="O12" s="7">
        <v>3037213973191</v>
      </c>
      <c r="P12" s="8"/>
      <c r="Q12" s="7">
        <f>C12+I12+M12</f>
        <v>54500498</v>
      </c>
      <c r="R12" s="8"/>
      <c r="S12" s="7">
        <v>32473</v>
      </c>
      <c r="T12" s="8"/>
      <c r="U12" s="7">
        <v>1629440711697</v>
      </c>
      <c r="V12" s="8"/>
      <c r="W12" s="7">
        <v>1769316826993</v>
      </c>
      <c r="X12" s="8"/>
      <c r="Y12" s="9">
        <v>1.6928607153230614E-2</v>
      </c>
    </row>
    <row r="13" spans="1:25" ht="21" x14ac:dyDescent="0.55000000000000004">
      <c r="A13" s="3" t="s">
        <v>20</v>
      </c>
      <c r="C13" s="7">
        <v>64952196</v>
      </c>
      <c r="D13" s="8"/>
      <c r="E13" s="7">
        <v>1763636919853</v>
      </c>
      <c r="F13" s="8"/>
      <c r="G13" s="7">
        <v>1767012134213</v>
      </c>
      <c r="H13" s="8"/>
      <c r="I13" s="7">
        <v>7103145319</v>
      </c>
      <c r="J13" s="8"/>
      <c r="K13" s="7">
        <v>196457734394532</v>
      </c>
      <c r="L13" s="8"/>
      <c r="M13" s="13">
        <v>-6965182948</v>
      </c>
      <c r="N13" s="8"/>
      <c r="O13" s="7">
        <v>192611794985271</v>
      </c>
      <c r="P13" s="8"/>
      <c r="Q13" s="7">
        <f>C13+I13+M13</f>
        <v>202914567</v>
      </c>
      <c r="R13" s="8"/>
      <c r="S13" s="7">
        <v>27950</v>
      </c>
      <c r="T13" s="8"/>
      <c r="U13" s="7">
        <v>5667981335284</v>
      </c>
      <c r="V13" s="8"/>
      <c r="W13" s="7">
        <v>5671214021181</v>
      </c>
      <c r="X13" s="8"/>
      <c r="Y13" s="9">
        <v>5.4261482613959369E-2</v>
      </c>
    </row>
    <row r="14" spans="1:25" ht="21" x14ac:dyDescent="0.55000000000000004">
      <c r="A14" s="3" t="s">
        <v>21</v>
      </c>
      <c r="C14" s="7">
        <v>30451000</v>
      </c>
      <c r="D14" s="8"/>
      <c r="E14" s="7">
        <v>3818634482818</v>
      </c>
      <c r="F14" s="8"/>
      <c r="G14" s="7">
        <v>3818243139459</v>
      </c>
      <c r="H14" s="8"/>
      <c r="I14" s="7">
        <v>54457000</v>
      </c>
      <c r="J14" s="8"/>
      <c r="K14" s="7">
        <v>6872270810939</v>
      </c>
      <c r="L14" s="8"/>
      <c r="M14" s="13">
        <v>-84908000</v>
      </c>
      <c r="N14" s="8"/>
      <c r="O14" s="7">
        <v>10737282712979</v>
      </c>
      <c r="P14" s="8"/>
      <c r="Q14" s="7">
        <f t="shared" ref="Q14:Q35" si="1">C14+I14+M14</f>
        <v>0</v>
      </c>
      <c r="R14" s="8"/>
      <c r="S14" s="7">
        <v>0</v>
      </c>
      <c r="T14" s="8"/>
      <c r="U14" s="7">
        <v>0</v>
      </c>
      <c r="V14" s="8"/>
      <c r="W14" s="7">
        <v>0</v>
      </c>
      <c r="X14" s="8"/>
      <c r="Y14" s="9">
        <v>0</v>
      </c>
    </row>
    <row r="15" spans="1:25" ht="21" x14ac:dyDescent="0.55000000000000004">
      <c r="A15" s="3" t="s">
        <v>23</v>
      </c>
      <c r="C15" s="7">
        <v>151854870</v>
      </c>
      <c r="D15" s="8"/>
      <c r="E15" s="7">
        <v>2439975826611</v>
      </c>
      <c r="F15" s="8"/>
      <c r="G15" s="7">
        <v>2569297922089</v>
      </c>
      <c r="H15" s="8"/>
      <c r="I15" s="7">
        <v>96542257</v>
      </c>
      <c r="J15" s="8"/>
      <c r="K15" s="7">
        <v>2160146480216</v>
      </c>
      <c r="L15" s="8"/>
      <c r="M15" s="13">
        <v>-99094138</v>
      </c>
      <c r="N15" s="8"/>
      <c r="O15" s="7">
        <v>2084468494790</v>
      </c>
      <c r="P15" s="8"/>
      <c r="Q15" s="7">
        <f t="shared" si="1"/>
        <v>149302989</v>
      </c>
      <c r="R15" s="8"/>
      <c r="S15" s="7">
        <v>23619</v>
      </c>
      <c r="T15" s="8"/>
      <c r="U15" s="7">
        <v>2907189306316</v>
      </c>
      <c r="V15" s="8"/>
      <c r="W15" s="7">
        <v>3525435172621</v>
      </c>
      <c r="X15" s="8"/>
      <c r="Y15" s="9">
        <v>3.3730932849890753E-2</v>
      </c>
    </row>
    <row r="16" spans="1:25" ht="21" x14ac:dyDescent="0.55000000000000004">
      <c r="A16" s="3" t="s">
        <v>24</v>
      </c>
      <c r="C16" s="7">
        <v>91482301</v>
      </c>
      <c r="D16" s="8"/>
      <c r="E16" s="7">
        <v>998293040161</v>
      </c>
      <c r="F16" s="8"/>
      <c r="G16" s="7">
        <v>927837359900</v>
      </c>
      <c r="H16" s="8"/>
      <c r="I16" s="7">
        <v>188778511</v>
      </c>
      <c r="J16" s="8"/>
      <c r="K16" s="7">
        <v>2208829767483</v>
      </c>
      <c r="L16" s="8"/>
      <c r="M16" s="13">
        <v>-233335411</v>
      </c>
      <c r="N16" s="8"/>
      <c r="O16" s="7">
        <v>2775979616298</v>
      </c>
      <c r="P16" s="8"/>
      <c r="Q16" s="7">
        <f t="shared" si="1"/>
        <v>46925401</v>
      </c>
      <c r="R16" s="8"/>
      <c r="S16" s="7">
        <v>12838</v>
      </c>
      <c r="T16" s="8"/>
      <c r="U16" s="7">
        <v>566519498934</v>
      </c>
      <c r="V16" s="8"/>
      <c r="W16" s="7">
        <v>602265642398</v>
      </c>
      <c r="X16" s="8"/>
      <c r="Y16" s="9">
        <v>5.762404057034467E-3</v>
      </c>
    </row>
    <row r="17" spans="1:25" ht="21" x14ac:dyDescent="0.55000000000000004">
      <c r="A17" s="3" t="s">
        <v>25</v>
      </c>
      <c r="C17" s="7">
        <v>25800000</v>
      </c>
      <c r="D17" s="8"/>
      <c r="E17" s="7">
        <v>388882730412</v>
      </c>
      <c r="F17" s="8"/>
      <c r="G17" s="7">
        <v>400165184655</v>
      </c>
      <c r="H17" s="8"/>
      <c r="I17" s="7">
        <v>46500000</v>
      </c>
      <c r="J17" s="8"/>
      <c r="K17" s="7">
        <v>734318980150</v>
      </c>
      <c r="L17" s="8"/>
      <c r="M17" s="13">
        <v>-27000000</v>
      </c>
      <c r="N17" s="8"/>
      <c r="O17" s="7">
        <v>424036578927</v>
      </c>
      <c r="P17" s="8"/>
      <c r="Q17" s="7">
        <f t="shared" si="1"/>
        <v>45300000</v>
      </c>
      <c r="R17" s="8"/>
      <c r="S17" s="7">
        <v>15949</v>
      </c>
      <c r="T17" s="8"/>
      <c r="U17" s="7">
        <v>710400719638</v>
      </c>
      <c r="V17" s="8"/>
      <c r="W17" s="7">
        <v>722223281923</v>
      </c>
      <c r="X17" s="8"/>
      <c r="Y17" s="9">
        <v>6.910144090682838E-3</v>
      </c>
    </row>
    <row r="18" spans="1:25" ht="21" x14ac:dyDescent="0.55000000000000004">
      <c r="A18" s="3" t="s">
        <v>26</v>
      </c>
      <c r="C18" s="7">
        <v>111309742</v>
      </c>
      <c r="D18" s="8"/>
      <c r="E18" s="7">
        <v>2589918638368</v>
      </c>
      <c r="F18" s="8"/>
      <c r="G18" s="7">
        <v>2530166274461</v>
      </c>
      <c r="H18" s="8"/>
      <c r="I18" s="7">
        <v>137335718</v>
      </c>
      <c r="J18" s="8"/>
      <c r="K18" s="7">
        <v>4779361628180</v>
      </c>
      <c r="L18" s="8"/>
      <c r="M18" s="13">
        <v>-157235718</v>
      </c>
      <c r="N18" s="8"/>
      <c r="O18" s="7">
        <v>5290111418400</v>
      </c>
      <c r="P18" s="8"/>
      <c r="Q18" s="7">
        <f t="shared" si="1"/>
        <v>91409742</v>
      </c>
      <c r="R18" s="8"/>
      <c r="S18" s="7">
        <v>37665</v>
      </c>
      <c r="T18" s="8"/>
      <c r="U18" s="7">
        <v>3037143406687</v>
      </c>
      <c r="V18" s="8"/>
      <c r="W18" s="7">
        <v>3442018336488</v>
      </c>
      <c r="X18" s="8"/>
      <c r="Y18" s="9">
        <v>3.2932810757048334E-2</v>
      </c>
    </row>
    <row r="19" spans="1:25" ht="21" x14ac:dyDescent="0.55000000000000004">
      <c r="A19" s="3" t="s">
        <v>27</v>
      </c>
      <c r="C19" s="7">
        <v>155396137</v>
      </c>
      <c r="D19" s="8"/>
      <c r="E19" s="7">
        <v>5177708182848</v>
      </c>
      <c r="F19" s="8"/>
      <c r="G19" s="7">
        <v>4187416568879</v>
      </c>
      <c r="H19" s="8"/>
      <c r="I19" s="7">
        <v>59464880</v>
      </c>
      <c r="J19" s="8"/>
      <c r="K19" s="7">
        <v>2452744500133</v>
      </c>
      <c r="L19" s="8"/>
      <c r="M19" s="13">
        <v>-74478263</v>
      </c>
      <c r="N19" s="8"/>
      <c r="O19" s="7">
        <v>2919733822475</v>
      </c>
      <c r="P19" s="8"/>
      <c r="Q19" s="7">
        <f t="shared" si="1"/>
        <v>140382754</v>
      </c>
      <c r="R19" s="8"/>
      <c r="S19" s="7">
        <v>49175</v>
      </c>
      <c r="T19" s="8"/>
      <c r="U19" s="7">
        <v>5083657322495</v>
      </c>
      <c r="V19" s="8"/>
      <c r="W19" s="7">
        <v>6901458031029</v>
      </c>
      <c r="X19" s="8"/>
      <c r="Y19" s="9">
        <v>6.603230693869426E-2</v>
      </c>
    </row>
    <row r="20" spans="1:25" ht="21" x14ac:dyDescent="0.55000000000000004">
      <c r="A20" s="3" t="s">
        <v>28</v>
      </c>
      <c r="C20" s="7">
        <v>114034661</v>
      </c>
      <c r="D20" s="8"/>
      <c r="E20" s="7">
        <v>2285565869328</v>
      </c>
      <c r="F20" s="8"/>
      <c r="G20" s="7">
        <v>2197994645249</v>
      </c>
      <c r="H20" s="8"/>
      <c r="I20" s="7">
        <v>3965672</v>
      </c>
      <c r="J20" s="8"/>
      <c r="K20" s="7">
        <v>84026816194</v>
      </c>
      <c r="L20" s="8"/>
      <c r="M20" s="13">
        <v>-6200000</v>
      </c>
      <c r="N20" s="8"/>
      <c r="O20" s="7">
        <v>131485889365</v>
      </c>
      <c r="P20" s="8"/>
      <c r="Q20" s="7">
        <f t="shared" si="1"/>
        <v>111800333</v>
      </c>
      <c r="R20" s="8"/>
      <c r="S20" s="7">
        <v>21549</v>
      </c>
      <c r="T20" s="8"/>
      <c r="U20" s="7">
        <v>2245209019000</v>
      </c>
      <c r="V20" s="8"/>
      <c r="W20" s="7">
        <v>2408534895766</v>
      </c>
      <c r="X20" s="8"/>
      <c r="Y20" s="9">
        <v>2.3044567509463453E-2</v>
      </c>
    </row>
    <row r="21" spans="1:25" ht="21" x14ac:dyDescent="0.55000000000000004">
      <c r="A21" s="3" t="s">
        <v>29</v>
      </c>
      <c r="C21" s="7">
        <v>97162981</v>
      </c>
      <c r="D21" s="8"/>
      <c r="E21" s="7">
        <v>1474259132736</v>
      </c>
      <c r="F21" s="8"/>
      <c r="G21" s="7">
        <v>1354086253112</v>
      </c>
      <c r="H21" s="8"/>
      <c r="I21" s="7">
        <v>178500000</v>
      </c>
      <c r="J21" s="8"/>
      <c r="K21" s="7">
        <v>3349710083233</v>
      </c>
      <c r="L21" s="8"/>
      <c r="M21" s="13">
        <v>-171000000</v>
      </c>
      <c r="N21" s="8"/>
      <c r="O21" s="7">
        <v>3245365255158</v>
      </c>
      <c r="P21" s="8"/>
      <c r="Q21" s="7">
        <f t="shared" si="1"/>
        <v>104662981</v>
      </c>
      <c r="R21" s="8"/>
      <c r="S21" s="7">
        <v>23747</v>
      </c>
      <c r="T21" s="8"/>
      <c r="U21" s="7">
        <v>2051494911432</v>
      </c>
      <c r="V21" s="8"/>
      <c r="W21" s="7">
        <v>2484760743218</v>
      </c>
      <c r="X21" s="8"/>
      <c r="Y21" s="9">
        <v>2.3773887101494948E-2</v>
      </c>
    </row>
    <row r="22" spans="1:25" ht="21" x14ac:dyDescent="0.55000000000000004">
      <c r="A22" s="3" t="s">
        <v>30</v>
      </c>
      <c r="C22" s="7">
        <v>60622802</v>
      </c>
      <c r="D22" s="8"/>
      <c r="E22" s="7">
        <v>685993022225</v>
      </c>
      <c r="F22" s="8"/>
      <c r="G22" s="7">
        <v>626670525941</v>
      </c>
      <c r="H22" s="8"/>
      <c r="I22" s="7">
        <v>107339899</v>
      </c>
      <c r="J22" s="8"/>
      <c r="K22" s="7">
        <v>1365204657422</v>
      </c>
      <c r="L22" s="8"/>
      <c r="M22" s="13">
        <v>-106417258</v>
      </c>
      <c r="N22" s="8"/>
      <c r="O22" s="7">
        <v>1337753631977</v>
      </c>
      <c r="P22" s="8"/>
      <c r="Q22" s="7">
        <f t="shared" si="1"/>
        <v>61545443</v>
      </c>
      <c r="R22" s="8"/>
      <c r="S22" s="7">
        <v>13080</v>
      </c>
      <c r="T22" s="8"/>
      <c r="U22" s="7">
        <v>788820798978</v>
      </c>
      <c r="V22" s="8"/>
      <c r="W22" s="7">
        <v>804797040554</v>
      </c>
      <c r="X22" s="8"/>
      <c r="Y22" s="9">
        <v>7.7001997210277891E-3</v>
      </c>
    </row>
    <row r="23" spans="1:25" ht="21" x14ac:dyDescent="0.55000000000000004">
      <c r="A23" s="3" t="s">
        <v>31</v>
      </c>
      <c r="C23" s="7">
        <v>2290000</v>
      </c>
      <c r="D23" s="8"/>
      <c r="E23" s="7">
        <v>45516458966</v>
      </c>
      <c r="F23" s="8"/>
      <c r="G23" s="7">
        <v>54131661586</v>
      </c>
      <c r="H23" s="8"/>
      <c r="I23" s="7">
        <v>551438464</v>
      </c>
      <c r="J23" s="8"/>
      <c r="K23" s="7">
        <v>13301095208441</v>
      </c>
      <c r="L23" s="8"/>
      <c r="M23" s="13">
        <v>-392684728</v>
      </c>
      <c r="N23" s="8"/>
      <c r="O23" s="7">
        <v>9489358186026</v>
      </c>
      <c r="P23" s="8"/>
      <c r="Q23" s="7">
        <f t="shared" si="1"/>
        <v>161043736</v>
      </c>
      <c r="R23" s="8"/>
      <c r="S23" s="7">
        <v>24345</v>
      </c>
      <c r="T23" s="8"/>
      <c r="U23" s="7">
        <v>3906955667373</v>
      </c>
      <c r="V23" s="8"/>
      <c r="W23" s="7">
        <v>3919164028074</v>
      </c>
      <c r="X23" s="8"/>
      <c r="Y23" s="9">
        <v>3.7498082416982575E-2</v>
      </c>
    </row>
    <row r="24" spans="1:25" ht="21" x14ac:dyDescent="0.55000000000000004">
      <c r="A24" s="3" t="s">
        <v>32</v>
      </c>
      <c r="C24" s="7">
        <v>8300000</v>
      </c>
      <c r="D24" s="8"/>
      <c r="E24" s="7">
        <v>277070386820</v>
      </c>
      <c r="F24" s="8"/>
      <c r="G24" s="7">
        <v>349823854868</v>
      </c>
      <c r="H24" s="8"/>
      <c r="I24" s="7">
        <v>1300000</v>
      </c>
      <c r="J24" s="8"/>
      <c r="K24" s="7">
        <v>55798968261</v>
      </c>
      <c r="L24" s="8"/>
      <c r="M24" s="13">
        <v>-3300000</v>
      </c>
      <c r="N24" s="8"/>
      <c r="O24" s="7">
        <v>141173323298</v>
      </c>
      <c r="P24" s="8"/>
      <c r="Q24" s="7">
        <f t="shared" si="1"/>
        <v>6300000</v>
      </c>
      <c r="R24" s="8"/>
      <c r="S24" s="7">
        <v>43324</v>
      </c>
      <c r="T24" s="8"/>
      <c r="U24" s="7">
        <v>221009880707</v>
      </c>
      <c r="V24" s="8"/>
      <c r="W24" s="7">
        <v>272840552933</v>
      </c>
      <c r="X24" s="8"/>
      <c r="Y24" s="9">
        <v>2.6105050636537315E-3</v>
      </c>
    </row>
    <row r="25" spans="1:25" ht="21" x14ac:dyDescent="0.55000000000000004">
      <c r="A25" s="3" t="s">
        <v>34</v>
      </c>
      <c r="C25" s="7">
        <v>84297577</v>
      </c>
      <c r="D25" s="8"/>
      <c r="E25" s="7">
        <v>886774159864</v>
      </c>
      <c r="F25" s="8"/>
      <c r="G25" s="7">
        <v>813420530346</v>
      </c>
      <c r="H25" s="8"/>
      <c r="I25" s="7">
        <v>371915806</v>
      </c>
      <c r="J25" s="8"/>
      <c r="K25" s="7">
        <v>4634728952892</v>
      </c>
      <c r="L25" s="8"/>
      <c r="M25" s="13">
        <v>-398748153</v>
      </c>
      <c r="N25" s="8"/>
      <c r="O25" s="7">
        <v>4918734318382</v>
      </c>
      <c r="P25" s="8"/>
      <c r="Q25" s="7">
        <f t="shared" si="1"/>
        <v>57465230</v>
      </c>
      <c r="R25" s="8"/>
      <c r="S25" s="7">
        <v>13595</v>
      </c>
      <c r="T25" s="8"/>
      <c r="U25" s="7">
        <v>795195920574</v>
      </c>
      <c r="V25" s="8"/>
      <c r="W25" s="7">
        <v>781028867104</v>
      </c>
      <c r="X25" s="8"/>
      <c r="Y25" s="9">
        <v>7.4727887424249802E-3</v>
      </c>
    </row>
    <row r="26" spans="1:25" ht="21" x14ac:dyDescent="0.55000000000000004">
      <c r="A26" s="3" t="s">
        <v>36</v>
      </c>
      <c r="C26" s="7">
        <v>373954</v>
      </c>
      <c r="D26" s="8"/>
      <c r="E26" s="7">
        <v>34027820822</v>
      </c>
      <c r="F26" s="8"/>
      <c r="G26" s="7">
        <v>37397310723</v>
      </c>
      <c r="H26" s="8"/>
      <c r="I26" s="7">
        <v>5644223</v>
      </c>
      <c r="J26" s="8"/>
      <c r="K26" s="7">
        <v>576472954748</v>
      </c>
      <c r="L26" s="8"/>
      <c r="M26" s="13">
        <v>-4012305</v>
      </c>
      <c r="N26" s="8"/>
      <c r="O26" s="7">
        <v>410456823652</v>
      </c>
      <c r="P26" s="8"/>
      <c r="Q26" s="7">
        <f t="shared" si="1"/>
        <v>2005872</v>
      </c>
      <c r="R26" s="8"/>
      <c r="S26" s="7">
        <v>102856</v>
      </c>
      <c r="T26" s="8"/>
      <c r="U26" s="7">
        <v>205037588867</v>
      </c>
      <c r="V26" s="8"/>
      <c r="W26" s="7">
        <v>206239891418</v>
      </c>
      <c r="X26" s="8"/>
      <c r="Y26" s="9">
        <v>1.9732780742688729E-3</v>
      </c>
    </row>
    <row r="27" spans="1:25" ht="21" x14ac:dyDescent="0.55000000000000004">
      <c r="A27" s="3" t="s">
        <v>39</v>
      </c>
      <c r="C27" s="7">
        <v>0</v>
      </c>
      <c r="D27" s="8"/>
      <c r="E27" s="7">
        <v>0</v>
      </c>
      <c r="F27" s="8"/>
      <c r="G27" s="7">
        <v>0</v>
      </c>
      <c r="H27" s="8"/>
      <c r="I27" s="7">
        <v>49050000</v>
      </c>
      <c r="J27" s="8"/>
      <c r="K27" s="7">
        <v>1377559337497</v>
      </c>
      <c r="L27" s="8"/>
      <c r="M27" s="13">
        <v>-49050000</v>
      </c>
      <c r="N27" s="8"/>
      <c r="O27" s="7">
        <v>1391728170907</v>
      </c>
      <c r="P27" s="8"/>
      <c r="Q27" s="7">
        <f t="shared" si="1"/>
        <v>0</v>
      </c>
      <c r="R27" s="8"/>
      <c r="S27" s="7">
        <v>0</v>
      </c>
      <c r="T27" s="8"/>
      <c r="U27" s="7">
        <v>0</v>
      </c>
      <c r="V27" s="8"/>
      <c r="W27" s="7">
        <v>0</v>
      </c>
      <c r="X27" s="8"/>
      <c r="Y27" s="9">
        <v>0</v>
      </c>
    </row>
    <row r="28" spans="1:25" ht="21" x14ac:dyDescent="0.55000000000000004">
      <c r="A28" s="3" t="s">
        <v>40</v>
      </c>
      <c r="C28" s="7">
        <v>0</v>
      </c>
      <c r="D28" s="8"/>
      <c r="E28" s="7">
        <v>0</v>
      </c>
      <c r="F28" s="8"/>
      <c r="G28" s="7">
        <v>0</v>
      </c>
      <c r="H28" s="8"/>
      <c r="I28" s="7">
        <v>71700000</v>
      </c>
      <c r="J28" s="8"/>
      <c r="K28" s="7">
        <v>1199239056283</v>
      </c>
      <c r="L28" s="8"/>
      <c r="M28" s="13">
        <v>-22000000</v>
      </c>
      <c r="N28" s="8"/>
      <c r="O28" s="7">
        <v>370331390004</v>
      </c>
      <c r="P28" s="8"/>
      <c r="Q28" s="7">
        <f t="shared" si="1"/>
        <v>49700000</v>
      </c>
      <c r="R28" s="8"/>
      <c r="S28" s="7">
        <v>16954</v>
      </c>
      <c r="T28" s="8"/>
      <c r="U28" s="7">
        <v>832762665033</v>
      </c>
      <c r="V28" s="8"/>
      <c r="W28" s="7">
        <v>842303086161</v>
      </c>
      <c r="X28" s="8"/>
      <c r="Y28" s="9">
        <v>8.0590529813741145E-3</v>
      </c>
    </row>
    <row r="29" spans="1:25" ht="21" x14ac:dyDescent="0.55000000000000004">
      <c r="A29" s="3" t="s">
        <v>41</v>
      </c>
      <c r="C29" s="7">
        <v>0</v>
      </c>
      <c r="D29" s="8"/>
      <c r="E29" s="7">
        <v>0</v>
      </c>
      <c r="F29" s="8"/>
      <c r="G29" s="7">
        <v>0</v>
      </c>
      <c r="H29" s="8"/>
      <c r="I29" s="7">
        <v>19400000</v>
      </c>
      <c r="J29" s="8"/>
      <c r="K29" s="7">
        <v>824742311572</v>
      </c>
      <c r="L29" s="8"/>
      <c r="M29" s="13">
        <v>-9400000</v>
      </c>
      <c r="N29" s="8"/>
      <c r="O29" s="7">
        <v>404004268565</v>
      </c>
      <c r="P29" s="8"/>
      <c r="Q29" s="7">
        <f t="shared" si="1"/>
        <v>10000000</v>
      </c>
      <c r="R29" s="8"/>
      <c r="S29" s="7">
        <v>43193</v>
      </c>
      <c r="T29" s="8"/>
      <c r="U29" s="7">
        <v>425543947175</v>
      </c>
      <c r="V29" s="8"/>
      <c r="W29" s="7">
        <v>431770725813</v>
      </c>
      <c r="X29" s="8"/>
      <c r="Y29" s="9">
        <v>4.1311295331858859E-3</v>
      </c>
    </row>
    <row r="30" spans="1:25" ht="21" x14ac:dyDescent="0.55000000000000004">
      <c r="A30" s="3" t="s">
        <v>42</v>
      </c>
      <c r="C30" s="7">
        <v>0</v>
      </c>
      <c r="D30" s="8"/>
      <c r="E30" s="7">
        <v>0</v>
      </c>
      <c r="F30" s="8"/>
      <c r="G30" s="7">
        <v>0</v>
      </c>
      <c r="H30" s="8"/>
      <c r="I30" s="7">
        <v>196800000</v>
      </c>
      <c r="J30" s="8"/>
      <c r="K30" s="7">
        <v>2136095393825</v>
      </c>
      <c r="L30" s="8"/>
      <c r="M30" s="13">
        <v>-41300000</v>
      </c>
      <c r="N30" s="8"/>
      <c r="O30" s="7">
        <v>450800306104</v>
      </c>
      <c r="P30" s="8"/>
      <c r="Q30" s="7">
        <f t="shared" si="1"/>
        <v>155500000</v>
      </c>
      <c r="R30" s="8"/>
      <c r="S30" s="7">
        <v>10926</v>
      </c>
      <c r="T30" s="8"/>
      <c r="U30" s="7">
        <v>1687819277138</v>
      </c>
      <c r="V30" s="8"/>
      <c r="W30" s="7">
        <v>1698366496331</v>
      </c>
      <c r="X30" s="8"/>
      <c r="Y30" s="9">
        <v>1.6249763061067596E-2</v>
      </c>
    </row>
    <row r="31" spans="1:25" ht="21" x14ac:dyDescent="0.55000000000000004">
      <c r="A31" s="3" t="s">
        <v>43</v>
      </c>
      <c r="C31" s="7">
        <v>0</v>
      </c>
      <c r="D31" s="8"/>
      <c r="E31" s="7">
        <v>0</v>
      </c>
      <c r="F31" s="8"/>
      <c r="G31" s="7">
        <v>0</v>
      </c>
      <c r="H31" s="8"/>
      <c r="I31" s="7">
        <v>11900000</v>
      </c>
      <c r="J31" s="8"/>
      <c r="K31" s="7">
        <v>251036435543</v>
      </c>
      <c r="L31" s="8"/>
      <c r="M31" s="13">
        <v>-11900000</v>
      </c>
      <c r="N31" s="8"/>
      <c r="O31" s="7">
        <v>254387589982</v>
      </c>
      <c r="P31" s="8"/>
      <c r="Q31" s="7">
        <f t="shared" si="1"/>
        <v>0</v>
      </c>
      <c r="R31" s="8"/>
      <c r="S31" s="7">
        <v>0</v>
      </c>
      <c r="T31" s="8"/>
      <c r="U31" s="7">
        <v>0</v>
      </c>
      <c r="V31" s="8"/>
      <c r="W31" s="7">
        <v>0</v>
      </c>
      <c r="X31" s="8"/>
      <c r="Y31" s="9">
        <v>0</v>
      </c>
    </row>
    <row r="32" spans="1:25" ht="21" x14ac:dyDescent="0.55000000000000004">
      <c r="A32" s="3" t="s">
        <v>44</v>
      </c>
      <c r="C32" s="7">
        <v>0</v>
      </c>
      <c r="D32" s="8"/>
      <c r="E32" s="7">
        <v>0</v>
      </c>
      <c r="F32" s="8"/>
      <c r="G32" s="7">
        <v>0</v>
      </c>
      <c r="H32" s="8"/>
      <c r="I32" s="7">
        <v>47100000</v>
      </c>
      <c r="J32" s="8"/>
      <c r="K32" s="7">
        <v>835021200516</v>
      </c>
      <c r="L32" s="8"/>
      <c r="M32" s="13">
        <v>-20900000</v>
      </c>
      <c r="N32" s="8"/>
      <c r="O32" s="7">
        <v>371383301957</v>
      </c>
      <c r="P32" s="8"/>
      <c r="Q32" s="7">
        <f t="shared" si="1"/>
        <v>26200000</v>
      </c>
      <c r="R32" s="8"/>
      <c r="S32" s="7">
        <v>17951</v>
      </c>
      <c r="T32" s="8"/>
      <c r="U32" s="7">
        <v>465815317229</v>
      </c>
      <c r="V32" s="8"/>
      <c r="W32" s="7">
        <v>470142770901</v>
      </c>
      <c r="X32" s="8"/>
      <c r="Y32" s="9">
        <v>4.4982685707232115E-3</v>
      </c>
    </row>
    <row r="33" spans="1:25" ht="21" x14ac:dyDescent="0.55000000000000004">
      <c r="A33" s="3" t="s">
        <v>45</v>
      </c>
      <c r="C33" s="7">
        <v>0</v>
      </c>
      <c r="D33" s="8"/>
      <c r="E33" s="7">
        <v>0</v>
      </c>
      <c r="F33" s="8"/>
      <c r="G33" s="7">
        <v>0</v>
      </c>
      <c r="H33" s="8"/>
      <c r="I33" s="7">
        <v>3020000</v>
      </c>
      <c r="J33" s="8"/>
      <c r="K33" s="7">
        <v>340033851244</v>
      </c>
      <c r="L33" s="8"/>
      <c r="M33" s="13">
        <v>-3020000</v>
      </c>
      <c r="N33" s="8"/>
      <c r="O33" s="7">
        <v>343139404886</v>
      </c>
      <c r="P33" s="8"/>
      <c r="Q33" s="7">
        <f t="shared" si="1"/>
        <v>0</v>
      </c>
      <c r="R33" s="8"/>
      <c r="S33" s="7">
        <v>0</v>
      </c>
      <c r="T33" s="8"/>
      <c r="U33" s="7">
        <v>0</v>
      </c>
      <c r="V33" s="8"/>
      <c r="W33" s="7">
        <v>0</v>
      </c>
      <c r="X33" s="8"/>
      <c r="Y33" s="9">
        <v>0</v>
      </c>
    </row>
    <row r="34" spans="1:25" ht="21" x14ac:dyDescent="0.55000000000000004">
      <c r="A34" s="3" t="s">
        <v>46</v>
      </c>
      <c r="C34" s="7">
        <v>0</v>
      </c>
      <c r="D34" s="8"/>
      <c r="E34" s="7">
        <v>0</v>
      </c>
      <c r="F34" s="8"/>
      <c r="G34" s="7">
        <v>0</v>
      </c>
      <c r="H34" s="8"/>
      <c r="I34" s="7">
        <v>10566707</v>
      </c>
      <c r="J34" s="8"/>
      <c r="K34" s="7">
        <v>238049990100</v>
      </c>
      <c r="L34" s="8"/>
      <c r="M34" s="13">
        <v>0</v>
      </c>
      <c r="N34" s="8"/>
      <c r="O34" s="7">
        <v>0</v>
      </c>
      <c r="P34" s="8"/>
      <c r="Q34" s="7">
        <f t="shared" si="1"/>
        <v>10566707</v>
      </c>
      <c r="R34" s="8"/>
      <c r="S34" s="7">
        <v>22951</v>
      </c>
      <c r="T34" s="8"/>
      <c r="U34" s="7">
        <v>238049990100</v>
      </c>
      <c r="V34" s="8"/>
      <c r="W34" s="7">
        <v>242427064400</v>
      </c>
      <c r="X34" s="8"/>
      <c r="Y34" s="9">
        <v>2.3195125225329558E-3</v>
      </c>
    </row>
    <row r="35" spans="1:25" ht="21.75" thickBot="1" x14ac:dyDescent="0.6">
      <c r="A35" s="3" t="s">
        <v>47</v>
      </c>
      <c r="C35" s="7">
        <v>0</v>
      </c>
      <c r="D35" s="8"/>
      <c r="E35" s="7">
        <v>0</v>
      </c>
      <c r="F35" s="8"/>
      <c r="G35" s="7">
        <v>0</v>
      </c>
      <c r="H35" s="8"/>
      <c r="I35" s="7">
        <v>6200000</v>
      </c>
      <c r="J35" s="8"/>
      <c r="K35" s="7">
        <v>209286996340</v>
      </c>
      <c r="L35" s="8"/>
      <c r="M35" s="13">
        <v>-6200000</v>
      </c>
      <c r="N35" s="8"/>
      <c r="O35" s="7">
        <v>211764055848</v>
      </c>
      <c r="P35" s="8"/>
      <c r="Q35" s="7">
        <f t="shared" si="1"/>
        <v>0</v>
      </c>
      <c r="R35" s="8"/>
      <c r="S35" s="7">
        <v>0</v>
      </c>
      <c r="T35" s="8"/>
      <c r="U35" s="7">
        <v>0</v>
      </c>
      <c r="V35" s="8"/>
      <c r="W35" s="7">
        <v>0</v>
      </c>
      <c r="X35" s="8"/>
      <c r="Y35" s="9">
        <v>0</v>
      </c>
    </row>
    <row r="36" spans="1:25" s="10" customFormat="1" ht="24.75" thickBot="1" x14ac:dyDescent="0.3">
      <c r="A36" s="10" t="s">
        <v>48</v>
      </c>
      <c r="C36" s="10" t="s">
        <v>48</v>
      </c>
      <c r="E36" s="11">
        <f>SUM(E9:E35)</f>
        <v>60320522401584</v>
      </c>
      <c r="G36" s="11">
        <f>SUM(G9:G35)</f>
        <v>58462662504809</v>
      </c>
      <c r="I36" s="10" t="s">
        <v>48</v>
      </c>
      <c r="K36" s="11">
        <f>SUM(K9:K35)</f>
        <v>298785119885005</v>
      </c>
      <c r="M36" s="10" t="s">
        <v>48</v>
      </c>
      <c r="O36" s="11">
        <f>SUM(O9:O35)</f>
        <v>300819909375280</v>
      </c>
      <c r="Q36" s="10" t="s">
        <v>48</v>
      </c>
      <c r="S36" s="10" t="s">
        <v>48</v>
      </c>
      <c r="U36" s="11">
        <f>SUM(U9:U35)</f>
        <v>60842396709036</v>
      </c>
      <c r="W36" s="11">
        <f>SUM(W9:W35)</f>
        <v>62461894713717</v>
      </c>
      <c r="Y36" s="12">
        <f>SUM(Y9:Y35)</f>
        <v>0.59762777447385362</v>
      </c>
    </row>
    <row r="37" spans="1:25" ht="19.5" thickTop="1" x14ac:dyDescent="0.45"/>
    <row r="38" spans="1:25" x14ac:dyDescent="0.45">
      <c r="Y38" s="4"/>
    </row>
  </sheetData>
  <mergeCells count="18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A5:Y5"/>
    <mergeCell ref="I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F29"/>
  <sheetViews>
    <sheetView rightToLeft="1" topLeftCell="A15" workbookViewId="0">
      <selection activeCell="G16" sqref="G16"/>
    </sheetView>
  </sheetViews>
  <sheetFormatPr defaultRowHeight="18.75" x14ac:dyDescent="0.45"/>
  <cols>
    <col min="1" max="1" width="32.42578125" style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16" style="1" customWidth="1"/>
    <col min="10" max="10" width="1" style="1" customWidth="1"/>
    <col min="11" max="11" width="22" style="1" customWidth="1"/>
    <col min="12" max="12" width="1" style="1" customWidth="1"/>
    <col min="13" max="13" width="13" style="1" customWidth="1"/>
    <col min="14" max="14" width="1" style="1" customWidth="1"/>
    <col min="15" max="15" width="24" style="1" customWidth="1"/>
    <col min="16" max="16" width="1" style="1" customWidth="1"/>
    <col min="17" max="17" width="16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32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  <c r="V2" s="65" t="s">
        <v>0</v>
      </c>
      <c r="W2" s="65" t="s">
        <v>0</v>
      </c>
      <c r="X2" s="65" t="s">
        <v>0</v>
      </c>
      <c r="Y2" s="65" t="s">
        <v>0</v>
      </c>
    </row>
    <row r="3" spans="1:32" ht="26.25" x14ac:dyDescent="0.45">
      <c r="A3" s="65" t="s">
        <v>1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 t="s">
        <v>1</v>
      </c>
      <c r="H3" s="65" t="s">
        <v>1</v>
      </c>
      <c r="I3" s="65" t="s">
        <v>1</v>
      </c>
      <c r="J3" s="65" t="s">
        <v>1</v>
      </c>
      <c r="K3" s="65" t="s">
        <v>1</v>
      </c>
      <c r="L3" s="65" t="s">
        <v>1</v>
      </c>
      <c r="M3" s="65" t="s">
        <v>1</v>
      </c>
      <c r="N3" s="65" t="s">
        <v>1</v>
      </c>
      <c r="O3" s="65" t="s">
        <v>1</v>
      </c>
      <c r="P3" s="65" t="s">
        <v>1</v>
      </c>
      <c r="Q3" s="65" t="s">
        <v>1</v>
      </c>
      <c r="R3" s="65" t="s">
        <v>1</v>
      </c>
      <c r="S3" s="65" t="s">
        <v>1</v>
      </c>
      <c r="T3" s="65" t="s">
        <v>1</v>
      </c>
      <c r="U3" s="65" t="s">
        <v>1</v>
      </c>
      <c r="V3" s="65" t="s">
        <v>1</v>
      </c>
      <c r="W3" s="65" t="s">
        <v>1</v>
      </c>
      <c r="X3" s="65" t="s">
        <v>1</v>
      </c>
      <c r="Y3" s="65" t="s">
        <v>1</v>
      </c>
    </row>
    <row r="4" spans="1:32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  <c r="V4" s="65" t="s">
        <v>2</v>
      </c>
      <c r="W4" s="65" t="s">
        <v>2</v>
      </c>
      <c r="X4" s="65" t="s">
        <v>2</v>
      </c>
      <c r="Y4" s="65" t="s">
        <v>2</v>
      </c>
    </row>
    <row r="5" spans="1:32" s="19" customFormat="1" ht="28.5" x14ac:dyDescent="0.4">
      <c r="A5" s="66" t="s">
        <v>121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18"/>
      <c r="AA5" s="18"/>
      <c r="AB5" s="18"/>
      <c r="AC5" s="18"/>
      <c r="AD5" s="18"/>
      <c r="AE5" s="18"/>
      <c r="AF5" s="18"/>
    </row>
    <row r="6" spans="1:32" ht="27" thickBot="1" x14ac:dyDescent="0.5">
      <c r="A6" s="63" t="s">
        <v>49</v>
      </c>
      <c r="C6" s="64" t="s">
        <v>117</v>
      </c>
      <c r="D6" s="64" t="s">
        <v>4</v>
      </c>
      <c r="E6" s="64" t="s">
        <v>4</v>
      </c>
      <c r="F6" s="64" t="s">
        <v>4</v>
      </c>
      <c r="G6" s="64" t="s">
        <v>4</v>
      </c>
      <c r="I6" s="64" t="s">
        <v>5</v>
      </c>
      <c r="J6" s="64" t="s">
        <v>5</v>
      </c>
      <c r="K6" s="64" t="s">
        <v>5</v>
      </c>
      <c r="L6" s="64" t="s">
        <v>5</v>
      </c>
      <c r="M6" s="64" t="s">
        <v>5</v>
      </c>
      <c r="N6" s="64" t="s">
        <v>5</v>
      </c>
      <c r="O6" s="64" t="s">
        <v>5</v>
      </c>
      <c r="Q6" s="64" t="s">
        <v>6</v>
      </c>
      <c r="R6" s="64" t="s">
        <v>6</v>
      </c>
      <c r="S6" s="64" t="s">
        <v>6</v>
      </c>
      <c r="T6" s="64" t="s">
        <v>6</v>
      </c>
      <c r="U6" s="64" t="s">
        <v>6</v>
      </c>
      <c r="V6" s="64" t="s">
        <v>6</v>
      </c>
      <c r="W6" s="64" t="s">
        <v>6</v>
      </c>
      <c r="X6" s="64" t="s">
        <v>6</v>
      </c>
      <c r="Y6" s="64" t="s">
        <v>6</v>
      </c>
    </row>
    <row r="7" spans="1:32" ht="27" thickBot="1" x14ac:dyDescent="0.5">
      <c r="A7" s="64" t="s">
        <v>50</v>
      </c>
      <c r="C7" s="64" t="s">
        <v>7</v>
      </c>
      <c r="E7" s="64" t="s">
        <v>8</v>
      </c>
      <c r="G7" s="64" t="s">
        <v>9</v>
      </c>
      <c r="I7" s="64" t="s">
        <v>10</v>
      </c>
      <c r="J7" s="64" t="s">
        <v>10</v>
      </c>
      <c r="K7" s="64" t="s">
        <v>10</v>
      </c>
      <c r="M7" s="64" t="s">
        <v>11</v>
      </c>
      <c r="N7" s="64" t="s">
        <v>11</v>
      </c>
      <c r="O7" s="64" t="s">
        <v>11</v>
      </c>
      <c r="Q7" s="64" t="s">
        <v>7</v>
      </c>
      <c r="S7" s="64" t="s">
        <v>51</v>
      </c>
      <c r="U7" s="64" t="s">
        <v>8</v>
      </c>
      <c r="W7" s="64" t="s">
        <v>9</v>
      </c>
      <c r="Y7" s="64" t="s">
        <v>70</v>
      </c>
    </row>
    <row r="8" spans="1:32" ht="27" thickBot="1" x14ac:dyDescent="0.5">
      <c r="A8" s="64" t="s">
        <v>50</v>
      </c>
      <c r="C8" s="64" t="s">
        <v>7</v>
      </c>
      <c r="E8" s="64" t="s">
        <v>8</v>
      </c>
      <c r="G8" s="64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64" t="s">
        <v>7</v>
      </c>
      <c r="S8" s="64" t="s">
        <v>51</v>
      </c>
      <c r="U8" s="64" t="s">
        <v>8</v>
      </c>
      <c r="W8" s="64" t="s">
        <v>9</v>
      </c>
      <c r="Y8" s="64" t="s">
        <v>13</v>
      </c>
    </row>
    <row r="9" spans="1:32" ht="21" x14ac:dyDescent="0.55000000000000004">
      <c r="A9" s="6" t="s">
        <v>52</v>
      </c>
      <c r="B9" s="8"/>
      <c r="C9" s="7">
        <v>33370</v>
      </c>
      <c r="D9" s="8"/>
      <c r="E9" s="7">
        <v>49985300824</v>
      </c>
      <c r="F9" s="8"/>
      <c r="G9" s="7">
        <v>68570474351</v>
      </c>
      <c r="H9" s="8"/>
      <c r="I9" s="7">
        <v>0</v>
      </c>
      <c r="J9" s="8"/>
      <c r="K9" s="7">
        <v>0</v>
      </c>
      <c r="L9" s="8"/>
      <c r="M9" s="13">
        <v>0</v>
      </c>
      <c r="N9" s="8"/>
      <c r="O9" s="13">
        <v>0</v>
      </c>
      <c r="P9" s="8"/>
      <c r="Q9" s="7">
        <f>C9+I9+M9</f>
        <v>33370</v>
      </c>
      <c r="R9" s="8"/>
      <c r="S9" s="7">
        <v>2090693</v>
      </c>
      <c r="T9" s="8"/>
      <c r="U9" s="7">
        <v>49985300824</v>
      </c>
      <c r="V9" s="8"/>
      <c r="W9" s="7">
        <v>69715868350</v>
      </c>
      <c r="X9" s="8"/>
      <c r="Y9" s="9">
        <v>6.6703290763885494E-4</v>
      </c>
    </row>
    <row r="10" spans="1:32" ht="21" x14ac:dyDescent="0.55000000000000004">
      <c r="A10" s="6" t="s">
        <v>53</v>
      </c>
      <c r="B10" s="8"/>
      <c r="C10" s="7">
        <v>23908</v>
      </c>
      <c r="D10" s="8"/>
      <c r="E10" s="7">
        <v>30001940747</v>
      </c>
      <c r="F10" s="8"/>
      <c r="G10" s="7">
        <v>41067036659</v>
      </c>
      <c r="H10" s="8"/>
      <c r="I10" s="7">
        <v>0</v>
      </c>
      <c r="J10" s="8"/>
      <c r="K10" s="7">
        <v>0</v>
      </c>
      <c r="L10" s="8"/>
      <c r="M10" s="13">
        <v>0</v>
      </c>
      <c r="N10" s="8"/>
      <c r="O10" s="13">
        <v>0</v>
      </c>
      <c r="P10" s="8"/>
      <c r="Q10" s="7">
        <f t="shared" ref="Q10:Q26" si="0">C10+I10+M10</f>
        <v>23908</v>
      </c>
      <c r="R10" s="8"/>
      <c r="S10" s="7">
        <v>1747732</v>
      </c>
      <c r="T10" s="8"/>
      <c r="U10" s="7">
        <v>30001940747</v>
      </c>
      <c r="V10" s="8"/>
      <c r="W10" s="7">
        <v>41754497837</v>
      </c>
      <c r="X10" s="8"/>
      <c r="Y10" s="9">
        <v>3.9950193203344632E-4</v>
      </c>
    </row>
    <row r="11" spans="1:32" ht="21" x14ac:dyDescent="0.55000000000000004">
      <c r="A11" s="6" t="s">
        <v>54</v>
      </c>
      <c r="B11" s="8"/>
      <c r="C11" s="7">
        <v>25461</v>
      </c>
      <c r="D11" s="8"/>
      <c r="E11" s="7">
        <v>30006899696</v>
      </c>
      <c r="F11" s="8"/>
      <c r="G11" s="7">
        <v>41503513194</v>
      </c>
      <c r="H11" s="8"/>
      <c r="I11" s="7">
        <v>0</v>
      </c>
      <c r="J11" s="8"/>
      <c r="K11" s="7">
        <v>0</v>
      </c>
      <c r="L11" s="8"/>
      <c r="M11" s="13">
        <v>0</v>
      </c>
      <c r="N11" s="8"/>
      <c r="O11" s="13">
        <v>0</v>
      </c>
      <c r="P11" s="8"/>
      <c r="Q11" s="7">
        <f t="shared" si="0"/>
        <v>25461</v>
      </c>
      <c r="R11" s="8"/>
      <c r="S11" s="7">
        <v>1660283</v>
      </c>
      <c r="T11" s="8"/>
      <c r="U11" s="7">
        <v>30006899696</v>
      </c>
      <c r="V11" s="8"/>
      <c r="W11" s="7">
        <v>42241830430</v>
      </c>
      <c r="X11" s="8"/>
      <c r="Y11" s="9">
        <v>4.0416467072105778E-4</v>
      </c>
    </row>
    <row r="12" spans="1:32" ht="21" x14ac:dyDescent="0.55000000000000004">
      <c r="A12" s="6" t="s">
        <v>55</v>
      </c>
      <c r="B12" s="8"/>
      <c r="C12" s="7">
        <v>10553</v>
      </c>
      <c r="D12" s="8"/>
      <c r="E12" s="7">
        <v>30880977088</v>
      </c>
      <c r="F12" s="8"/>
      <c r="G12" s="7">
        <v>41919319571</v>
      </c>
      <c r="H12" s="8"/>
      <c r="I12" s="7">
        <v>66</v>
      </c>
      <c r="J12" s="8"/>
      <c r="K12" s="7">
        <v>260165913</v>
      </c>
      <c r="L12" s="8"/>
      <c r="M12" s="13">
        <v>0</v>
      </c>
      <c r="N12" s="8"/>
      <c r="O12" s="13">
        <v>0</v>
      </c>
      <c r="P12" s="8"/>
      <c r="Q12" s="7">
        <f t="shared" si="0"/>
        <v>10619</v>
      </c>
      <c r="R12" s="8"/>
      <c r="S12" s="7">
        <v>4044550</v>
      </c>
      <c r="T12" s="8"/>
      <c r="U12" s="7">
        <v>31141143001</v>
      </c>
      <c r="V12" s="8"/>
      <c r="W12" s="7">
        <v>42917941680</v>
      </c>
      <c r="X12" s="8"/>
      <c r="Y12" s="9">
        <v>4.1063362052615394E-4</v>
      </c>
    </row>
    <row r="13" spans="1:32" ht="21" x14ac:dyDescent="0.55000000000000004">
      <c r="A13" s="6" t="s">
        <v>56</v>
      </c>
      <c r="B13" s="8"/>
      <c r="C13" s="7">
        <v>64800</v>
      </c>
      <c r="D13" s="8"/>
      <c r="E13" s="7">
        <v>99976334535</v>
      </c>
      <c r="F13" s="8"/>
      <c r="G13" s="7">
        <v>134094301222</v>
      </c>
      <c r="H13" s="8"/>
      <c r="I13" s="7">
        <v>0</v>
      </c>
      <c r="J13" s="8"/>
      <c r="K13" s="7">
        <v>0</v>
      </c>
      <c r="L13" s="8"/>
      <c r="M13" s="13">
        <v>0</v>
      </c>
      <c r="N13" s="8"/>
      <c r="O13" s="13">
        <v>0</v>
      </c>
      <c r="P13" s="8"/>
      <c r="Q13" s="7">
        <f t="shared" si="0"/>
        <v>64800</v>
      </c>
      <c r="R13" s="8"/>
      <c r="S13" s="7">
        <v>2106230</v>
      </c>
      <c r="T13" s="8"/>
      <c r="U13" s="7">
        <v>99976334535</v>
      </c>
      <c r="V13" s="8"/>
      <c r="W13" s="7">
        <v>136384800623</v>
      </c>
      <c r="X13" s="8"/>
      <c r="Y13" s="9">
        <v>1.3049131032921461E-3</v>
      </c>
    </row>
    <row r="14" spans="1:32" ht="21" x14ac:dyDescent="0.55000000000000004">
      <c r="A14" s="6" t="s">
        <v>57</v>
      </c>
      <c r="B14" s="8"/>
      <c r="C14" s="7">
        <v>4649</v>
      </c>
      <c r="D14" s="8"/>
      <c r="E14" s="7">
        <v>19999765550</v>
      </c>
      <c r="F14" s="8"/>
      <c r="G14" s="7">
        <v>26035636988</v>
      </c>
      <c r="H14" s="8"/>
      <c r="I14" s="7">
        <v>0</v>
      </c>
      <c r="J14" s="8"/>
      <c r="K14" s="7">
        <v>0</v>
      </c>
      <c r="L14" s="8"/>
      <c r="M14" s="13">
        <v>0</v>
      </c>
      <c r="N14" s="8"/>
      <c r="O14" s="13">
        <v>0</v>
      </c>
      <c r="P14" s="8"/>
      <c r="Q14" s="7">
        <f t="shared" si="0"/>
        <v>4649</v>
      </c>
      <c r="R14" s="8"/>
      <c r="S14" s="7">
        <v>5695671</v>
      </c>
      <c r="T14" s="8"/>
      <c r="U14" s="7">
        <v>19999765550</v>
      </c>
      <c r="V14" s="8"/>
      <c r="W14" s="7">
        <v>26459981672</v>
      </c>
      <c r="X14" s="8"/>
      <c r="Y14" s="9">
        <v>2.5316587067576805E-4</v>
      </c>
    </row>
    <row r="15" spans="1:32" ht="21" x14ac:dyDescent="0.55000000000000004">
      <c r="A15" s="6" t="s">
        <v>58</v>
      </c>
      <c r="B15" s="8"/>
      <c r="C15" s="7">
        <v>14500</v>
      </c>
      <c r="D15" s="8"/>
      <c r="E15" s="7">
        <v>60180307000</v>
      </c>
      <c r="F15" s="8"/>
      <c r="G15" s="7">
        <v>77452192736</v>
      </c>
      <c r="H15" s="8"/>
      <c r="I15" s="7">
        <v>0</v>
      </c>
      <c r="J15" s="8"/>
      <c r="K15" s="7">
        <v>0</v>
      </c>
      <c r="L15" s="8"/>
      <c r="M15" s="13">
        <v>0</v>
      </c>
      <c r="N15" s="8"/>
      <c r="O15" s="13">
        <v>0</v>
      </c>
      <c r="P15" s="8"/>
      <c r="Q15" s="7">
        <f t="shared" si="0"/>
        <v>14500</v>
      </c>
      <c r="R15" s="8"/>
      <c r="S15" s="7">
        <v>5430569</v>
      </c>
      <c r="T15" s="8"/>
      <c r="U15" s="7">
        <v>60180307000</v>
      </c>
      <c r="V15" s="8"/>
      <c r="W15" s="7">
        <v>78686164321</v>
      </c>
      <c r="X15" s="8"/>
      <c r="Y15" s="9">
        <v>7.5285960313202288E-4</v>
      </c>
    </row>
    <row r="16" spans="1:32" ht="21" x14ac:dyDescent="0.55000000000000004">
      <c r="A16" s="6" t="s">
        <v>59</v>
      </c>
      <c r="B16" s="8"/>
      <c r="C16" s="7">
        <v>9310</v>
      </c>
      <c r="D16" s="8"/>
      <c r="E16" s="7">
        <v>9288903492</v>
      </c>
      <c r="F16" s="8"/>
      <c r="G16" s="7">
        <v>9306788319</v>
      </c>
      <c r="H16" s="8"/>
      <c r="I16" s="7">
        <v>0</v>
      </c>
      <c r="J16" s="8"/>
      <c r="K16" s="7">
        <v>0</v>
      </c>
      <c r="L16" s="8"/>
      <c r="M16" s="13">
        <v>-131</v>
      </c>
      <c r="N16" s="8"/>
      <c r="O16" s="13">
        <v>130954819</v>
      </c>
      <c r="P16" s="8"/>
      <c r="Q16" s="7">
        <f t="shared" si="0"/>
        <v>9179</v>
      </c>
      <c r="R16" s="8"/>
      <c r="S16" s="7">
        <v>989920</v>
      </c>
      <c r="T16" s="8"/>
      <c r="U16" s="7">
        <v>9158200339</v>
      </c>
      <c r="V16" s="8"/>
      <c r="W16" s="7">
        <v>9085158141</v>
      </c>
      <c r="X16" s="8"/>
      <c r="Y16" s="9">
        <v>8.6925682697173843E-5</v>
      </c>
    </row>
    <row r="17" spans="1:25" ht="21" x14ac:dyDescent="0.55000000000000004">
      <c r="A17" s="6" t="s">
        <v>60</v>
      </c>
      <c r="B17" s="8"/>
      <c r="C17" s="7">
        <v>20000</v>
      </c>
      <c r="D17" s="8"/>
      <c r="E17" s="7">
        <v>20000000000</v>
      </c>
      <c r="F17" s="8"/>
      <c r="G17" s="7">
        <v>18397332000</v>
      </c>
      <c r="H17" s="8"/>
      <c r="I17" s="7">
        <v>0</v>
      </c>
      <c r="J17" s="8"/>
      <c r="K17" s="7">
        <v>0</v>
      </c>
      <c r="L17" s="8"/>
      <c r="M17" s="13">
        <v>0</v>
      </c>
      <c r="N17" s="8"/>
      <c r="O17" s="13">
        <v>0</v>
      </c>
      <c r="P17" s="8"/>
      <c r="Q17" s="7">
        <f t="shared" si="0"/>
        <v>20000</v>
      </c>
      <c r="R17" s="8"/>
      <c r="S17" s="7">
        <v>920000</v>
      </c>
      <c r="T17" s="8"/>
      <c r="U17" s="7">
        <v>20000000000</v>
      </c>
      <c r="V17" s="8"/>
      <c r="W17" s="7">
        <v>18397332000</v>
      </c>
      <c r="X17" s="8"/>
      <c r="Y17" s="9">
        <v>1.7602342403811357E-4</v>
      </c>
    </row>
    <row r="18" spans="1:25" ht="21" x14ac:dyDescent="0.55000000000000004">
      <c r="A18" s="6" t="s">
        <v>61</v>
      </c>
      <c r="B18" s="8"/>
      <c r="C18" s="7">
        <v>5000</v>
      </c>
      <c r="D18" s="8"/>
      <c r="E18" s="7">
        <v>5000000000</v>
      </c>
      <c r="F18" s="8"/>
      <c r="G18" s="7">
        <v>4996375000</v>
      </c>
      <c r="H18" s="8"/>
      <c r="I18" s="7">
        <v>0</v>
      </c>
      <c r="J18" s="8"/>
      <c r="K18" s="7">
        <v>0</v>
      </c>
      <c r="L18" s="8"/>
      <c r="M18" s="13">
        <v>0</v>
      </c>
      <c r="N18" s="8"/>
      <c r="O18" s="13">
        <v>0</v>
      </c>
      <c r="P18" s="8"/>
      <c r="Q18" s="7">
        <f t="shared" si="0"/>
        <v>5000</v>
      </c>
      <c r="R18" s="8"/>
      <c r="S18" s="7">
        <v>1000000</v>
      </c>
      <c r="T18" s="8"/>
      <c r="U18" s="7">
        <v>5000000000</v>
      </c>
      <c r="V18" s="8"/>
      <c r="W18" s="7">
        <v>4996375000</v>
      </c>
      <c r="X18" s="8"/>
      <c r="Y18" s="9">
        <v>4.7804705338710505E-5</v>
      </c>
    </row>
    <row r="19" spans="1:25" ht="21" x14ac:dyDescent="0.55000000000000004">
      <c r="A19" s="6" t="s">
        <v>62</v>
      </c>
      <c r="B19" s="8"/>
      <c r="C19" s="7">
        <v>200000</v>
      </c>
      <c r="D19" s="8"/>
      <c r="E19" s="7">
        <v>200000000000</v>
      </c>
      <c r="F19" s="8"/>
      <c r="G19" s="7">
        <v>199855000000</v>
      </c>
      <c r="H19" s="8"/>
      <c r="I19" s="7">
        <v>0</v>
      </c>
      <c r="J19" s="8"/>
      <c r="K19" s="7">
        <v>0</v>
      </c>
      <c r="L19" s="8"/>
      <c r="M19" s="13">
        <v>0</v>
      </c>
      <c r="N19" s="8"/>
      <c r="O19" s="13">
        <v>0</v>
      </c>
      <c r="P19" s="8"/>
      <c r="Q19" s="7">
        <f t="shared" si="0"/>
        <v>200000</v>
      </c>
      <c r="R19" s="8"/>
      <c r="S19" s="7">
        <v>1000000</v>
      </c>
      <c r="T19" s="8"/>
      <c r="U19" s="7">
        <v>200000000000</v>
      </c>
      <c r="V19" s="8"/>
      <c r="W19" s="7">
        <v>199855000000</v>
      </c>
      <c r="X19" s="8"/>
      <c r="Y19" s="9">
        <v>1.9121882135484203E-3</v>
      </c>
    </row>
    <row r="20" spans="1:25" ht="21" x14ac:dyDescent="0.55000000000000004">
      <c r="A20" s="6" t="s">
        <v>63</v>
      </c>
      <c r="B20" s="8"/>
      <c r="C20" s="7">
        <v>5000</v>
      </c>
      <c r="D20" s="8"/>
      <c r="E20" s="7">
        <v>5000725000</v>
      </c>
      <c r="F20" s="8"/>
      <c r="G20" s="7">
        <v>4999275000</v>
      </c>
      <c r="H20" s="8"/>
      <c r="I20" s="7">
        <v>0</v>
      </c>
      <c r="J20" s="8"/>
      <c r="K20" s="7">
        <v>0</v>
      </c>
      <c r="L20" s="8"/>
      <c r="M20" s="13">
        <v>0</v>
      </c>
      <c r="N20" s="8"/>
      <c r="O20" s="13">
        <v>0</v>
      </c>
      <c r="P20" s="8"/>
      <c r="Q20" s="7">
        <f t="shared" si="0"/>
        <v>5000</v>
      </c>
      <c r="R20" s="8"/>
      <c r="S20" s="7">
        <v>1000000</v>
      </c>
      <c r="T20" s="8"/>
      <c r="U20" s="7">
        <v>5000725000</v>
      </c>
      <c r="V20" s="8"/>
      <c r="W20" s="7">
        <v>4999275000</v>
      </c>
      <c r="X20" s="8"/>
      <c r="Y20" s="9">
        <v>4.7832452184269993E-5</v>
      </c>
    </row>
    <row r="21" spans="1:25" ht="21" x14ac:dyDescent="0.55000000000000004">
      <c r="A21" s="6" t="s">
        <v>64</v>
      </c>
      <c r="B21" s="8"/>
      <c r="C21" s="7">
        <v>3053</v>
      </c>
      <c r="D21" s="8"/>
      <c r="E21" s="7">
        <v>3053442685</v>
      </c>
      <c r="F21" s="8"/>
      <c r="G21" s="7">
        <v>3083079835</v>
      </c>
      <c r="H21" s="8"/>
      <c r="I21" s="7">
        <v>0</v>
      </c>
      <c r="J21" s="8"/>
      <c r="K21" s="7">
        <v>0</v>
      </c>
      <c r="L21" s="8"/>
      <c r="M21" s="13">
        <v>0</v>
      </c>
      <c r="N21" s="8"/>
      <c r="O21" s="13">
        <v>0</v>
      </c>
      <c r="P21" s="8"/>
      <c r="Q21" s="7">
        <f t="shared" si="0"/>
        <v>3053</v>
      </c>
      <c r="R21" s="8"/>
      <c r="S21" s="7">
        <v>1009999</v>
      </c>
      <c r="T21" s="8"/>
      <c r="U21" s="7">
        <v>3053442685</v>
      </c>
      <c r="V21" s="8"/>
      <c r="W21" s="7">
        <v>3083079835</v>
      </c>
      <c r="X21" s="8"/>
      <c r="Y21" s="9">
        <v>2.9498531044586368E-5</v>
      </c>
    </row>
    <row r="22" spans="1:25" ht="21" x14ac:dyDescent="0.55000000000000004">
      <c r="A22" s="6" t="s">
        <v>65</v>
      </c>
      <c r="B22" s="8"/>
      <c r="C22" s="7">
        <v>10000</v>
      </c>
      <c r="D22" s="8"/>
      <c r="E22" s="7">
        <v>10001420293</v>
      </c>
      <c r="F22" s="8"/>
      <c r="G22" s="7">
        <v>9899564355</v>
      </c>
      <c r="H22" s="8"/>
      <c r="I22" s="7">
        <v>0</v>
      </c>
      <c r="J22" s="8"/>
      <c r="K22" s="7">
        <v>0</v>
      </c>
      <c r="L22" s="8"/>
      <c r="M22" s="13">
        <v>0</v>
      </c>
      <c r="N22" s="8"/>
      <c r="O22" s="13">
        <v>0</v>
      </c>
      <c r="P22" s="8"/>
      <c r="Q22" s="7">
        <f t="shared" si="0"/>
        <v>10000</v>
      </c>
      <c r="R22" s="8"/>
      <c r="S22" s="7">
        <v>990100</v>
      </c>
      <c r="T22" s="8"/>
      <c r="U22" s="7">
        <v>10001420293</v>
      </c>
      <c r="V22" s="8"/>
      <c r="W22" s="7">
        <v>9899564355</v>
      </c>
      <c r="X22" s="8"/>
      <c r="Y22" s="9">
        <v>9.4717821815291432E-5</v>
      </c>
    </row>
    <row r="23" spans="1:25" ht="21" x14ac:dyDescent="0.55000000000000004">
      <c r="A23" s="6" t="s">
        <v>66</v>
      </c>
      <c r="B23" s="8"/>
      <c r="C23" s="7">
        <v>100000</v>
      </c>
      <c r="D23" s="8"/>
      <c r="E23" s="7">
        <v>100000000000</v>
      </c>
      <c r="F23" s="8"/>
      <c r="G23" s="7">
        <v>99927500000</v>
      </c>
      <c r="H23" s="8"/>
      <c r="I23" s="7">
        <v>0</v>
      </c>
      <c r="J23" s="8"/>
      <c r="K23" s="7">
        <v>0</v>
      </c>
      <c r="L23" s="8"/>
      <c r="M23" s="13">
        <v>0</v>
      </c>
      <c r="N23" s="8"/>
      <c r="O23" s="13">
        <v>0</v>
      </c>
      <c r="P23" s="8"/>
      <c r="Q23" s="7">
        <f t="shared" si="0"/>
        <v>100000</v>
      </c>
      <c r="R23" s="8"/>
      <c r="S23" s="7">
        <v>1000000</v>
      </c>
      <c r="T23" s="8"/>
      <c r="U23" s="7">
        <v>100000000000</v>
      </c>
      <c r="V23" s="8"/>
      <c r="W23" s="7">
        <v>99927500000</v>
      </c>
      <c r="X23" s="8"/>
      <c r="Y23" s="9">
        <v>9.5609410677421013E-4</v>
      </c>
    </row>
    <row r="24" spans="1:25" ht="21" x14ac:dyDescent="0.55000000000000004">
      <c r="A24" s="6" t="s">
        <v>67</v>
      </c>
      <c r="B24" s="8"/>
      <c r="C24" s="7">
        <v>99974</v>
      </c>
      <c r="D24" s="8"/>
      <c r="E24" s="7">
        <v>99973280311</v>
      </c>
      <c r="F24" s="8"/>
      <c r="G24" s="7">
        <v>99959503770</v>
      </c>
      <c r="H24" s="8"/>
      <c r="I24" s="7">
        <v>0</v>
      </c>
      <c r="J24" s="8"/>
      <c r="K24" s="7">
        <v>0</v>
      </c>
      <c r="L24" s="8"/>
      <c r="M24" s="13">
        <v>0</v>
      </c>
      <c r="N24" s="8"/>
      <c r="O24" s="13">
        <v>0</v>
      </c>
      <c r="P24" s="8"/>
      <c r="Q24" s="7">
        <f t="shared" si="0"/>
        <v>99974</v>
      </c>
      <c r="R24" s="8"/>
      <c r="S24" s="7">
        <v>1000000</v>
      </c>
      <c r="T24" s="8"/>
      <c r="U24" s="7">
        <v>99973280311</v>
      </c>
      <c r="V24" s="8"/>
      <c r="W24" s="7">
        <v>99959503770</v>
      </c>
      <c r="X24" s="8"/>
      <c r="Y24" s="9">
        <v>9.5640031493404156E-4</v>
      </c>
    </row>
    <row r="25" spans="1:25" ht="21" x14ac:dyDescent="0.55000000000000004">
      <c r="A25" s="6" t="s">
        <v>68</v>
      </c>
      <c r="B25" s="8"/>
      <c r="C25" s="7">
        <v>299282</v>
      </c>
      <c r="D25" s="8"/>
      <c r="E25" s="7">
        <v>299281000021</v>
      </c>
      <c r="F25" s="8"/>
      <c r="G25" s="7">
        <v>299065020550</v>
      </c>
      <c r="H25" s="8"/>
      <c r="I25" s="7">
        <v>57</v>
      </c>
      <c r="J25" s="8"/>
      <c r="K25" s="7">
        <v>56476606</v>
      </c>
      <c r="L25" s="8"/>
      <c r="M25" s="13">
        <v>-16</v>
      </c>
      <c r="N25" s="8"/>
      <c r="O25" s="13">
        <v>15988400</v>
      </c>
      <c r="P25" s="8"/>
      <c r="Q25" s="7">
        <f t="shared" si="0"/>
        <v>299323</v>
      </c>
      <c r="R25" s="8"/>
      <c r="S25" s="7">
        <v>990100</v>
      </c>
      <c r="T25" s="8"/>
      <c r="U25" s="7">
        <v>299321476695</v>
      </c>
      <c r="V25" s="8"/>
      <c r="W25" s="7">
        <v>296144841515</v>
      </c>
      <c r="X25" s="8"/>
      <c r="Y25" s="9">
        <v>2.8334776485359281E-3</v>
      </c>
    </row>
    <row r="26" spans="1:25" ht="21.75" thickBot="1" x14ac:dyDescent="0.6">
      <c r="A26" s="6" t="s">
        <v>69</v>
      </c>
      <c r="B26" s="8"/>
      <c r="C26" s="7">
        <v>0</v>
      </c>
      <c r="D26" s="8"/>
      <c r="E26" s="7">
        <v>0</v>
      </c>
      <c r="F26" s="8"/>
      <c r="G26" s="7">
        <v>0</v>
      </c>
      <c r="H26" s="8"/>
      <c r="I26" s="7">
        <v>500000</v>
      </c>
      <c r="J26" s="8"/>
      <c r="K26" s="7">
        <v>500000000000</v>
      </c>
      <c r="L26" s="8"/>
      <c r="M26" s="13">
        <v>0</v>
      </c>
      <c r="N26" s="8"/>
      <c r="O26" s="13">
        <v>0</v>
      </c>
      <c r="P26" s="8"/>
      <c r="Q26" s="7">
        <f t="shared" si="0"/>
        <v>500000</v>
      </c>
      <c r="R26" s="8"/>
      <c r="S26" s="7">
        <v>1000000</v>
      </c>
      <c r="T26" s="8"/>
      <c r="U26" s="7">
        <v>500000000000</v>
      </c>
      <c r="V26" s="8"/>
      <c r="W26" s="7">
        <v>499637500000</v>
      </c>
      <c r="X26" s="8"/>
      <c r="Y26" s="9">
        <v>4.7804705338710509E-3</v>
      </c>
    </row>
    <row r="27" spans="1:25" s="10" customFormat="1" ht="24.75" thickBot="1" x14ac:dyDescent="0.3">
      <c r="A27" s="10" t="s">
        <v>48</v>
      </c>
      <c r="C27" s="10" t="s">
        <v>48</v>
      </c>
      <c r="E27" s="11">
        <f>SUM(E9:E26)</f>
        <v>1072630297242</v>
      </c>
      <c r="G27" s="11">
        <f>SUM(G9:G26)</f>
        <v>1180131913550</v>
      </c>
      <c r="I27" s="10" t="s">
        <v>48</v>
      </c>
      <c r="K27" s="11">
        <f>SUM(K9:K26)</f>
        <v>500316642519</v>
      </c>
      <c r="M27" s="10" t="s">
        <v>48</v>
      </c>
      <c r="O27" s="11">
        <f>SUM(O9:O26)</f>
        <v>146943219</v>
      </c>
      <c r="S27" s="10" t="s">
        <v>48</v>
      </c>
      <c r="U27" s="11">
        <f>SUM(U9:U26)</f>
        <v>1572800236676</v>
      </c>
      <c r="W27" s="11">
        <f>SUM(W9:W26)</f>
        <v>1684146214529</v>
      </c>
      <c r="Y27" s="12">
        <f>SUM(Y9:Y26)</f>
        <v>1.6113705142801246E-2</v>
      </c>
    </row>
    <row r="28" spans="1:25" ht="19.5" thickTop="1" x14ac:dyDescent="0.45"/>
    <row r="29" spans="1:25" x14ac:dyDescent="0.45">
      <c r="Y29" s="7"/>
    </row>
  </sheetData>
  <mergeCells count="18">
    <mergeCell ref="C7:C8"/>
    <mergeCell ref="E7:E8"/>
    <mergeCell ref="A7:A8"/>
    <mergeCell ref="A5:Y5"/>
    <mergeCell ref="A2:Y2"/>
    <mergeCell ref="A3:Y3"/>
    <mergeCell ref="A4:Y4"/>
    <mergeCell ref="S7:S8"/>
    <mergeCell ref="U7:U8"/>
    <mergeCell ref="W7:W8"/>
    <mergeCell ref="Y7:Y8"/>
    <mergeCell ref="Q6:Y6"/>
    <mergeCell ref="M7:O7"/>
    <mergeCell ref="I6:O6"/>
    <mergeCell ref="Q7:Q8"/>
    <mergeCell ref="G7:G8"/>
    <mergeCell ref="C6:G6"/>
    <mergeCell ref="I7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102"/>
  <sheetViews>
    <sheetView rightToLeft="1" workbookViewId="0">
      <selection activeCell="K95" sqref="K95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.85546875" style="1" bestFit="1" customWidth="1"/>
    <col min="8" max="8" width="1" style="1" customWidth="1"/>
    <col min="9" max="9" width="23.140625" style="1" bestFit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</row>
    <row r="3" spans="1:13" ht="26.25" x14ac:dyDescent="0.45">
      <c r="A3" s="65" t="s">
        <v>1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 t="s">
        <v>1</v>
      </c>
      <c r="H3" s="65" t="s">
        <v>1</v>
      </c>
      <c r="I3" s="65" t="s">
        <v>1</v>
      </c>
      <c r="J3" s="65" t="s">
        <v>1</v>
      </c>
      <c r="K3" s="65" t="s">
        <v>1</v>
      </c>
    </row>
    <row r="4" spans="1:13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</row>
    <row r="5" spans="1:13" s="14" customFormat="1" ht="28.5" x14ac:dyDescent="0.4">
      <c r="A5" s="66" t="s">
        <v>122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18"/>
      <c r="M5" s="18"/>
    </row>
    <row r="6" spans="1:13" ht="27" thickBot="1" x14ac:dyDescent="0.5">
      <c r="A6" s="64" t="s">
        <v>71</v>
      </c>
      <c r="C6" s="15" t="s">
        <v>117</v>
      </c>
      <c r="E6" s="64" t="s">
        <v>5</v>
      </c>
      <c r="F6" s="64" t="s">
        <v>5</v>
      </c>
      <c r="G6" s="64" t="s">
        <v>5</v>
      </c>
      <c r="I6" s="64" t="s">
        <v>6</v>
      </c>
      <c r="J6" s="64" t="s">
        <v>6</v>
      </c>
      <c r="K6" s="64" t="s">
        <v>6</v>
      </c>
    </row>
    <row r="7" spans="1:13" ht="27" thickBot="1" x14ac:dyDescent="0.5">
      <c r="A7" s="64" t="s">
        <v>71</v>
      </c>
      <c r="C7" s="15" t="s">
        <v>72</v>
      </c>
      <c r="E7" s="15" t="s">
        <v>73</v>
      </c>
      <c r="G7" s="15" t="s">
        <v>74</v>
      </c>
      <c r="I7" s="15" t="s">
        <v>72</v>
      </c>
      <c r="K7" s="15" t="s">
        <v>70</v>
      </c>
    </row>
    <row r="8" spans="1:13" ht="21" x14ac:dyDescent="0.55000000000000004">
      <c r="A8" s="6" t="s">
        <v>75</v>
      </c>
      <c r="B8" s="8"/>
      <c r="C8" s="7">
        <v>3120713</v>
      </c>
      <c r="D8" s="7"/>
      <c r="E8" s="7">
        <v>13196</v>
      </c>
      <c r="F8" s="7"/>
      <c r="G8" s="7">
        <v>0</v>
      </c>
      <c r="H8" s="7"/>
      <c r="I8" s="7">
        <f>C8+E8-G8</f>
        <v>3133909</v>
      </c>
      <c r="J8" s="8"/>
      <c r="K8" s="9">
        <v>2.9984858282921698E-8</v>
      </c>
    </row>
    <row r="9" spans="1:13" ht="21" x14ac:dyDescent="0.55000000000000004">
      <c r="A9" s="6" t="s">
        <v>76</v>
      </c>
      <c r="B9" s="8"/>
      <c r="C9" s="7">
        <v>132591101097</v>
      </c>
      <c r="D9" s="7"/>
      <c r="E9" s="7">
        <v>967929000000</v>
      </c>
      <c r="F9" s="7"/>
      <c r="G9" s="7">
        <v>131456649382</v>
      </c>
      <c r="H9" s="7"/>
      <c r="I9" s="7">
        <f t="shared" ref="I9:I72" si="0">C9+E9-G9</f>
        <v>969063451715</v>
      </c>
      <c r="J9" s="8"/>
      <c r="K9" s="9">
        <v>9.2718806662328776E-3</v>
      </c>
    </row>
    <row r="10" spans="1:13" ht="21" x14ac:dyDescent="0.55000000000000004">
      <c r="A10" s="6" t="s">
        <v>75</v>
      </c>
      <c r="B10" s="8"/>
      <c r="C10" s="7">
        <v>11312036</v>
      </c>
      <c r="D10" s="7"/>
      <c r="E10" s="7">
        <v>47834</v>
      </c>
      <c r="F10" s="7"/>
      <c r="G10" s="7">
        <v>0</v>
      </c>
      <c r="H10" s="7"/>
      <c r="I10" s="7">
        <f t="shared" si="0"/>
        <v>11359870</v>
      </c>
      <c r="J10" s="8"/>
      <c r="K10" s="9">
        <v>1.0868984774682792E-7</v>
      </c>
    </row>
    <row r="11" spans="1:13" ht="21" x14ac:dyDescent="0.55000000000000004">
      <c r="A11" s="6" t="s">
        <v>75</v>
      </c>
      <c r="B11" s="8"/>
      <c r="C11" s="7">
        <v>11397792</v>
      </c>
      <c r="D11" s="7"/>
      <c r="E11" s="7">
        <v>48197</v>
      </c>
      <c r="F11" s="7"/>
      <c r="G11" s="7">
        <v>0</v>
      </c>
      <c r="H11" s="7"/>
      <c r="I11" s="7">
        <f t="shared" si="0"/>
        <v>11445989</v>
      </c>
      <c r="J11" s="8"/>
      <c r="K11" s="9">
        <v>1.0951382381328898E-7</v>
      </c>
    </row>
    <row r="12" spans="1:13" ht="21" x14ac:dyDescent="0.55000000000000004">
      <c r="A12" s="6" t="s">
        <v>75</v>
      </c>
      <c r="B12" s="8"/>
      <c r="C12" s="7">
        <v>12192637</v>
      </c>
      <c r="D12" s="7"/>
      <c r="E12" s="7">
        <v>51558</v>
      </c>
      <c r="F12" s="7"/>
      <c r="G12" s="7">
        <v>0</v>
      </c>
      <c r="H12" s="7"/>
      <c r="I12" s="7">
        <f t="shared" si="0"/>
        <v>12244195</v>
      </c>
      <c r="J12" s="8"/>
      <c r="K12" s="9">
        <v>1.171509612638588E-7</v>
      </c>
    </row>
    <row r="13" spans="1:13" ht="21" x14ac:dyDescent="0.55000000000000004">
      <c r="A13" s="6" t="s">
        <v>77</v>
      </c>
      <c r="B13" s="8"/>
      <c r="C13" s="7">
        <v>103275240832</v>
      </c>
      <c r="D13" s="7"/>
      <c r="E13" s="7">
        <v>2076069331209</v>
      </c>
      <c r="F13" s="7"/>
      <c r="G13" s="7">
        <v>1715913494401</v>
      </c>
      <c r="H13" s="7"/>
      <c r="I13" s="7">
        <f t="shared" si="0"/>
        <v>463431077640</v>
      </c>
      <c r="J13" s="8"/>
      <c r="K13" s="9">
        <v>4.4340519099109396E-3</v>
      </c>
    </row>
    <row r="14" spans="1:13" ht="21" x14ac:dyDescent="0.55000000000000004">
      <c r="A14" s="6" t="s">
        <v>77</v>
      </c>
      <c r="B14" s="8"/>
      <c r="C14" s="7">
        <v>163139621918</v>
      </c>
      <c r="D14" s="7"/>
      <c r="E14" s="7">
        <v>59440289443449</v>
      </c>
      <c r="F14" s="7"/>
      <c r="G14" s="7">
        <v>59483714843125</v>
      </c>
      <c r="H14" s="7"/>
      <c r="I14" s="7">
        <f t="shared" si="0"/>
        <v>119714222242</v>
      </c>
      <c r="J14" s="8"/>
      <c r="K14" s="9">
        <v>1.1454110468352983E-3</v>
      </c>
    </row>
    <row r="15" spans="1:13" ht="21" x14ac:dyDescent="0.55000000000000004">
      <c r="A15" s="6" t="s">
        <v>77</v>
      </c>
      <c r="B15" s="8"/>
      <c r="C15" s="7">
        <v>95300963590</v>
      </c>
      <c r="D15" s="7"/>
      <c r="E15" s="7">
        <v>8273506939982</v>
      </c>
      <c r="F15" s="7"/>
      <c r="G15" s="7">
        <v>7678250343022</v>
      </c>
      <c r="H15" s="7"/>
      <c r="I15" s="7">
        <f t="shared" si="0"/>
        <v>690557560550</v>
      </c>
      <c r="J15" s="8"/>
      <c r="K15" s="9">
        <v>6.6071703387979262E-3</v>
      </c>
    </row>
    <row r="16" spans="1:13" ht="21" x14ac:dyDescent="0.55000000000000004">
      <c r="A16" s="6" t="s">
        <v>77</v>
      </c>
      <c r="B16" s="8"/>
      <c r="C16" s="7">
        <v>6716696830</v>
      </c>
      <c r="D16" s="7"/>
      <c r="E16" s="7">
        <v>59473579548437</v>
      </c>
      <c r="F16" s="7"/>
      <c r="G16" s="7">
        <v>59478970788022</v>
      </c>
      <c r="H16" s="7"/>
      <c r="I16" s="7">
        <f t="shared" si="0"/>
        <v>1325457245</v>
      </c>
      <c r="J16" s="8"/>
      <c r="K16" s="9">
        <v>1.2681812921624983E-5</v>
      </c>
    </row>
    <row r="17" spans="1:11" ht="21" x14ac:dyDescent="0.55000000000000004">
      <c r="A17" s="6" t="s">
        <v>77</v>
      </c>
      <c r="B17" s="8"/>
      <c r="C17" s="7">
        <v>779238519</v>
      </c>
      <c r="D17" s="7"/>
      <c r="E17" s="7">
        <v>140017012694</v>
      </c>
      <c r="F17" s="7"/>
      <c r="G17" s="7">
        <v>107228118342</v>
      </c>
      <c r="H17" s="7"/>
      <c r="I17" s="7">
        <f t="shared" si="0"/>
        <v>33568132871</v>
      </c>
      <c r="J17" s="8"/>
      <c r="K17" s="9">
        <v>3.2117579258339045E-4</v>
      </c>
    </row>
    <row r="18" spans="1:11" ht="21" x14ac:dyDescent="0.55000000000000004">
      <c r="A18" s="6" t="s">
        <v>77</v>
      </c>
      <c r="B18" s="8"/>
      <c r="C18" s="7">
        <v>35209329525</v>
      </c>
      <c r="D18" s="7"/>
      <c r="E18" s="7">
        <v>1664120777166</v>
      </c>
      <c r="F18" s="7"/>
      <c r="G18" s="7">
        <v>1699191080342</v>
      </c>
      <c r="H18" s="7"/>
      <c r="I18" s="7">
        <f t="shared" si="0"/>
        <v>139026349</v>
      </c>
      <c r="J18" s="8"/>
      <c r="K18" s="9">
        <v>1.3301871153109466E-6</v>
      </c>
    </row>
    <row r="19" spans="1:11" ht="21" x14ac:dyDescent="0.55000000000000004">
      <c r="A19" s="6" t="s">
        <v>77</v>
      </c>
      <c r="B19" s="8"/>
      <c r="C19" s="7">
        <v>10018653820</v>
      </c>
      <c r="D19" s="7"/>
      <c r="E19" s="7">
        <v>5552108833</v>
      </c>
      <c r="F19" s="7"/>
      <c r="G19" s="7">
        <v>15015018022</v>
      </c>
      <c r="H19" s="7"/>
      <c r="I19" s="7">
        <f t="shared" si="0"/>
        <v>555744631</v>
      </c>
      <c r="J19" s="8"/>
      <c r="K19" s="9">
        <v>5.3172967058167974E-6</v>
      </c>
    </row>
    <row r="20" spans="1:11" ht="21" x14ac:dyDescent="0.55000000000000004">
      <c r="A20" s="6" t="s">
        <v>77</v>
      </c>
      <c r="B20" s="8"/>
      <c r="C20" s="7">
        <v>3218750142</v>
      </c>
      <c r="D20" s="7"/>
      <c r="E20" s="7">
        <v>2181322131</v>
      </c>
      <c r="F20" s="7"/>
      <c r="G20" s="7">
        <v>4014226056</v>
      </c>
      <c r="H20" s="7"/>
      <c r="I20" s="7">
        <f t="shared" si="0"/>
        <v>1385846217</v>
      </c>
      <c r="J20" s="8"/>
      <c r="K20" s="9">
        <v>1.3259607224928405E-5</v>
      </c>
    </row>
    <row r="21" spans="1:11" ht="21" x14ac:dyDescent="0.55000000000000004">
      <c r="A21" s="6" t="s">
        <v>77</v>
      </c>
      <c r="B21" s="8"/>
      <c r="C21" s="7">
        <v>22692115534</v>
      </c>
      <c r="D21" s="7"/>
      <c r="E21" s="7">
        <v>2461030995378</v>
      </c>
      <c r="F21" s="7"/>
      <c r="G21" s="7">
        <v>2367178834178</v>
      </c>
      <c r="H21" s="7"/>
      <c r="I21" s="7">
        <f t="shared" si="0"/>
        <v>116544276734</v>
      </c>
      <c r="J21" s="8"/>
      <c r="K21" s="9">
        <v>1.1150813956482459E-3</v>
      </c>
    </row>
    <row r="22" spans="1:11" ht="21" x14ac:dyDescent="0.55000000000000004">
      <c r="A22" s="6" t="s">
        <v>77</v>
      </c>
      <c r="B22" s="8"/>
      <c r="C22" s="7">
        <v>6886215668</v>
      </c>
      <c r="D22" s="7"/>
      <c r="E22" s="7">
        <v>4564602078</v>
      </c>
      <c r="F22" s="7"/>
      <c r="G22" s="7">
        <v>11015018022</v>
      </c>
      <c r="H22" s="7"/>
      <c r="I22" s="7">
        <f t="shared" si="0"/>
        <v>435799724</v>
      </c>
      <c r="J22" s="8"/>
      <c r="K22" s="9">
        <v>4.1696784954114468E-6</v>
      </c>
    </row>
    <row r="23" spans="1:11" ht="21" x14ac:dyDescent="0.55000000000000004">
      <c r="A23" s="6" t="s">
        <v>77</v>
      </c>
      <c r="B23" s="8"/>
      <c r="C23" s="7">
        <v>98888786401</v>
      </c>
      <c r="D23" s="7"/>
      <c r="E23" s="7">
        <v>4310691110665</v>
      </c>
      <c r="F23" s="7"/>
      <c r="G23" s="7">
        <v>4408231113081</v>
      </c>
      <c r="H23" s="7"/>
      <c r="I23" s="7">
        <f t="shared" si="0"/>
        <v>1348783985</v>
      </c>
      <c r="J23" s="8"/>
      <c r="K23" s="9">
        <v>1.2905000318930572E-5</v>
      </c>
    </row>
    <row r="24" spans="1:11" ht="21" x14ac:dyDescent="0.55000000000000004">
      <c r="A24" s="6" t="s">
        <v>77</v>
      </c>
      <c r="B24" s="8"/>
      <c r="C24" s="7">
        <v>4836142809</v>
      </c>
      <c r="D24" s="7"/>
      <c r="E24" s="7">
        <v>14481124334</v>
      </c>
      <c r="F24" s="7"/>
      <c r="G24" s="7">
        <v>19015018022</v>
      </c>
      <c r="H24" s="7"/>
      <c r="I24" s="7">
        <f t="shared" si="0"/>
        <v>302249121</v>
      </c>
      <c r="J24" s="8"/>
      <c r="K24" s="9">
        <v>2.8918826485780707E-6</v>
      </c>
    </row>
    <row r="25" spans="1:11" ht="21" x14ac:dyDescent="0.55000000000000004">
      <c r="A25" s="6" t="s">
        <v>77</v>
      </c>
      <c r="B25" s="8"/>
      <c r="C25" s="7">
        <v>60618409235</v>
      </c>
      <c r="D25" s="7"/>
      <c r="E25" s="7">
        <v>318776094112</v>
      </c>
      <c r="F25" s="7"/>
      <c r="G25" s="7">
        <v>60617643022</v>
      </c>
      <c r="H25" s="7"/>
      <c r="I25" s="7">
        <f t="shared" si="0"/>
        <v>318776860325</v>
      </c>
      <c r="J25" s="8"/>
      <c r="K25" s="9">
        <v>3.0500180384050238E-3</v>
      </c>
    </row>
    <row r="26" spans="1:11" ht="21" x14ac:dyDescent="0.55000000000000004">
      <c r="A26" s="6" t="s">
        <v>78</v>
      </c>
      <c r="B26" s="8"/>
      <c r="C26" s="7">
        <v>113024496044</v>
      </c>
      <c r="D26" s="7"/>
      <c r="E26" s="7">
        <v>84574602005</v>
      </c>
      <c r="F26" s="7"/>
      <c r="G26" s="7">
        <v>119804855677</v>
      </c>
      <c r="H26" s="7"/>
      <c r="I26" s="7">
        <f t="shared" si="0"/>
        <v>77794242372</v>
      </c>
      <c r="J26" s="8"/>
      <c r="K26" s="9">
        <v>7.4432580293546573E-4</v>
      </c>
    </row>
    <row r="27" spans="1:11" ht="21" x14ac:dyDescent="0.55000000000000004">
      <c r="A27" s="6" t="s">
        <v>77</v>
      </c>
      <c r="B27" s="8"/>
      <c r="C27" s="7">
        <v>27199313308</v>
      </c>
      <c r="D27" s="7"/>
      <c r="E27" s="7">
        <v>55928011826</v>
      </c>
      <c r="F27" s="7"/>
      <c r="G27" s="7">
        <v>27014643022</v>
      </c>
      <c r="H27" s="7"/>
      <c r="I27" s="7">
        <f t="shared" si="0"/>
        <v>56112682112</v>
      </c>
      <c r="J27" s="8"/>
      <c r="K27" s="9">
        <v>5.3687928430690092E-4</v>
      </c>
    </row>
    <row r="28" spans="1:11" ht="21" x14ac:dyDescent="0.55000000000000004">
      <c r="A28" s="6" t="s">
        <v>77</v>
      </c>
      <c r="B28" s="8"/>
      <c r="C28" s="7">
        <v>10897831396</v>
      </c>
      <c r="D28" s="7"/>
      <c r="E28" s="7">
        <v>186037392070</v>
      </c>
      <c r="F28" s="7"/>
      <c r="G28" s="7">
        <v>27743351651</v>
      </c>
      <c r="H28" s="7"/>
      <c r="I28" s="7">
        <f t="shared" si="0"/>
        <v>169191871815</v>
      </c>
      <c r="J28" s="8"/>
      <c r="K28" s="9">
        <v>1.6188071507484835E-3</v>
      </c>
    </row>
    <row r="29" spans="1:11" ht="21" x14ac:dyDescent="0.55000000000000004">
      <c r="A29" s="6" t="s">
        <v>77</v>
      </c>
      <c r="B29" s="8"/>
      <c r="C29" s="7">
        <v>36383353445</v>
      </c>
      <c r="D29" s="7"/>
      <c r="E29" s="7">
        <v>2365511100746</v>
      </c>
      <c r="F29" s="7"/>
      <c r="G29" s="7">
        <v>2401279159282</v>
      </c>
      <c r="H29" s="7"/>
      <c r="I29" s="7">
        <f t="shared" si="0"/>
        <v>615294909</v>
      </c>
      <c r="J29" s="8"/>
      <c r="K29" s="9">
        <v>5.887066487434129E-6</v>
      </c>
    </row>
    <row r="30" spans="1:11" ht="21" x14ac:dyDescent="0.55000000000000004">
      <c r="A30" s="6" t="s">
        <v>77</v>
      </c>
      <c r="B30" s="8"/>
      <c r="C30" s="7">
        <v>14988309698</v>
      </c>
      <c r="D30" s="7"/>
      <c r="E30" s="7">
        <v>10096215468</v>
      </c>
      <c r="F30" s="7"/>
      <c r="G30" s="7">
        <v>24463097582</v>
      </c>
      <c r="H30" s="7"/>
      <c r="I30" s="7">
        <f t="shared" si="0"/>
        <v>621427584</v>
      </c>
      <c r="J30" s="8"/>
      <c r="K30" s="9">
        <v>5.9457431722932674E-6</v>
      </c>
    </row>
    <row r="31" spans="1:11" ht="21" x14ac:dyDescent="0.55000000000000004">
      <c r="A31" s="6" t="s">
        <v>78</v>
      </c>
      <c r="B31" s="8"/>
      <c r="C31" s="7">
        <v>9866127</v>
      </c>
      <c r="D31" s="7"/>
      <c r="E31" s="7">
        <v>0</v>
      </c>
      <c r="F31" s="7"/>
      <c r="G31" s="7">
        <v>0</v>
      </c>
      <c r="H31" s="7"/>
      <c r="I31" s="7">
        <f t="shared" si="0"/>
        <v>9866127</v>
      </c>
      <c r="J31" s="8"/>
      <c r="K31" s="9">
        <v>9.4397897289393987E-8</v>
      </c>
    </row>
    <row r="32" spans="1:11" ht="21" x14ac:dyDescent="0.55000000000000004">
      <c r="A32" s="6" t="s">
        <v>77</v>
      </c>
      <c r="B32" s="8"/>
      <c r="C32" s="7">
        <v>7758661886</v>
      </c>
      <c r="D32" s="7"/>
      <c r="E32" s="7">
        <v>4813130194</v>
      </c>
      <c r="F32" s="7"/>
      <c r="G32" s="7">
        <v>12015018022</v>
      </c>
      <c r="H32" s="7"/>
      <c r="I32" s="7">
        <f t="shared" si="0"/>
        <v>556774058</v>
      </c>
      <c r="J32" s="8"/>
      <c r="K32" s="9">
        <v>5.327146137535336E-6</v>
      </c>
    </row>
    <row r="33" spans="1:11" ht="21" x14ac:dyDescent="0.55000000000000004">
      <c r="A33" s="6" t="s">
        <v>77</v>
      </c>
      <c r="B33" s="8"/>
      <c r="C33" s="7">
        <v>4526048142</v>
      </c>
      <c r="D33" s="7"/>
      <c r="E33" s="7">
        <v>2869890121</v>
      </c>
      <c r="F33" s="7"/>
      <c r="G33" s="7">
        <v>7015018022</v>
      </c>
      <c r="H33" s="7"/>
      <c r="I33" s="7">
        <f t="shared" si="0"/>
        <v>380920241</v>
      </c>
      <c r="J33" s="8"/>
      <c r="K33" s="9">
        <v>3.6445983094854955E-6</v>
      </c>
    </row>
    <row r="34" spans="1:11" ht="21" x14ac:dyDescent="0.55000000000000004">
      <c r="A34" s="6" t="s">
        <v>77</v>
      </c>
      <c r="B34" s="8"/>
      <c r="C34" s="7">
        <v>5119517345</v>
      </c>
      <c r="D34" s="7"/>
      <c r="E34" s="7">
        <v>3405243200</v>
      </c>
      <c r="F34" s="7"/>
      <c r="G34" s="7">
        <v>8015018022</v>
      </c>
      <c r="H34" s="7"/>
      <c r="I34" s="7">
        <f t="shared" si="0"/>
        <v>509742523</v>
      </c>
      <c r="J34" s="8"/>
      <c r="K34" s="9">
        <v>4.8771541588903684E-6</v>
      </c>
    </row>
    <row r="35" spans="1:11" ht="21" x14ac:dyDescent="0.55000000000000004">
      <c r="A35" s="6" t="s">
        <v>77</v>
      </c>
      <c r="B35" s="8"/>
      <c r="C35" s="7">
        <v>746386263</v>
      </c>
      <c r="D35" s="7"/>
      <c r="E35" s="7">
        <v>316942037</v>
      </c>
      <c r="F35" s="7"/>
      <c r="G35" s="7">
        <v>1009651940</v>
      </c>
      <c r="H35" s="7"/>
      <c r="I35" s="7">
        <f t="shared" si="0"/>
        <v>53676360</v>
      </c>
      <c r="J35" s="8"/>
      <c r="K35" s="9">
        <v>5.1356885210868823E-7</v>
      </c>
    </row>
    <row r="36" spans="1:11" ht="21" x14ac:dyDescent="0.55000000000000004">
      <c r="A36" s="6" t="s">
        <v>77</v>
      </c>
      <c r="B36" s="8"/>
      <c r="C36" s="7">
        <v>14982546154</v>
      </c>
      <c r="D36" s="7"/>
      <c r="E36" s="7">
        <v>74302770023</v>
      </c>
      <c r="F36" s="7"/>
      <c r="G36" s="7">
        <v>24015037260</v>
      </c>
      <c r="H36" s="7"/>
      <c r="I36" s="7">
        <f t="shared" si="0"/>
        <v>65270278917</v>
      </c>
      <c r="J36" s="8"/>
      <c r="K36" s="9">
        <v>6.2449805128771032E-4</v>
      </c>
    </row>
    <row r="37" spans="1:11" ht="21" x14ac:dyDescent="0.55000000000000004">
      <c r="A37" s="6" t="s">
        <v>77</v>
      </c>
      <c r="B37" s="8"/>
      <c r="C37" s="7">
        <v>10759242087</v>
      </c>
      <c r="D37" s="7"/>
      <c r="E37" s="7">
        <v>1072382929552</v>
      </c>
      <c r="F37" s="7"/>
      <c r="G37" s="7">
        <v>1083023243022</v>
      </c>
      <c r="H37" s="7"/>
      <c r="I37" s="7">
        <f t="shared" si="0"/>
        <v>118928617</v>
      </c>
      <c r="J37" s="8"/>
      <c r="K37" s="9">
        <v>1.1378944718971969E-6</v>
      </c>
    </row>
    <row r="38" spans="1:11" ht="21" x14ac:dyDescent="0.55000000000000004">
      <c r="A38" s="6" t="s">
        <v>77</v>
      </c>
      <c r="B38" s="8"/>
      <c r="C38" s="7">
        <v>2956856719</v>
      </c>
      <c r="D38" s="7"/>
      <c r="E38" s="7">
        <v>1989191690</v>
      </c>
      <c r="F38" s="7"/>
      <c r="G38" s="7">
        <v>4915018022</v>
      </c>
      <c r="H38" s="7"/>
      <c r="I38" s="7">
        <f t="shared" si="0"/>
        <v>31030387</v>
      </c>
      <c r="J38" s="8"/>
      <c r="K38" s="9">
        <v>2.9689495025516562E-7</v>
      </c>
    </row>
    <row r="39" spans="1:11" ht="21" x14ac:dyDescent="0.55000000000000004">
      <c r="A39" s="6" t="s">
        <v>77</v>
      </c>
      <c r="B39" s="8"/>
      <c r="C39" s="7">
        <v>3704588888</v>
      </c>
      <c r="D39" s="7"/>
      <c r="E39" s="7">
        <v>7293000028</v>
      </c>
      <c r="F39" s="7"/>
      <c r="G39" s="7">
        <v>6015602178</v>
      </c>
      <c r="H39" s="7"/>
      <c r="I39" s="7">
        <f t="shared" si="0"/>
        <v>4981986738</v>
      </c>
      <c r="J39" s="8"/>
      <c r="K39" s="9">
        <v>4.766704020644038E-5</v>
      </c>
    </row>
    <row r="40" spans="1:11" ht="21" x14ac:dyDescent="0.55000000000000004">
      <c r="A40" s="6" t="s">
        <v>77</v>
      </c>
      <c r="B40" s="8"/>
      <c r="C40" s="7">
        <v>45977914</v>
      </c>
      <c r="D40" s="7"/>
      <c r="E40" s="7">
        <v>850268</v>
      </c>
      <c r="F40" s="7"/>
      <c r="G40" s="7">
        <v>14643022</v>
      </c>
      <c r="H40" s="7"/>
      <c r="I40" s="7">
        <f t="shared" si="0"/>
        <v>32185160</v>
      </c>
      <c r="J40" s="8"/>
      <c r="K40" s="9">
        <v>3.0794367718180719E-7</v>
      </c>
    </row>
    <row r="41" spans="1:11" ht="21" x14ac:dyDescent="0.55000000000000004">
      <c r="A41" s="6" t="s">
        <v>78</v>
      </c>
      <c r="B41" s="8"/>
      <c r="C41" s="7">
        <v>176300000000</v>
      </c>
      <c r="D41" s="7"/>
      <c r="E41" s="7">
        <v>0</v>
      </c>
      <c r="F41" s="7"/>
      <c r="G41" s="7">
        <v>176300000000</v>
      </c>
      <c r="H41" s="7"/>
      <c r="I41" s="7">
        <f t="shared" si="0"/>
        <v>0</v>
      </c>
      <c r="J41" s="8"/>
      <c r="K41" s="9">
        <v>0</v>
      </c>
    </row>
    <row r="42" spans="1:11" ht="21" x14ac:dyDescent="0.55000000000000004">
      <c r="A42" s="6" t="s">
        <v>78</v>
      </c>
      <c r="B42" s="8"/>
      <c r="C42" s="7">
        <v>36800000000</v>
      </c>
      <c r="D42" s="7"/>
      <c r="E42" s="7">
        <v>0</v>
      </c>
      <c r="F42" s="7"/>
      <c r="G42" s="7">
        <v>36800000000</v>
      </c>
      <c r="H42" s="7"/>
      <c r="I42" s="7">
        <f t="shared" si="0"/>
        <v>0</v>
      </c>
      <c r="J42" s="8"/>
      <c r="K42" s="9">
        <v>0</v>
      </c>
    </row>
    <row r="43" spans="1:11" ht="21" x14ac:dyDescent="0.55000000000000004">
      <c r="A43" s="6" t="s">
        <v>78</v>
      </c>
      <c r="B43" s="8"/>
      <c r="C43" s="7">
        <v>11400000000</v>
      </c>
      <c r="D43" s="7"/>
      <c r="E43" s="7">
        <v>0</v>
      </c>
      <c r="F43" s="7"/>
      <c r="G43" s="7">
        <v>11400000000</v>
      </c>
      <c r="H43" s="7"/>
      <c r="I43" s="7">
        <f t="shared" si="0"/>
        <v>0</v>
      </c>
      <c r="J43" s="8"/>
      <c r="K43" s="9">
        <v>0</v>
      </c>
    </row>
    <row r="44" spans="1:11" ht="21" x14ac:dyDescent="0.55000000000000004">
      <c r="A44" s="6" t="s">
        <v>77</v>
      </c>
      <c r="B44" s="8"/>
      <c r="C44" s="7">
        <v>169229322047</v>
      </c>
      <c r="D44" s="7"/>
      <c r="E44" s="7">
        <v>12863005790</v>
      </c>
      <c r="F44" s="7"/>
      <c r="G44" s="7">
        <v>181070393022</v>
      </c>
      <c r="H44" s="7"/>
      <c r="I44" s="7">
        <f t="shared" si="0"/>
        <v>1021934815</v>
      </c>
      <c r="J44" s="8"/>
      <c r="K44" s="9">
        <v>9.7777474081598423E-6</v>
      </c>
    </row>
    <row r="45" spans="1:11" ht="21" x14ac:dyDescent="0.55000000000000004">
      <c r="A45" s="6" t="s">
        <v>77</v>
      </c>
      <c r="B45" s="8"/>
      <c r="C45" s="7">
        <v>9571675513</v>
      </c>
      <c r="D45" s="7"/>
      <c r="E45" s="7">
        <v>12201637692</v>
      </c>
      <c r="F45" s="7"/>
      <c r="G45" s="7">
        <v>15489752822</v>
      </c>
      <c r="H45" s="7"/>
      <c r="I45" s="7">
        <f t="shared" si="0"/>
        <v>6283560383</v>
      </c>
      <c r="J45" s="8"/>
      <c r="K45" s="9">
        <v>6.0120337762339684E-5</v>
      </c>
    </row>
    <row r="46" spans="1:11" ht="21" x14ac:dyDescent="0.55000000000000004">
      <c r="A46" s="6" t="s">
        <v>77</v>
      </c>
      <c r="B46" s="8"/>
      <c r="C46" s="7">
        <v>15411720487</v>
      </c>
      <c r="D46" s="7"/>
      <c r="E46" s="7">
        <v>4629683159</v>
      </c>
      <c r="F46" s="7"/>
      <c r="G46" s="7">
        <v>19527727878</v>
      </c>
      <c r="H46" s="7"/>
      <c r="I46" s="7">
        <f t="shared" si="0"/>
        <v>513675768</v>
      </c>
      <c r="J46" s="8"/>
      <c r="K46" s="9">
        <v>4.9147869663257505E-6</v>
      </c>
    </row>
    <row r="47" spans="1:11" ht="21" x14ac:dyDescent="0.55000000000000004">
      <c r="A47" s="6" t="s">
        <v>77</v>
      </c>
      <c r="B47" s="8"/>
      <c r="C47" s="7">
        <v>10137636447</v>
      </c>
      <c r="D47" s="7"/>
      <c r="E47" s="7">
        <v>6781466748</v>
      </c>
      <c r="F47" s="7"/>
      <c r="G47" s="7">
        <v>16429901591</v>
      </c>
      <c r="H47" s="7"/>
      <c r="I47" s="7">
        <f t="shared" si="0"/>
        <v>489201604</v>
      </c>
      <c r="J47" s="8"/>
      <c r="K47" s="9">
        <v>4.6806211564273186E-6</v>
      </c>
    </row>
    <row r="48" spans="1:11" ht="21" x14ac:dyDescent="0.55000000000000004">
      <c r="A48" s="6" t="s">
        <v>79</v>
      </c>
      <c r="B48" s="8"/>
      <c r="C48" s="7">
        <v>7512963</v>
      </c>
      <c r="D48" s="7"/>
      <c r="E48" s="7">
        <v>9728310638</v>
      </c>
      <c r="F48" s="7"/>
      <c r="G48" s="7">
        <v>9728660000</v>
      </c>
      <c r="H48" s="7"/>
      <c r="I48" s="7">
        <f t="shared" si="0"/>
        <v>7163601</v>
      </c>
      <c r="J48" s="8"/>
      <c r="K48" s="9">
        <v>6.854045882646758E-8</v>
      </c>
    </row>
    <row r="49" spans="1:11" ht="21" x14ac:dyDescent="0.55000000000000004">
      <c r="A49" s="6" t="s">
        <v>77</v>
      </c>
      <c r="B49" s="8"/>
      <c r="C49" s="7">
        <v>30515288988</v>
      </c>
      <c r="D49" s="7"/>
      <c r="E49" s="7">
        <v>31422095999</v>
      </c>
      <c r="F49" s="7"/>
      <c r="G49" s="7">
        <v>53015018022</v>
      </c>
      <c r="H49" s="7"/>
      <c r="I49" s="7">
        <f t="shared" si="0"/>
        <v>8922366965</v>
      </c>
      <c r="J49" s="8"/>
      <c r="K49" s="9">
        <v>8.5368116621684681E-5</v>
      </c>
    </row>
    <row r="50" spans="1:11" ht="21" x14ac:dyDescent="0.55000000000000004">
      <c r="A50" s="6" t="s">
        <v>77</v>
      </c>
      <c r="B50" s="8"/>
      <c r="C50" s="7">
        <v>8852728470</v>
      </c>
      <c r="D50" s="7"/>
      <c r="E50" s="7">
        <v>7838775760</v>
      </c>
      <c r="F50" s="7"/>
      <c r="G50" s="7">
        <v>14517884715</v>
      </c>
      <c r="H50" s="7"/>
      <c r="I50" s="7">
        <f t="shared" si="0"/>
        <v>2173619515</v>
      </c>
      <c r="J50" s="8"/>
      <c r="K50" s="9">
        <v>2.0796925857856117E-5</v>
      </c>
    </row>
    <row r="51" spans="1:11" ht="21" x14ac:dyDescent="0.55000000000000004">
      <c r="A51" s="6" t="s">
        <v>77</v>
      </c>
      <c r="B51" s="8"/>
      <c r="C51" s="7">
        <v>19979152453</v>
      </c>
      <c r="D51" s="7"/>
      <c r="E51" s="7">
        <v>3997127926515</v>
      </c>
      <c r="F51" s="7"/>
      <c r="G51" s="7">
        <v>3881185643022</v>
      </c>
      <c r="H51" s="7"/>
      <c r="I51" s="7">
        <f t="shared" si="0"/>
        <v>135921435946</v>
      </c>
      <c r="J51" s="8"/>
      <c r="K51" s="9">
        <v>1.3004796866954431E-3</v>
      </c>
    </row>
    <row r="52" spans="1:11" ht="21" x14ac:dyDescent="0.55000000000000004">
      <c r="A52" s="6" t="s">
        <v>80</v>
      </c>
      <c r="B52" s="8"/>
      <c r="C52" s="7">
        <v>5424887</v>
      </c>
      <c r="D52" s="7"/>
      <c r="E52" s="7">
        <v>23037</v>
      </c>
      <c r="F52" s="7"/>
      <c r="G52" s="7">
        <v>0</v>
      </c>
      <c r="H52" s="7"/>
      <c r="I52" s="7">
        <f t="shared" si="0"/>
        <v>5447924</v>
      </c>
      <c r="J52" s="8"/>
      <c r="K52" s="9">
        <v>5.2125070981999774E-8</v>
      </c>
    </row>
    <row r="53" spans="1:11" ht="21" x14ac:dyDescent="0.55000000000000004">
      <c r="A53" s="6" t="s">
        <v>77</v>
      </c>
      <c r="B53" s="8"/>
      <c r="C53" s="7">
        <v>12338781466</v>
      </c>
      <c r="D53" s="7"/>
      <c r="E53" s="7">
        <v>77786715586</v>
      </c>
      <c r="F53" s="7"/>
      <c r="G53" s="7">
        <v>14275660</v>
      </c>
      <c r="H53" s="7"/>
      <c r="I53" s="7">
        <f t="shared" si="0"/>
        <v>90111221392</v>
      </c>
      <c r="J53" s="8"/>
      <c r="K53" s="9">
        <v>8.6217315280695843E-4</v>
      </c>
    </row>
    <row r="54" spans="1:11" ht="21" x14ac:dyDescent="0.55000000000000004">
      <c r="A54" s="6" t="s">
        <v>77</v>
      </c>
      <c r="B54" s="8"/>
      <c r="C54" s="7">
        <v>17996542461</v>
      </c>
      <c r="D54" s="7"/>
      <c r="E54" s="7">
        <v>6952619043</v>
      </c>
      <c r="F54" s="7"/>
      <c r="G54" s="7">
        <v>24302290489</v>
      </c>
      <c r="H54" s="7"/>
      <c r="I54" s="7">
        <f t="shared" si="0"/>
        <v>646871015</v>
      </c>
      <c r="J54" s="8"/>
      <c r="K54" s="9">
        <v>6.1891828103830445E-6</v>
      </c>
    </row>
    <row r="55" spans="1:11" ht="21" x14ac:dyDescent="0.55000000000000004">
      <c r="A55" s="6" t="s">
        <v>77</v>
      </c>
      <c r="B55" s="8"/>
      <c r="C55" s="7">
        <v>10829556</v>
      </c>
      <c r="D55" s="7"/>
      <c r="E55" s="7">
        <v>378053553297</v>
      </c>
      <c r="F55" s="7"/>
      <c r="G55" s="7">
        <v>211324037782</v>
      </c>
      <c r="H55" s="7"/>
      <c r="I55" s="7">
        <f t="shared" si="0"/>
        <v>166740345071</v>
      </c>
      <c r="J55" s="8"/>
      <c r="K55" s="9">
        <v>1.5953512424896183E-3</v>
      </c>
    </row>
    <row r="56" spans="1:11" ht="21" x14ac:dyDescent="0.55000000000000004">
      <c r="A56" s="6" t="s">
        <v>81</v>
      </c>
      <c r="B56" s="8"/>
      <c r="C56" s="7">
        <v>1657464</v>
      </c>
      <c r="D56" s="7"/>
      <c r="E56" s="7">
        <v>0</v>
      </c>
      <c r="F56" s="7"/>
      <c r="G56" s="7">
        <v>0</v>
      </c>
      <c r="H56" s="7"/>
      <c r="I56" s="7">
        <f t="shared" si="0"/>
        <v>1657464</v>
      </c>
      <c r="J56" s="8"/>
      <c r="K56" s="9">
        <v>1.5858412975311195E-8</v>
      </c>
    </row>
    <row r="57" spans="1:11" ht="21" x14ac:dyDescent="0.55000000000000004">
      <c r="A57" s="6" t="s">
        <v>82</v>
      </c>
      <c r="B57" s="8"/>
      <c r="C57" s="7">
        <v>5061045</v>
      </c>
      <c r="D57" s="7"/>
      <c r="E57" s="7">
        <v>21401</v>
      </c>
      <c r="F57" s="7"/>
      <c r="G57" s="7">
        <v>0</v>
      </c>
      <c r="H57" s="7"/>
      <c r="I57" s="7">
        <f t="shared" si="0"/>
        <v>5082446</v>
      </c>
      <c r="J57" s="8"/>
      <c r="K57" s="9">
        <v>4.8628222147038178E-8</v>
      </c>
    </row>
    <row r="58" spans="1:11" ht="21" x14ac:dyDescent="0.55000000000000004">
      <c r="A58" s="6" t="s">
        <v>81</v>
      </c>
      <c r="B58" s="8"/>
      <c r="C58" s="7">
        <v>106773000000</v>
      </c>
      <c r="D58" s="7"/>
      <c r="E58" s="7">
        <v>0</v>
      </c>
      <c r="F58" s="7"/>
      <c r="G58" s="7">
        <v>106773000000</v>
      </c>
      <c r="H58" s="7"/>
      <c r="I58" s="7">
        <f t="shared" si="0"/>
        <v>0</v>
      </c>
      <c r="J58" s="8"/>
      <c r="K58" s="9">
        <v>0</v>
      </c>
    </row>
    <row r="59" spans="1:11" ht="21" x14ac:dyDescent="0.55000000000000004">
      <c r="A59" s="6" t="s">
        <v>81</v>
      </c>
      <c r="B59" s="8"/>
      <c r="C59" s="7">
        <v>165307000000</v>
      </c>
      <c r="D59" s="7"/>
      <c r="E59" s="7">
        <v>0</v>
      </c>
      <c r="F59" s="7"/>
      <c r="G59" s="7">
        <v>165307000000</v>
      </c>
      <c r="H59" s="7"/>
      <c r="I59" s="7">
        <f t="shared" si="0"/>
        <v>0</v>
      </c>
      <c r="J59" s="8"/>
      <c r="K59" s="9">
        <v>0</v>
      </c>
    </row>
    <row r="60" spans="1:11" ht="21" x14ac:dyDescent="0.55000000000000004">
      <c r="A60" s="6" t="s">
        <v>81</v>
      </c>
      <c r="B60" s="8"/>
      <c r="C60" s="7">
        <v>355425000000</v>
      </c>
      <c r="D60" s="7"/>
      <c r="E60" s="7">
        <v>0</v>
      </c>
      <c r="F60" s="7"/>
      <c r="G60" s="7">
        <v>355425000000</v>
      </c>
      <c r="H60" s="7"/>
      <c r="I60" s="7">
        <f t="shared" si="0"/>
        <v>0</v>
      </c>
      <c r="J60" s="8"/>
      <c r="K60" s="9">
        <v>0</v>
      </c>
    </row>
    <row r="61" spans="1:11" ht="21" x14ac:dyDescent="0.55000000000000004">
      <c r="A61" s="6" t="s">
        <v>81</v>
      </c>
      <c r="B61" s="8"/>
      <c r="C61" s="7">
        <v>266990000000</v>
      </c>
      <c r="D61" s="7"/>
      <c r="E61" s="7">
        <v>0</v>
      </c>
      <c r="F61" s="7"/>
      <c r="G61" s="7">
        <v>266990000000</v>
      </c>
      <c r="H61" s="7"/>
      <c r="I61" s="7">
        <f t="shared" si="0"/>
        <v>0</v>
      </c>
      <c r="J61" s="8"/>
      <c r="K61" s="9">
        <v>0</v>
      </c>
    </row>
    <row r="62" spans="1:11" ht="21" x14ac:dyDescent="0.55000000000000004">
      <c r="A62" s="6" t="s">
        <v>81</v>
      </c>
      <c r="B62" s="8"/>
      <c r="C62" s="7">
        <v>174146000000</v>
      </c>
      <c r="D62" s="7"/>
      <c r="E62" s="7">
        <v>0</v>
      </c>
      <c r="F62" s="7"/>
      <c r="G62" s="7">
        <v>174146000000</v>
      </c>
      <c r="H62" s="7"/>
      <c r="I62" s="7">
        <f t="shared" si="0"/>
        <v>0</v>
      </c>
      <c r="J62" s="8"/>
      <c r="K62" s="9">
        <v>0</v>
      </c>
    </row>
    <row r="63" spans="1:11" ht="21" x14ac:dyDescent="0.55000000000000004">
      <c r="A63" s="6" t="s">
        <v>81</v>
      </c>
      <c r="B63" s="8"/>
      <c r="C63" s="7">
        <v>103837000000</v>
      </c>
      <c r="D63" s="7"/>
      <c r="E63" s="7">
        <v>0</v>
      </c>
      <c r="F63" s="7"/>
      <c r="G63" s="7">
        <v>103837000000</v>
      </c>
      <c r="H63" s="7"/>
      <c r="I63" s="7">
        <f t="shared" si="0"/>
        <v>0</v>
      </c>
      <c r="J63" s="8"/>
      <c r="K63" s="9">
        <v>0</v>
      </c>
    </row>
    <row r="64" spans="1:11" ht="21" x14ac:dyDescent="0.55000000000000004">
      <c r="A64" s="6" t="s">
        <v>81</v>
      </c>
      <c r="B64" s="8"/>
      <c r="C64" s="7">
        <v>123243000000</v>
      </c>
      <c r="D64" s="7"/>
      <c r="E64" s="7">
        <v>0</v>
      </c>
      <c r="F64" s="7"/>
      <c r="G64" s="7">
        <v>123243000000</v>
      </c>
      <c r="H64" s="7"/>
      <c r="I64" s="7">
        <f t="shared" si="0"/>
        <v>0</v>
      </c>
      <c r="J64" s="8"/>
      <c r="K64" s="9">
        <v>0</v>
      </c>
    </row>
    <row r="65" spans="1:11" ht="21" x14ac:dyDescent="0.55000000000000004">
      <c r="A65" s="6" t="s">
        <v>81</v>
      </c>
      <c r="B65" s="8"/>
      <c r="C65" s="7">
        <v>347399000000</v>
      </c>
      <c r="D65" s="7"/>
      <c r="E65" s="7">
        <v>0</v>
      </c>
      <c r="F65" s="7"/>
      <c r="G65" s="7">
        <v>347399000000</v>
      </c>
      <c r="H65" s="7"/>
      <c r="I65" s="7">
        <f t="shared" si="0"/>
        <v>0</v>
      </c>
      <c r="J65" s="8"/>
      <c r="K65" s="9">
        <v>0</v>
      </c>
    </row>
    <row r="66" spans="1:11" ht="21" x14ac:dyDescent="0.55000000000000004">
      <c r="A66" s="6" t="s">
        <v>81</v>
      </c>
      <c r="B66" s="8"/>
      <c r="C66" s="7">
        <v>72115000000</v>
      </c>
      <c r="D66" s="7"/>
      <c r="E66" s="7">
        <v>0</v>
      </c>
      <c r="F66" s="7"/>
      <c r="G66" s="7">
        <v>72115000000</v>
      </c>
      <c r="H66" s="7"/>
      <c r="I66" s="7">
        <f t="shared" si="0"/>
        <v>0</v>
      </c>
      <c r="J66" s="8"/>
      <c r="K66" s="9">
        <v>0</v>
      </c>
    </row>
    <row r="67" spans="1:11" ht="21" x14ac:dyDescent="0.55000000000000004">
      <c r="A67" s="6" t="s">
        <v>81</v>
      </c>
      <c r="B67" s="8"/>
      <c r="C67" s="7">
        <v>88528000000</v>
      </c>
      <c r="D67" s="7"/>
      <c r="E67" s="7">
        <v>0</v>
      </c>
      <c r="F67" s="7"/>
      <c r="G67" s="7">
        <v>88528000000</v>
      </c>
      <c r="H67" s="7"/>
      <c r="I67" s="7">
        <f t="shared" si="0"/>
        <v>0</v>
      </c>
      <c r="J67" s="8"/>
      <c r="K67" s="9">
        <v>0</v>
      </c>
    </row>
    <row r="68" spans="1:11" ht="21" x14ac:dyDescent="0.55000000000000004">
      <c r="A68" s="6" t="s">
        <v>81</v>
      </c>
      <c r="B68" s="8"/>
      <c r="C68" s="7">
        <v>415747000000</v>
      </c>
      <c r="D68" s="7"/>
      <c r="E68" s="7">
        <v>0</v>
      </c>
      <c r="F68" s="7"/>
      <c r="G68" s="7">
        <v>415747000000</v>
      </c>
      <c r="H68" s="7"/>
      <c r="I68" s="7">
        <f t="shared" si="0"/>
        <v>0</v>
      </c>
      <c r="J68" s="8"/>
      <c r="K68" s="9">
        <v>0</v>
      </c>
    </row>
    <row r="69" spans="1:11" ht="21" x14ac:dyDescent="0.55000000000000004">
      <c r="A69" s="6" t="s">
        <v>81</v>
      </c>
      <c r="B69" s="8"/>
      <c r="C69" s="7">
        <v>231917000000</v>
      </c>
      <c r="D69" s="7"/>
      <c r="E69" s="7">
        <v>0</v>
      </c>
      <c r="F69" s="7"/>
      <c r="G69" s="7">
        <v>231917000000</v>
      </c>
      <c r="H69" s="7"/>
      <c r="I69" s="7">
        <f t="shared" si="0"/>
        <v>0</v>
      </c>
      <c r="J69" s="8"/>
      <c r="K69" s="9">
        <v>0</v>
      </c>
    </row>
    <row r="70" spans="1:11" ht="21" x14ac:dyDescent="0.55000000000000004">
      <c r="A70" s="6" t="s">
        <v>81</v>
      </c>
      <c r="B70" s="8"/>
      <c r="C70" s="7">
        <v>245685000000</v>
      </c>
      <c r="D70" s="7"/>
      <c r="E70" s="7">
        <v>0</v>
      </c>
      <c r="F70" s="7"/>
      <c r="G70" s="7">
        <v>245685000000</v>
      </c>
      <c r="H70" s="7"/>
      <c r="I70" s="7">
        <f t="shared" si="0"/>
        <v>0</v>
      </c>
      <c r="J70" s="8"/>
      <c r="K70" s="9">
        <v>0</v>
      </c>
    </row>
    <row r="71" spans="1:11" ht="21" x14ac:dyDescent="0.55000000000000004">
      <c r="A71" s="6" t="s">
        <v>81</v>
      </c>
      <c r="B71" s="8"/>
      <c r="C71" s="7">
        <v>847966000000</v>
      </c>
      <c r="D71" s="7"/>
      <c r="E71" s="7">
        <v>0</v>
      </c>
      <c r="F71" s="7"/>
      <c r="G71" s="7">
        <v>847966000000</v>
      </c>
      <c r="H71" s="7"/>
      <c r="I71" s="7">
        <f t="shared" si="0"/>
        <v>0</v>
      </c>
      <c r="J71" s="8"/>
      <c r="K71" s="9">
        <v>0</v>
      </c>
    </row>
    <row r="72" spans="1:11" ht="21" x14ac:dyDescent="0.55000000000000004">
      <c r="A72" s="6" t="s">
        <v>81</v>
      </c>
      <c r="B72" s="8"/>
      <c r="C72" s="7">
        <v>165611000000</v>
      </c>
      <c r="D72" s="7"/>
      <c r="E72" s="7">
        <v>0</v>
      </c>
      <c r="F72" s="7"/>
      <c r="G72" s="7">
        <v>165611000000</v>
      </c>
      <c r="H72" s="7"/>
      <c r="I72" s="7">
        <f t="shared" si="0"/>
        <v>0</v>
      </c>
      <c r="J72" s="8"/>
      <c r="K72" s="9">
        <v>0</v>
      </c>
    </row>
    <row r="73" spans="1:11" ht="21" x14ac:dyDescent="0.55000000000000004">
      <c r="A73" s="6" t="s">
        <v>81</v>
      </c>
      <c r="B73" s="8"/>
      <c r="C73" s="7">
        <v>222611000000</v>
      </c>
      <c r="D73" s="7"/>
      <c r="E73" s="7">
        <v>0</v>
      </c>
      <c r="F73" s="7"/>
      <c r="G73" s="7">
        <v>222611000000</v>
      </c>
      <c r="H73" s="7"/>
      <c r="I73" s="7">
        <f t="shared" ref="I73:I98" si="1">C73+E73-G73</f>
        <v>0</v>
      </c>
      <c r="J73" s="8"/>
      <c r="K73" s="9">
        <v>0</v>
      </c>
    </row>
    <row r="74" spans="1:11" ht="21" x14ac:dyDescent="0.55000000000000004">
      <c r="A74" s="6" t="s">
        <v>81</v>
      </c>
      <c r="B74" s="8"/>
      <c r="C74" s="7">
        <v>250000000000</v>
      </c>
      <c r="D74" s="7"/>
      <c r="E74" s="7">
        <v>0</v>
      </c>
      <c r="F74" s="7"/>
      <c r="G74" s="7">
        <v>250000000000</v>
      </c>
      <c r="H74" s="7"/>
      <c r="I74" s="7">
        <f t="shared" si="1"/>
        <v>0</v>
      </c>
      <c r="J74" s="8"/>
      <c r="K74" s="9">
        <v>0</v>
      </c>
    </row>
    <row r="75" spans="1:11" ht="21" x14ac:dyDescent="0.55000000000000004">
      <c r="A75" s="6" t="s">
        <v>77</v>
      </c>
      <c r="B75" s="8"/>
      <c r="C75" s="7">
        <v>405605845418</v>
      </c>
      <c r="D75" s="7"/>
      <c r="E75" s="7">
        <v>187368576406</v>
      </c>
      <c r="F75" s="7"/>
      <c r="G75" s="7">
        <v>405247495702</v>
      </c>
      <c r="H75" s="7"/>
      <c r="I75" s="7">
        <f t="shared" si="1"/>
        <v>187726926122</v>
      </c>
      <c r="J75" s="8"/>
      <c r="K75" s="9">
        <v>1.7961482849874332E-3</v>
      </c>
    </row>
    <row r="76" spans="1:11" ht="21" x14ac:dyDescent="0.55000000000000004">
      <c r="A76" s="6" t="s">
        <v>77</v>
      </c>
      <c r="B76" s="8"/>
      <c r="C76" s="7">
        <v>0</v>
      </c>
      <c r="D76" s="7"/>
      <c r="E76" s="7">
        <v>930573282000</v>
      </c>
      <c r="F76" s="7"/>
      <c r="G76" s="7">
        <v>718195375000</v>
      </c>
      <c r="H76" s="7"/>
      <c r="I76" s="7">
        <f t="shared" si="1"/>
        <v>212377907000</v>
      </c>
      <c r="J76" s="8"/>
      <c r="K76" s="9">
        <v>2.0320058571638567E-3</v>
      </c>
    </row>
    <row r="77" spans="1:11" ht="21" x14ac:dyDescent="0.55000000000000004">
      <c r="A77" s="6" t="s">
        <v>81</v>
      </c>
      <c r="B77" s="8"/>
      <c r="C77" s="7">
        <v>0</v>
      </c>
      <c r="D77" s="7"/>
      <c r="E77" s="7">
        <v>192494699904</v>
      </c>
      <c r="F77" s="7"/>
      <c r="G77" s="7">
        <v>0</v>
      </c>
      <c r="H77" s="7"/>
      <c r="I77" s="7">
        <f t="shared" si="1"/>
        <v>192494699904</v>
      </c>
      <c r="J77" s="8"/>
      <c r="K77" s="9">
        <v>1.8417657618121589E-3</v>
      </c>
    </row>
    <row r="78" spans="1:11" ht="21" x14ac:dyDescent="0.55000000000000004">
      <c r="A78" s="6" t="s">
        <v>81</v>
      </c>
      <c r="B78" s="8"/>
      <c r="C78" s="7">
        <v>0</v>
      </c>
      <c r="D78" s="7"/>
      <c r="E78" s="7">
        <v>41048775246</v>
      </c>
      <c r="F78" s="7"/>
      <c r="G78" s="7">
        <v>0</v>
      </c>
      <c r="H78" s="7"/>
      <c r="I78" s="7">
        <f t="shared" si="1"/>
        <v>41048775246</v>
      </c>
      <c r="J78" s="8"/>
      <c r="K78" s="9">
        <v>3.9274966453678597E-4</v>
      </c>
    </row>
    <row r="79" spans="1:11" ht="21" x14ac:dyDescent="0.55000000000000004">
      <c r="A79" s="6" t="s">
        <v>81</v>
      </c>
      <c r="B79" s="8"/>
      <c r="C79" s="7">
        <v>0</v>
      </c>
      <c r="D79" s="7"/>
      <c r="E79" s="7">
        <v>177427158328</v>
      </c>
      <c r="F79" s="7"/>
      <c r="G79" s="7">
        <v>0</v>
      </c>
      <c r="H79" s="7"/>
      <c r="I79" s="7">
        <f t="shared" si="1"/>
        <v>177427158328</v>
      </c>
      <c r="J79" s="8"/>
      <c r="K79" s="9">
        <v>1.6976013655810014E-3</v>
      </c>
    </row>
    <row r="80" spans="1:11" ht="21" x14ac:dyDescent="0.55000000000000004">
      <c r="A80" s="6" t="s">
        <v>81</v>
      </c>
      <c r="B80" s="8"/>
      <c r="C80" s="7">
        <v>0</v>
      </c>
      <c r="D80" s="7"/>
      <c r="E80" s="7">
        <v>126496249698</v>
      </c>
      <c r="F80" s="7"/>
      <c r="G80" s="7">
        <v>0</v>
      </c>
      <c r="H80" s="7"/>
      <c r="I80" s="7">
        <f t="shared" si="1"/>
        <v>126496249698</v>
      </c>
      <c r="J80" s="8"/>
      <c r="K80" s="9">
        <v>1.2103006566290236E-3</v>
      </c>
    </row>
    <row r="81" spans="1:11" ht="21" x14ac:dyDescent="0.55000000000000004">
      <c r="A81" s="6" t="s">
        <v>81</v>
      </c>
      <c r="B81" s="8"/>
      <c r="C81" s="7">
        <v>0</v>
      </c>
      <c r="D81" s="7"/>
      <c r="E81" s="7">
        <v>382282394190</v>
      </c>
      <c r="F81" s="7"/>
      <c r="G81" s="7">
        <v>0</v>
      </c>
      <c r="H81" s="7"/>
      <c r="I81" s="7">
        <f t="shared" si="1"/>
        <v>382282394190</v>
      </c>
      <c r="J81" s="8"/>
      <c r="K81" s="9">
        <v>3.6576312247238703E-3</v>
      </c>
    </row>
    <row r="82" spans="1:11" ht="21" x14ac:dyDescent="0.55000000000000004">
      <c r="A82" s="6" t="s">
        <v>81</v>
      </c>
      <c r="B82" s="8"/>
      <c r="C82" s="7">
        <v>0</v>
      </c>
      <c r="D82" s="7"/>
      <c r="E82" s="7">
        <v>286799652643</v>
      </c>
      <c r="F82" s="7"/>
      <c r="G82" s="7">
        <v>0</v>
      </c>
      <c r="H82" s="7"/>
      <c r="I82" s="7">
        <f t="shared" si="1"/>
        <v>286799652643</v>
      </c>
      <c r="J82" s="8"/>
      <c r="K82" s="9">
        <v>2.744064023585728E-3</v>
      </c>
    </row>
    <row r="83" spans="1:11" ht="21" x14ac:dyDescent="0.55000000000000004">
      <c r="A83" s="6" t="s">
        <v>81</v>
      </c>
      <c r="B83" s="8"/>
      <c r="C83" s="7">
        <v>0</v>
      </c>
      <c r="D83" s="7"/>
      <c r="E83" s="7">
        <v>187326094013</v>
      </c>
      <c r="F83" s="7"/>
      <c r="G83" s="7">
        <v>0</v>
      </c>
      <c r="H83" s="7"/>
      <c r="I83" s="7">
        <f t="shared" si="1"/>
        <v>187326094013</v>
      </c>
      <c r="J83" s="8"/>
      <c r="K83" s="9">
        <v>1.7923131723585695E-3</v>
      </c>
    </row>
    <row r="84" spans="1:11" ht="21" x14ac:dyDescent="0.55000000000000004">
      <c r="A84" s="6" t="s">
        <v>81</v>
      </c>
      <c r="B84" s="8"/>
      <c r="C84" s="7">
        <v>0</v>
      </c>
      <c r="D84" s="7"/>
      <c r="E84" s="7">
        <v>111540341205</v>
      </c>
      <c r="F84" s="7"/>
      <c r="G84" s="7">
        <v>0</v>
      </c>
      <c r="H84" s="7"/>
      <c r="I84" s="7">
        <f t="shared" si="1"/>
        <v>111540341205</v>
      </c>
      <c r="J84" s="8"/>
      <c r="K84" s="9">
        <v>1.0672043520921178E-3</v>
      </c>
    </row>
    <row r="85" spans="1:11" ht="21" x14ac:dyDescent="0.55000000000000004">
      <c r="A85" s="6" t="s">
        <v>81</v>
      </c>
      <c r="B85" s="8"/>
      <c r="C85" s="7">
        <v>0</v>
      </c>
      <c r="D85" s="7"/>
      <c r="E85" s="7">
        <v>132077929835</v>
      </c>
      <c r="F85" s="7"/>
      <c r="G85" s="7">
        <v>0</v>
      </c>
      <c r="H85" s="7"/>
      <c r="I85" s="7">
        <f t="shared" si="1"/>
        <v>132077929835</v>
      </c>
      <c r="J85" s="8"/>
      <c r="K85" s="9">
        <v>1.2637054899820484E-3</v>
      </c>
    </row>
    <row r="86" spans="1:11" ht="21" x14ac:dyDescent="0.55000000000000004">
      <c r="A86" s="6" t="s">
        <v>81</v>
      </c>
      <c r="B86" s="8"/>
      <c r="C86" s="7">
        <v>0</v>
      </c>
      <c r="D86" s="7"/>
      <c r="E86" s="7">
        <v>12476542369</v>
      </c>
      <c r="F86" s="7"/>
      <c r="G86" s="7">
        <v>0</v>
      </c>
      <c r="H86" s="7"/>
      <c r="I86" s="7">
        <f t="shared" si="1"/>
        <v>12476542369</v>
      </c>
      <c r="J86" s="8"/>
      <c r="K86" s="9">
        <v>1.1937403249275367E-4</v>
      </c>
    </row>
    <row r="87" spans="1:11" ht="21" x14ac:dyDescent="0.55000000000000004">
      <c r="A87" s="6" t="s">
        <v>81</v>
      </c>
      <c r="B87" s="8"/>
      <c r="C87" s="7">
        <v>0</v>
      </c>
      <c r="D87" s="7"/>
      <c r="E87" s="7">
        <v>373753891753</v>
      </c>
      <c r="F87" s="7"/>
      <c r="G87" s="7">
        <v>0</v>
      </c>
      <c r="H87" s="7"/>
      <c r="I87" s="7">
        <f t="shared" si="1"/>
        <v>373753891753</v>
      </c>
      <c r="J87" s="8"/>
      <c r="K87" s="9">
        <v>3.5760315557676254E-3</v>
      </c>
    </row>
    <row r="88" spans="1:11" ht="21" x14ac:dyDescent="0.55000000000000004">
      <c r="A88" s="6" t="s">
        <v>81</v>
      </c>
      <c r="B88" s="8"/>
      <c r="C88" s="7">
        <v>0</v>
      </c>
      <c r="D88" s="7"/>
      <c r="E88" s="7">
        <v>77503239972</v>
      </c>
      <c r="F88" s="7"/>
      <c r="G88" s="7">
        <v>0</v>
      </c>
      <c r="H88" s="7"/>
      <c r="I88" s="7">
        <f t="shared" si="1"/>
        <v>77503239972</v>
      </c>
      <c r="J88" s="8"/>
      <c r="K88" s="9">
        <v>7.415415275388317E-4</v>
      </c>
    </row>
    <row r="89" spans="1:11" ht="21" x14ac:dyDescent="0.55000000000000004">
      <c r="A89" s="6" t="s">
        <v>81</v>
      </c>
      <c r="B89" s="8"/>
      <c r="C89" s="7">
        <v>0</v>
      </c>
      <c r="D89" s="7"/>
      <c r="E89" s="7">
        <v>95127533602</v>
      </c>
      <c r="F89" s="7"/>
      <c r="G89" s="7">
        <v>0</v>
      </c>
      <c r="H89" s="7"/>
      <c r="I89" s="7">
        <f t="shared" si="1"/>
        <v>95127533602</v>
      </c>
      <c r="J89" s="8"/>
      <c r="K89" s="9">
        <v>9.1016861493420581E-4</v>
      </c>
    </row>
    <row r="90" spans="1:11" ht="21" x14ac:dyDescent="0.55000000000000004">
      <c r="A90" s="6" t="s">
        <v>81</v>
      </c>
      <c r="B90" s="8"/>
      <c r="C90" s="7">
        <v>0</v>
      </c>
      <c r="D90" s="7"/>
      <c r="E90" s="7">
        <v>537565347369</v>
      </c>
      <c r="F90" s="7"/>
      <c r="G90" s="7">
        <v>0</v>
      </c>
      <c r="H90" s="7"/>
      <c r="I90" s="7">
        <f t="shared" si="1"/>
        <v>537565347369</v>
      </c>
      <c r="J90" s="8"/>
      <c r="K90" s="9">
        <v>5.1433595419232148E-3</v>
      </c>
    </row>
    <row r="91" spans="1:11" ht="21" x14ac:dyDescent="0.55000000000000004">
      <c r="A91" s="6" t="s">
        <v>81</v>
      </c>
      <c r="B91" s="8"/>
      <c r="C91" s="7">
        <v>0</v>
      </c>
      <c r="D91" s="7"/>
      <c r="E91" s="7">
        <v>248963563676</v>
      </c>
      <c r="F91" s="7"/>
      <c r="G91" s="7">
        <v>0</v>
      </c>
      <c r="H91" s="7"/>
      <c r="I91" s="7">
        <f t="shared" si="1"/>
        <v>248963563676</v>
      </c>
      <c r="J91" s="8"/>
      <c r="K91" s="9">
        <v>2.3820529487091082E-3</v>
      </c>
    </row>
    <row r="92" spans="1:11" ht="21" x14ac:dyDescent="0.55000000000000004">
      <c r="A92" s="6" t="s">
        <v>81</v>
      </c>
      <c r="B92" s="8"/>
      <c r="C92" s="7">
        <v>0</v>
      </c>
      <c r="D92" s="7"/>
      <c r="E92" s="7">
        <v>263765070801</v>
      </c>
      <c r="F92" s="7"/>
      <c r="G92" s="7">
        <v>0</v>
      </c>
      <c r="H92" s="7"/>
      <c r="I92" s="7">
        <f t="shared" si="1"/>
        <v>263765070801</v>
      </c>
      <c r="J92" s="8"/>
      <c r="K92" s="9">
        <v>2.5236719598280594E-3</v>
      </c>
    </row>
    <row r="93" spans="1:11" ht="21" x14ac:dyDescent="0.55000000000000004">
      <c r="A93" s="6" t="s">
        <v>81</v>
      </c>
      <c r="B93" s="8"/>
      <c r="C93" s="7">
        <v>0</v>
      </c>
      <c r="D93" s="7"/>
      <c r="E93" s="7">
        <v>186245929554</v>
      </c>
      <c r="F93" s="7"/>
      <c r="G93" s="7">
        <v>0</v>
      </c>
      <c r="H93" s="7"/>
      <c r="I93" s="7">
        <f t="shared" si="1"/>
        <v>186245929554</v>
      </c>
      <c r="J93" s="8"/>
      <c r="K93" s="9">
        <v>1.7819782908334953E-3</v>
      </c>
    </row>
    <row r="94" spans="1:11" ht="21" x14ac:dyDescent="0.55000000000000004">
      <c r="A94" s="6" t="s">
        <v>81</v>
      </c>
      <c r="B94" s="8"/>
      <c r="C94" s="7">
        <v>0</v>
      </c>
      <c r="D94" s="7"/>
      <c r="E94" s="7">
        <v>906715147438</v>
      </c>
      <c r="F94" s="7"/>
      <c r="G94" s="7">
        <v>0</v>
      </c>
      <c r="H94" s="7"/>
      <c r="I94" s="7">
        <f t="shared" si="1"/>
        <v>906715147438</v>
      </c>
      <c r="J94" s="8"/>
      <c r="K94" s="9">
        <v>8.67533971117441E-3</v>
      </c>
    </row>
    <row r="95" spans="1:11" ht="21" x14ac:dyDescent="0.55000000000000004">
      <c r="A95" s="6" t="s">
        <v>81</v>
      </c>
      <c r="B95" s="8"/>
      <c r="C95" s="7">
        <v>0</v>
      </c>
      <c r="D95" s="7"/>
      <c r="E95" s="7">
        <v>238622595071</v>
      </c>
      <c r="F95" s="7"/>
      <c r="G95" s="7">
        <v>0</v>
      </c>
      <c r="H95" s="7"/>
      <c r="I95" s="7">
        <f t="shared" si="1"/>
        <v>238622595071</v>
      </c>
      <c r="J95" s="8"/>
      <c r="K95" s="9">
        <v>2.2831118249786275E-3</v>
      </c>
    </row>
    <row r="96" spans="1:11" ht="21" x14ac:dyDescent="0.55000000000000004">
      <c r="A96" s="6" t="s">
        <v>81</v>
      </c>
      <c r="B96" s="8"/>
      <c r="C96" s="7">
        <v>0</v>
      </c>
      <c r="D96" s="7"/>
      <c r="E96" s="7">
        <v>275985509487</v>
      </c>
      <c r="F96" s="7"/>
      <c r="G96" s="7">
        <v>0</v>
      </c>
      <c r="H96" s="7"/>
      <c r="I96" s="7">
        <f t="shared" si="1"/>
        <v>275985509487</v>
      </c>
      <c r="J96" s="8"/>
      <c r="K96" s="9">
        <v>2.6405956235830835E-3</v>
      </c>
    </row>
    <row r="97" spans="1:13" ht="21" x14ac:dyDescent="0.55000000000000004">
      <c r="A97" s="6" t="s">
        <v>81</v>
      </c>
      <c r="B97" s="8"/>
      <c r="C97" s="7">
        <v>0</v>
      </c>
      <c r="D97" s="7"/>
      <c r="E97" s="7">
        <v>405201119777</v>
      </c>
      <c r="F97" s="7"/>
      <c r="G97" s="7">
        <v>0</v>
      </c>
      <c r="H97" s="7"/>
      <c r="I97" s="7">
        <f t="shared" si="1"/>
        <v>405201119777</v>
      </c>
      <c r="J97" s="8"/>
      <c r="K97" s="9">
        <v>3.8769147899937509E-3</v>
      </c>
    </row>
    <row r="98" spans="1:13" ht="21.75" thickBot="1" x14ac:dyDescent="0.6">
      <c r="A98" s="6" t="s">
        <v>77</v>
      </c>
      <c r="B98" s="8"/>
      <c r="C98" s="7">
        <v>0</v>
      </c>
      <c r="D98" s="7"/>
      <c r="E98" s="7">
        <v>275233000000</v>
      </c>
      <c r="F98" s="7"/>
      <c r="G98" s="7">
        <v>252221841000</v>
      </c>
      <c r="H98" s="7"/>
      <c r="I98" s="7">
        <f t="shared" si="1"/>
        <v>23011159000</v>
      </c>
      <c r="J98" s="8"/>
      <c r="K98" s="9">
        <v>2.201679568681727E-4</v>
      </c>
    </row>
    <row r="99" spans="1:13" ht="24.75" thickBot="1" x14ac:dyDescent="0.5">
      <c r="A99" s="10" t="s">
        <v>48</v>
      </c>
      <c r="B99" s="10"/>
      <c r="C99" s="11">
        <f>SUM(C8:C98)</f>
        <v>6104781464179</v>
      </c>
      <c r="D99" s="10"/>
      <c r="E99" s="11">
        <f>SUM(E8:E98)</f>
        <v>154220290319483</v>
      </c>
      <c r="F99" s="10"/>
      <c r="G99" s="11">
        <f>SUM(G8:G98)</f>
        <v>151136225840468</v>
      </c>
      <c r="H99" s="10"/>
      <c r="I99" s="11">
        <f>SUM(I8:I98)</f>
        <v>9188845943194</v>
      </c>
      <c r="J99" s="10"/>
      <c r="K99" s="25">
        <f>SUM(K8:K98)</f>
        <v>8.7917754915752863E-2</v>
      </c>
    </row>
    <row r="100" spans="1:13" ht="19.5" thickTop="1" x14ac:dyDescent="0.45">
      <c r="M100" s="23"/>
    </row>
    <row r="101" spans="1:13" x14ac:dyDescent="0.45">
      <c r="I101" s="56"/>
      <c r="K101" s="7"/>
    </row>
    <row r="102" spans="1:13" x14ac:dyDescent="0.45">
      <c r="I102" s="4"/>
    </row>
  </sheetData>
  <mergeCells count="7">
    <mergeCell ref="A5:K5"/>
    <mergeCell ref="I6:K6"/>
    <mergeCell ref="A2:K2"/>
    <mergeCell ref="A3:K3"/>
    <mergeCell ref="A4:K4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5"/>
  <sheetViews>
    <sheetView rightToLeft="1" workbookViewId="0">
      <selection activeCell="I12" sqref="I12"/>
    </sheetView>
  </sheetViews>
  <sheetFormatPr defaultRowHeight="18.75" x14ac:dyDescent="0.45"/>
  <cols>
    <col min="1" max="1" width="59.140625" style="1" customWidth="1"/>
    <col min="2" max="2" width="1" style="1" customWidth="1"/>
    <col min="3" max="3" width="15.42578125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32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6.25" x14ac:dyDescent="0.45">
      <c r="A2" s="65" t="s">
        <v>0</v>
      </c>
      <c r="B2" s="65"/>
      <c r="C2" s="65"/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</row>
    <row r="3" spans="1:9" ht="26.25" x14ac:dyDescent="0.45">
      <c r="A3" s="65" t="s">
        <v>83</v>
      </c>
      <c r="B3" s="65"/>
      <c r="C3" s="65"/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</row>
    <row r="4" spans="1:9" ht="26.25" x14ac:dyDescent="0.45">
      <c r="A4" s="65" t="s">
        <v>2</v>
      </c>
      <c r="B4" s="65"/>
      <c r="C4" s="65"/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</row>
    <row r="6" spans="1:9" ht="27" thickBot="1" x14ac:dyDescent="0.5">
      <c r="A6" s="15" t="s">
        <v>87</v>
      </c>
      <c r="C6" s="26" t="s">
        <v>123</v>
      </c>
      <c r="E6" s="15" t="s">
        <v>72</v>
      </c>
      <c r="G6" s="15" t="s">
        <v>108</v>
      </c>
      <c r="I6" s="15" t="s">
        <v>70</v>
      </c>
    </row>
    <row r="7" spans="1:9" ht="21" x14ac:dyDescent="0.55000000000000004">
      <c r="A7" s="3" t="s">
        <v>129</v>
      </c>
      <c r="C7" s="27" t="s">
        <v>124</v>
      </c>
      <c r="E7" s="20">
        <f>'سرمایه‌گذاری در سهام'!$I$15</f>
        <v>4611034724154</v>
      </c>
      <c r="G7" s="9">
        <f>E7/$E$12</f>
        <v>0.35061204465631152</v>
      </c>
      <c r="I7" s="21">
        <v>4.4117816676038979E-2</v>
      </c>
    </row>
    <row r="8" spans="1:9" ht="21" x14ac:dyDescent="0.55000000000000004">
      <c r="A8" s="3" t="s">
        <v>134</v>
      </c>
      <c r="B8" s="3"/>
      <c r="C8" s="27" t="s">
        <v>125</v>
      </c>
      <c r="E8" s="20">
        <f>'سرمایه‌گذاری در صندوق '!$I$35</f>
        <v>6033676217832</v>
      </c>
      <c r="G8" s="9">
        <f t="shared" ref="G8:G11" si="0">E8/$E$12</f>
        <v>0.45878629897248741</v>
      </c>
      <c r="I8" s="21">
        <v>5.7729476611071834E-2</v>
      </c>
    </row>
    <row r="9" spans="1:9" ht="21" x14ac:dyDescent="0.45">
      <c r="A9" s="30" t="s">
        <v>136</v>
      </c>
      <c r="C9" s="27" t="s">
        <v>126</v>
      </c>
      <c r="E9" s="20">
        <f>'سرمایه‌گذاری در اوراق بهادار'!$I$26</f>
        <v>25297017284</v>
      </c>
      <c r="G9" s="9">
        <f t="shared" si="0"/>
        <v>1.9235246499421221E-3</v>
      </c>
      <c r="I9" s="21">
        <v>2.4203876954990105E-4</v>
      </c>
    </row>
    <row r="10" spans="1:9" ht="21" x14ac:dyDescent="0.55000000000000004">
      <c r="A10" s="3" t="s">
        <v>144</v>
      </c>
      <c r="B10" s="3"/>
      <c r="C10" s="27" t="s">
        <v>127</v>
      </c>
      <c r="E10" s="20">
        <f>'درآمد سپرده بانکی'!$C$139</f>
        <v>157550122935</v>
      </c>
      <c r="G10" s="9">
        <f t="shared" si="0"/>
        <v>1.1979734277153691E-2</v>
      </c>
      <c r="I10" s="21">
        <v>1.5074203203292969E-3</v>
      </c>
    </row>
    <row r="11" spans="1:9" ht="21.75" thickBot="1" x14ac:dyDescent="0.6">
      <c r="A11" s="3" t="s">
        <v>115</v>
      </c>
      <c r="B11" s="3"/>
      <c r="C11" s="27" t="s">
        <v>128</v>
      </c>
      <c r="E11" s="20">
        <f>'سایر درآمدها'!$C$11</f>
        <v>2323829026227</v>
      </c>
      <c r="G11" s="9">
        <f t="shared" si="0"/>
        <v>0.17669839744410529</v>
      </c>
      <c r="I11" s="21">
        <v>2.2234112102539203E-2</v>
      </c>
    </row>
    <row r="12" spans="1:9" ht="19.5" thickBot="1" x14ac:dyDescent="0.5">
      <c r="E12" s="24">
        <f>SUM(E7:E11)</f>
        <v>13151387108432</v>
      </c>
      <c r="F12" s="8"/>
      <c r="G12" s="28">
        <f>SUM(G7:G11)</f>
        <v>1</v>
      </c>
      <c r="H12" s="8"/>
      <c r="I12" s="22">
        <f>SUM(I7:I11)</f>
        <v>0.12583086447952921</v>
      </c>
    </row>
    <row r="13" spans="1:9" ht="21.75" thickTop="1" x14ac:dyDescent="0.55000000000000004">
      <c r="A13" s="3" t="s">
        <v>48</v>
      </c>
      <c r="C13" s="27"/>
    </row>
    <row r="15" spans="1:9" x14ac:dyDescent="0.45">
      <c r="E15" s="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topLeftCell="A5" workbookViewId="0">
      <selection activeCell="S12" sqref="S12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</row>
    <row r="3" spans="1:21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  <c r="J3" s="65" t="s">
        <v>83</v>
      </c>
      <c r="K3" s="65" t="s">
        <v>83</v>
      </c>
      <c r="L3" s="65" t="s">
        <v>83</v>
      </c>
      <c r="M3" s="65" t="s">
        <v>83</v>
      </c>
      <c r="N3" s="65" t="s">
        <v>83</v>
      </c>
      <c r="O3" s="65" t="s">
        <v>83</v>
      </c>
      <c r="P3" s="65" t="s">
        <v>83</v>
      </c>
      <c r="Q3" s="65" t="s">
        <v>83</v>
      </c>
      <c r="R3" s="65" t="s">
        <v>83</v>
      </c>
      <c r="S3" s="65" t="s">
        <v>83</v>
      </c>
      <c r="T3" s="65" t="s">
        <v>83</v>
      </c>
      <c r="U3" s="65" t="s">
        <v>83</v>
      </c>
    </row>
    <row r="4" spans="1:21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</row>
    <row r="5" spans="1:21" s="14" customFormat="1" ht="28.5" x14ac:dyDescent="0.4">
      <c r="A5" s="66" t="s">
        <v>131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27" thickBot="1" x14ac:dyDescent="0.5">
      <c r="A6" s="64" t="s">
        <v>3</v>
      </c>
      <c r="C6" s="64" t="s">
        <v>132</v>
      </c>
      <c r="D6" s="64" t="s">
        <v>85</v>
      </c>
      <c r="E6" s="64" t="s">
        <v>85</v>
      </c>
      <c r="F6" s="64" t="s">
        <v>85</v>
      </c>
      <c r="G6" s="64" t="s">
        <v>85</v>
      </c>
      <c r="H6" s="64" t="s">
        <v>85</v>
      </c>
      <c r="I6" s="64" t="s">
        <v>85</v>
      </c>
      <c r="J6" s="64" t="s">
        <v>85</v>
      </c>
      <c r="K6" s="64" t="s">
        <v>85</v>
      </c>
      <c r="M6" s="64" t="s">
        <v>133</v>
      </c>
      <c r="N6" s="64" t="s">
        <v>86</v>
      </c>
      <c r="O6" s="64" t="s">
        <v>86</v>
      </c>
      <c r="P6" s="64" t="s">
        <v>86</v>
      </c>
      <c r="Q6" s="64" t="s">
        <v>86</v>
      </c>
      <c r="R6" s="64" t="s">
        <v>86</v>
      </c>
      <c r="S6" s="64" t="s">
        <v>86</v>
      </c>
      <c r="T6" s="64" t="s">
        <v>86</v>
      </c>
      <c r="U6" s="64" t="s">
        <v>86</v>
      </c>
    </row>
    <row r="7" spans="1:21" ht="27" thickBot="1" x14ac:dyDescent="0.5">
      <c r="A7" s="64" t="s">
        <v>3</v>
      </c>
      <c r="C7" s="15" t="s">
        <v>105</v>
      </c>
      <c r="E7" s="15" t="s">
        <v>106</v>
      </c>
      <c r="G7" s="15" t="s">
        <v>107</v>
      </c>
      <c r="I7" s="15" t="s">
        <v>72</v>
      </c>
      <c r="K7" s="15" t="s">
        <v>108</v>
      </c>
      <c r="M7" s="15" t="s">
        <v>105</v>
      </c>
      <c r="O7" s="15" t="s">
        <v>106</v>
      </c>
      <c r="Q7" s="15" t="s">
        <v>107</v>
      </c>
      <c r="S7" s="15" t="s">
        <v>72</v>
      </c>
      <c r="U7" s="15" t="s">
        <v>108</v>
      </c>
    </row>
    <row r="8" spans="1:21" ht="21" x14ac:dyDescent="0.55000000000000004">
      <c r="A8" s="6" t="s">
        <v>33</v>
      </c>
      <c r="C8" s="7">
        <v>0</v>
      </c>
      <c r="D8" s="8"/>
      <c r="E8" s="20">
        <v>1174560401110</v>
      </c>
      <c r="F8" s="8"/>
      <c r="G8" s="20">
        <v>8390547091</v>
      </c>
      <c r="H8" s="8"/>
      <c r="I8" s="20">
        <f>C8+E8+G8</f>
        <v>1182950948201</v>
      </c>
      <c r="J8" s="8"/>
      <c r="K8" s="9">
        <f>I8/$I$15</f>
        <v>0.25654782905978646</v>
      </c>
      <c r="L8" s="8"/>
      <c r="M8" s="20">
        <v>322818159000</v>
      </c>
      <c r="N8" s="8"/>
      <c r="O8" s="20">
        <v>2617768914292</v>
      </c>
      <c r="P8" s="8"/>
      <c r="Q8" s="20">
        <v>-4500518194</v>
      </c>
      <c r="R8" s="8"/>
      <c r="S8" s="20">
        <f>M8+O8+Q8</f>
        <v>2936086555098</v>
      </c>
      <c r="T8" s="8"/>
      <c r="U8" s="9">
        <f>S8/$S$15</f>
        <v>0.53582342605446953</v>
      </c>
    </row>
    <row r="9" spans="1:21" ht="21" x14ac:dyDescent="0.55000000000000004">
      <c r="A9" s="6" t="s">
        <v>35</v>
      </c>
      <c r="C9" s="7">
        <v>0</v>
      </c>
      <c r="D9" s="8"/>
      <c r="E9" s="20">
        <v>249703041956</v>
      </c>
      <c r="F9" s="8"/>
      <c r="G9" s="20">
        <v>14038104943</v>
      </c>
      <c r="H9" s="8"/>
      <c r="I9" s="20">
        <f t="shared" ref="I9:I14" si="0">C9+E9+G9</f>
        <v>263741146899</v>
      </c>
      <c r="J9" s="8"/>
      <c r="K9" s="9">
        <f t="shared" ref="K9:K14" si="1">I9/$I$15</f>
        <v>5.7197822761438727E-2</v>
      </c>
      <c r="L9" s="8"/>
      <c r="M9" s="20">
        <v>0</v>
      </c>
      <c r="N9" s="8"/>
      <c r="O9" s="20">
        <v>362058293494</v>
      </c>
      <c r="P9" s="8"/>
      <c r="Q9" s="20">
        <v>40526713551</v>
      </c>
      <c r="R9" s="8"/>
      <c r="S9" s="20">
        <f>M9+O9+Q9</f>
        <v>402585007045</v>
      </c>
      <c r="T9" s="8"/>
      <c r="U9" s="9">
        <f t="shared" ref="U9:U14" si="2">S9/$S$15</f>
        <v>7.3470067624016144E-2</v>
      </c>
    </row>
    <row r="10" spans="1:21" ht="21" x14ac:dyDescent="0.55000000000000004">
      <c r="A10" s="6" t="s">
        <v>37</v>
      </c>
      <c r="C10" s="7">
        <v>0</v>
      </c>
      <c r="D10" s="8"/>
      <c r="E10" s="20">
        <v>816627550728</v>
      </c>
      <c r="F10" s="8"/>
      <c r="G10" s="20">
        <v>25142328322</v>
      </c>
      <c r="H10" s="8"/>
      <c r="I10" s="20">
        <f t="shared" si="0"/>
        <v>841769879050</v>
      </c>
      <c r="J10" s="8"/>
      <c r="K10" s="9">
        <f t="shared" si="1"/>
        <v>0.182555528077148</v>
      </c>
      <c r="L10" s="8"/>
      <c r="M10" s="20">
        <v>0</v>
      </c>
      <c r="N10" s="8"/>
      <c r="O10" s="20">
        <v>309385456468</v>
      </c>
      <c r="P10" s="8"/>
      <c r="Q10" s="20">
        <v>181751971741</v>
      </c>
      <c r="R10" s="8"/>
      <c r="S10" s="20">
        <f t="shared" ref="S10:S14" si="3">M10+O10+Q10</f>
        <v>491137428209</v>
      </c>
      <c r="T10" s="8"/>
      <c r="U10" s="9">
        <f t="shared" si="2"/>
        <v>8.9630511399465082E-2</v>
      </c>
    </row>
    <row r="11" spans="1:21" ht="21" x14ac:dyDescent="0.55000000000000004">
      <c r="A11" s="6" t="s">
        <v>17</v>
      </c>
      <c r="C11" s="7">
        <v>0</v>
      </c>
      <c r="D11" s="8"/>
      <c r="E11" s="20">
        <v>1078791247352</v>
      </c>
      <c r="F11" s="8"/>
      <c r="G11" s="20">
        <v>307418607284</v>
      </c>
      <c r="H11" s="8"/>
      <c r="I11" s="20">
        <f t="shared" si="0"/>
        <v>1386209854636</v>
      </c>
      <c r="J11" s="8"/>
      <c r="K11" s="9">
        <f t="shared" si="1"/>
        <v>0.30062880406747144</v>
      </c>
      <c r="L11" s="8"/>
      <c r="M11" s="20">
        <v>52799489750</v>
      </c>
      <c r="N11" s="8"/>
      <c r="O11" s="20">
        <v>1125978948960</v>
      </c>
      <c r="P11" s="8"/>
      <c r="Q11" s="20">
        <v>371592204791</v>
      </c>
      <c r="R11" s="8"/>
      <c r="S11" s="20">
        <f t="shared" si="3"/>
        <v>1550370643501</v>
      </c>
      <c r="T11" s="8"/>
      <c r="U11" s="9">
        <f t="shared" si="2"/>
        <v>0.28293611045375011</v>
      </c>
    </row>
    <row r="12" spans="1:21" ht="21" x14ac:dyDescent="0.55000000000000004">
      <c r="A12" s="6" t="s">
        <v>22</v>
      </c>
      <c r="C12" s="7">
        <v>0</v>
      </c>
      <c r="D12" s="8"/>
      <c r="E12" s="20">
        <v>317401276796</v>
      </c>
      <c r="F12" s="8"/>
      <c r="G12" s="20">
        <v>-53219396231</v>
      </c>
      <c r="H12" s="8"/>
      <c r="I12" s="20">
        <f t="shared" si="0"/>
        <v>264181880565</v>
      </c>
      <c r="J12" s="8"/>
      <c r="K12" s="9">
        <f t="shared" si="1"/>
        <v>5.7293405139877844E-2</v>
      </c>
      <c r="L12" s="8"/>
      <c r="M12" s="20">
        <v>52081188000</v>
      </c>
      <c r="N12" s="8"/>
      <c r="O12" s="20">
        <v>-396980461567</v>
      </c>
      <c r="P12" s="8"/>
      <c r="Q12" s="20">
        <v>-227911353475</v>
      </c>
      <c r="R12" s="8"/>
      <c r="S12" s="20">
        <f t="shared" si="3"/>
        <v>-572810627042</v>
      </c>
      <c r="T12" s="8"/>
      <c r="U12" s="9">
        <f t="shared" si="2"/>
        <v>-0.10453552608288448</v>
      </c>
    </row>
    <row r="13" spans="1:21" s="20" customFormat="1" ht="21" x14ac:dyDescent="0.45">
      <c r="A13" s="29" t="s">
        <v>38</v>
      </c>
      <c r="C13" s="20">
        <v>0</v>
      </c>
      <c r="E13" s="20">
        <v>361016687713</v>
      </c>
      <c r="G13" s="20">
        <v>311164327090</v>
      </c>
      <c r="I13" s="20">
        <f t="shared" si="0"/>
        <v>672181014803</v>
      </c>
      <c r="K13" s="9">
        <f t="shared" si="1"/>
        <v>0.14577661089427754</v>
      </c>
      <c r="M13" s="20">
        <v>0</v>
      </c>
      <c r="O13" s="20">
        <v>361016687713</v>
      </c>
      <c r="Q13" s="20">
        <v>311164327090</v>
      </c>
      <c r="S13" s="20">
        <f t="shared" si="3"/>
        <v>672181014803</v>
      </c>
      <c r="U13" s="9">
        <f t="shared" si="2"/>
        <v>0.12267020318428312</v>
      </c>
    </row>
    <row r="14" spans="1:21" ht="21.75" thickBot="1" x14ac:dyDescent="0.6">
      <c r="A14" s="6" t="s">
        <v>130</v>
      </c>
      <c r="C14" s="7">
        <v>0</v>
      </c>
      <c r="D14" s="8"/>
      <c r="E14" s="20">
        <v>0</v>
      </c>
      <c r="F14" s="8"/>
      <c r="G14" s="20">
        <v>0</v>
      </c>
      <c r="H14" s="8"/>
      <c r="I14" s="20">
        <f t="shared" si="0"/>
        <v>0</v>
      </c>
      <c r="J14" s="8"/>
      <c r="K14" s="9">
        <f t="shared" si="1"/>
        <v>0</v>
      </c>
      <c r="L14" s="8"/>
      <c r="M14" s="20">
        <v>0</v>
      </c>
      <c r="N14" s="8"/>
      <c r="O14" s="20">
        <v>0</v>
      </c>
      <c r="P14" s="8"/>
      <c r="Q14" s="20">
        <v>28534176</v>
      </c>
      <c r="R14" s="8"/>
      <c r="S14" s="20">
        <f t="shared" si="3"/>
        <v>28534176</v>
      </c>
      <c r="T14" s="8"/>
      <c r="U14" s="9">
        <f t="shared" si="2"/>
        <v>5.2073669004798451E-6</v>
      </c>
    </row>
    <row r="15" spans="1:21" s="10" customFormat="1" ht="24.75" thickBot="1" x14ac:dyDescent="0.3">
      <c r="A15" s="10" t="s">
        <v>48</v>
      </c>
      <c r="C15" s="11">
        <f>SUM(C8:C14)</f>
        <v>0</v>
      </c>
      <c r="E15" s="11">
        <f>SUM(E8:E14)</f>
        <v>3998100205655</v>
      </c>
      <c r="G15" s="11">
        <f>SUM(G8:G14)</f>
        <v>612934518499</v>
      </c>
      <c r="I15" s="11">
        <f>SUM(I8:I14)</f>
        <v>4611034724154</v>
      </c>
      <c r="K15" s="12">
        <f>SUM(K8:K14)</f>
        <v>0.99999999999999989</v>
      </c>
      <c r="M15" s="11">
        <f>SUM(M8:M14)</f>
        <v>427698836750</v>
      </c>
      <c r="O15" s="11">
        <f>SUM(O8:O14)</f>
        <v>4379227839360</v>
      </c>
      <c r="Q15" s="11">
        <f>SUM(Q8:Q14)</f>
        <v>672651879680</v>
      </c>
      <c r="S15" s="11">
        <f>SUM(S8:S14)</f>
        <v>5479578555790</v>
      </c>
      <c r="U15" s="12">
        <f>SUM(U8:U14)</f>
        <v>1</v>
      </c>
    </row>
    <row r="16" spans="1:21" ht="19.5" thickTop="1" x14ac:dyDescent="0.45"/>
  </sheetData>
  <mergeCells count="7">
    <mergeCell ref="A5:U5"/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F1480-EA81-41ED-B2AF-8F907EC63DF8}">
  <dimension ref="A2:U36"/>
  <sheetViews>
    <sheetView rightToLeft="1" topLeftCell="A20" workbookViewId="0">
      <selection activeCell="S30" sqref="S30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4" style="1" customWidth="1"/>
    <col min="18" max="18" width="1" style="1" customWidth="1"/>
    <col min="19" max="19" width="25" style="8" bestFit="1" customWidth="1"/>
    <col min="20" max="20" width="1" style="1" customWidth="1"/>
    <col min="21" max="21" width="23" style="1" customWidth="1"/>
    <col min="22" max="22" width="1" style="1" customWidth="1"/>
    <col min="23" max="16384" width="9.140625" style="1"/>
  </cols>
  <sheetData>
    <row r="2" spans="1:21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</row>
    <row r="3" spans="1:21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  <c r="J3" s="65" t="s">
        <v>83</v>
      </c>
      <c r="K3" s="65" t="s">
        <v>83</v>
      </c>
      <c r="L3" s="65" t="s">
        <v>83</v>
      </c>
      <c r="M3" s="65" t="s">
        <v>83</v>
      </c>
      <c r="N3" s="65" t="s">
        <v>83</v>
      </c>
      <c r="O3" s="65" t="s">
        <v>83</v>
      </c>
      <c r="P3" s="65" t="s">
        <v>83</v>
      </c>
      <c r="Q3" s="65" t="s">
        <v>83</v>
      </c>
      <c r="R3" s="65" t="s">
        <v>83</v>
      </c>
      <c r="S3" s="65" t="s">
        <v>83</v>
      </c>
      <c r="T3" s="65" t="s">
        <v>83</v>
      </c>
      <c r="U3" s="65" t="s">
        <v>83</v>
      </c>
    </row>
    <row r="4" spans="1:21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</row>
    <row r="5" spans="1:21" s="14" customFormat="1" ht="28.5" x14ac:dyDescent="0.4">
      <c r="A5" s="66" t="s">
        <v>135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27" thickBot="1" x14ac:dyDescent="0.5">
      <c r="A6" s="64" t="s">
        <v>3</v>
      </c>
      <c r="C6" s="64" t="s">
        <v>132</v>
      </c>
      <c r="D6" s="64" t="s">
        <v>85</v>
      </c>
      <c r="E6" s="64" t="s">
        <v>85</v>
      </c>
      <c r="F6" s="64" t="s">
        <v>85</v>
      </c>
      <c r="G6" s="64" t="s">
        <v>85</v>
      </c>
      <c r="H6" s="64" t="s">
        <v>85</v>
      </c>
      <c r="I6" s="64" t="s">
        <v>85</v>
      </c>
      <c r="J6" s="64" t="s">
        <v>85</v>
      </c>
      <c r="K6" s="64" t="s">
        <v>85</v>
      </c>
      <c r="M6" s="64" t="s">
        <v>133</v>
      </c>
      <c r="N6" s="64" t="s">
        <v>86</v>
      </c>
      <c r="O6" s="64" t="s">
        <v>86</v>
      </c>
      <c r="P6" s="64" t="s">
        <v>86</v>
      </c>
      <c r="Q6" s="64" t="s">
        <v>86</v>
      </c>
      <c r="R6" s="64" t="s">
        <v>86</v>
      </c>
      <c r="S6" s="64" t="s">
        <v>86</v>
      </c>
      <c r="T6" s="64" t="s">
        <v>86</v>
      </c>
      <c r="U6" s="64" t="s">
        <v>86</v>
      </c>
    </row>
    <row r="7" spans="1:21" ht="27" thickBot="1" x14ac:dyDescent="0.5">
      <c r="A7" s="64" t="s">
        <v>3</v>
      </c>
      <c r="C7" s="15" t="s">
        <v>105</v>
      </c>
      <c r="E7" s="15" t="s">
        <v>106</v>
      </c>
      <c r="G7" s="15" t="s">
        <v>107</v>
      </c>
      <c r="I7" s="15" t="s">
        <v>72</v>
      </c>
      <c r="K7" s="15" t="s">
        <v>108</v>
      </c>
      <c r="M7" s="15" t="s">
        <v>105</v>
      </c>
      <c r="O7" s="15" t="s">
        <v>106</v>
      </c>
      <c r="Q7" s="15" t="s">
        <v>107</v>
      </c>
      <c r="S7" s="57" t="s">
        <v>72</v>
      </c>
      <c r="U7" s="15" t="s">
        <v>108</v>
      </c>
    </row>
    <row r="8" spans="1:21" ht="21" x14ac:dyDescent="0.55000000000000004">
      <c r="A8" s="3" t="s">
        <v>20</v>
      </c>
      <c r="C8" s="7">
        <v>0</v>
      </c>
      <c r="E8" s="20">
        <v>-142528462</v>
      </c>
      <c r="G8" s="20">
        <v>58450868182</v>
      </c>
      <c r="I8" s="20">
        <f>C8+E8+G8</f>
        <v>58308339720</v>
      </c>
      <c r="K8" s="9">
        <f>I8/$I$35</f>
        <v>9.6638164884742771E-3</v>
      </c>
      <c r="M8" s="7">
        <v>0</v>
      </c>
      <c r="O8" s="20">
        <v>3232685897</v>
      </c>
      <c r="Q8" s="20">
        <v>714148507952</v>
      </c>
      <c r="S8" s="7">
        <f>M8+O8+Q8</f>
        <v>717381193849</v>
      </c>
      <c r="U8" s="9">
        <f>S8/$S$35</f>
        <v>2.4806675650183633E-2</v>
      </c>
    </row>
    <row r="9" spans="1:21" ht="21" x14ac:dyDescent="0.55000000000000004">
      <c r="A9" s="3" t="s">
        <v>41</v>
      </c>
      <c r="C9" s="7">
        <v>0</v>
      </c>
      <c r="E9" s="20">
        <v>6226778637</v>
      </c>
      <c r="G9" s="20">
        <v>4805904168</v>
      </c>
      <c r="I9" s="20">
        <f t="shared" ref="I9:I34" si="0">C9+E9+G9</f>
        <v>11032682805</v>
      </c>
      <c r="K9" s="9">
        <f t="shared" ref="K9:K34" si="1">I9/$I$35</f>
        <v>1.8285175416595731E-3</v>
      </c>
      <c r="M9" s="7">
        <v>0</v>
      </c>
      <c r="O9" s="20">
        <v>6226778637</v>
      </c>
      <c r="Q9" s="20">
        <v>13370438169</v>
      </c>
      <c r="S9" s="7">
        <f t="shared" ref="S9:S34" si="2">M9+O9+Q9</f>
        <v>19597216806</v>
      </c>
      <c r="U9" s="9">
        <f t="shared" ref="U9:U34" si="3">S9/$S$35</f>
        <v>6.7766175796224817E-4</v>
      </c>
    </row>
    <row r="10" spans="1:21" ht="21" x14ac:dyDescent="0.55000000000000004">
      <c r="A10" s="3" t="s">
        <v>39</v>
      </c>
      <c r="C10" s="7">
        <v>0</v>
      </c>
      <c r="E10" s="58">
        <v>0</v>
      </c>
      <c r="G10" s="20">
        <v>14168833410</v>
      </c>
      <c r="I10" s="20">
        <f t="shared" si="0"/>
        <v>14168833410</v>
      </c>
      <c r="K10" s="9">
        <f t="shared" si="1"/>
        <v>2.3482919696826386E-3</v>
      </c>
      <c r="M10" s="7">
        <v>0</v>
      </c>
      <c r="O10" s="20">
        <v>0</v>
      </c>
      <c r="Q10" s="20">
        <v>86111737615</v>
      </c>
      <c r="S10" s="7">
        <f t="shared" si="2"/>
        <v>86111737615</v>
      </c>
      <c r="U10" s="9">
        <f t="shared" si="3"/>
        <v>2.9776999494896925E-3</v>
      </c>
    </row>
    <row r="11" spans="1:21" ht="21" x14ac:dyDescent="0.55000000000000004">
      <c r="A11" s="3" t="s">
        <v>15</v>
      </c>
      <c r="C11" s="7">
        <v>0</v>
      </c>
      <c r="E11" s="58">
        <v>-2347821551757</v>
      </c>
      <c r="G11" s="20">
        <v>-1575991702117</v>
      </c>
      <c r="I11" s="20">
        <f t="shared" si="0"/>
        <v>-3923813253874</v>
      </c>
      <c r="K11" s="9">
        <f t="shared" si="1"/>
        <v>-0.65031882922015516</v>
      </c>
      <c r="M11" s="7">
        <v>0</v>
      </c>
      <c r="O11" s="20">
        <v>-2364675336864</v>
      </c>
      <c r="Q11" s="20">
        <v>17948936606954</v>
      </c>
      <c r="S11" s="7">
        <f t="shared" si="2"/>
        <v>15584261270090</v>
      </c>
      <c r="U11" s="9">
        <f t="shared" si="3"/>
        <v>0.53889580308152707</v>
      </c>
    </row>
    <row r="12" spans="1:21" ht="21" x14ac:dyDescent="0.55000000000000004">
      <c r="A12" s="3" t="s">
        <v>36</v>
      </c>
      <c r="C12" s="7">
        <v>0</v>
      </c>
      <c r="E12" s="58">
        <v>-2167187350</v>
      </c>
      <c r="G12" s="20">
        <v>4993636949</v>
      </c>
      <c r="I12" s="20">
        <f t="shared" si="0"/>
        <v>2826449599</v>
      </c>
      <c r="K12" s="9">
        <f t="shared" si="1"/>
        <v>4.6844568666887964E-4</v>
      </c>
      <c r="M12" s="7">
        <v>0</v>
      </c>
      <c r="O12" s="20">
        <v>1202302550</v>
      </c>
      <c r="Q12" s="20">
        <v>33296970566</v>
      </c>
      <c r="S12" s="7">
        <f t="shared" si="2"/>
        <v>34499273116</v>
      </c>
      <c r="U12" s="9">
        <f t="shared" si="3"/>
        <v>1.1929672616088263E-3</v>
      </c>
    </row>
    <row r="13" spans="1:21" ht="21" x14ac:dyDescent="0.55000000000000004">
      <c r="A13" s="3" t="s">
        <v>21</v>
      </c>
      <c r="C13" s="7">
        <v>0</v>
      </c>
      <c r="E13" s="58">
        <v>0</v>
      </c>
      <c r="G13" s="20">
        <v>46377419222</v>
      </c>
      <c r="I13" s="20">
        <f t="shared" si="0"/>
        <v>46377419222</v>
      </c>
      <c r="K13" s="9">
        <f t="shared" si="1"/>
        <v>7.6864282317529089E-3</v>
      </c>
      <c r="M13" s="7">
        <v>0</v>
      </c>
      <c r="O13" s="20">
        <v>0</v>
      </c>
      <c r="Q13" s="20">
        <v>239986485660</v>
      </c>
      <c r="S13" s="7">
        <f t="shared" si="2"/>
        <v>239986485660</v>
      </c>
      <c r="U13" s="9">
        <f t="shared" si="3"/>
        <v>8.2986102245776964E-3</v>
      </c>
    </row>
    <row r="14" spans="1:21" ht="21" x14ac:dyDescent="0.55000000000000004">
      <c r="A14" s="3" t="s">
        <v>31</v>
      </c>
      <c r="C14" s="7">
        <v>0</v>
      </c>
      <c r="E14" s="20">
        <v>3593158080</v>
      </c>
      <c r="G14" s="20">
        <v>49702185992</v>
      </c>
      <c r="I14" s="20">
        <f t="shared" si="0"/>
        <v>53295344072</v>
      </c>
      <c r="K14" s="9">
        <f t="shared" si="1"/>
        <v>8.8329804497116193E-3</v>
      </c>
      <c r="M14" s="7">
        <v>0</v>
      </c>
      <c r="O14" s="20">
        <v>12208360700</v>
      </c>
      <c r="Q14" s="20">
        <v>91606935750</v>
      </c>
      <c r="S14" s="7">
        <f t="shared" si="2"/>
        <v>103815296450</v>
      </c>
      <c r="U14" s="9">
        <f t="shared" si="3"/>
        <v>3.5898799810256559E-3</v>
      </c>
    </row>
    <row r="15" spans="1:21" ht="21" x14ac:dyDescent="0.55000000000000004">
      <c r="A15" s="3" t="s">
        <v>32</v>
      </c>
      <c r="C15" s="7">
        <v>0</v>
      </c>
      <c r="E15" s="20">
        <v>-18882534295</v>
      </c>
      <c r="G15" s="20">
        <v>27273587396</v>
      </c>
      <c r="I15" s="20">
        <f t="shared" si="0"/>
        <v>8391053101</v>
      </c>
      <c r="K15" s="9">
        <f t="shared" si="1"/>
        <v>1.3907032459250929E-3</v>
      </c>
      <c r="M15" s="7">
        <v>0</v>
      </c>
      <c r="O15" s="20">
        <v>48446649159</v>
      </c>
      <c r="Q15" s="20">
        <v>190073955680</v>
      </c>
      <c r="S15" s="7">
        <f t="shared" si="2"/>
        <v>238520604839</v>
      </c>
      <c r="U15" s="9">
        <f t="shared" si="3"/>
        <v>8.2479208137314648E-3</v>
      </c>
    </row>
    <row r="16" spans="1:21" ht="21" x14ac:dyDescent="0.55000000000000004">
      <c r="A16" s="3" t="s">
        <v>16</v>
      </c>
      <c r="C16" s="7">
        <v>0</v>
      </c>
      <c r="E16" s="20">
        <v>673532886426</v>
      </c>
      <c r="G16" s="20">
        <v>1111160592315</v>
      </c>
      <c r="I16" s="20">
        <f t="shared" si="0"/>
        <v>1784693478741</v>
      </c>
      <c r="K16" s="9">
        <f t="shared" si="1"/>
        <v>0.29578873879020806</v>
      </c>
      <c r="M16" s="7">
        <v>0</v>
      </c>
      <c r="O16" s="20">
        <v>246097389385</v>
      </c>
      <c r="Q16" s="20">
        <v>2321128417052</v>
      </c>
      <c r="S16" s="7">
        <f t="shared" si="2"/>
        <v>2567225806437</v>
      </c>
      <c r="U16" s="9">
        <f t="shared" si="3"/>
        <v>8.877335849769788E-2</v>
      </c>
    </row>
    <row r="17" spans="1:21" ht="21" x14ac:dyDescent="0.55000000000000004">
      <c r="A17" s="3" t="s">
        <v>34</v>
      </c>
      <c r="C17" s="7">
        <v>0</v>
      </c>
      <c r="E17" s="20">
        <v>59186576047</v>
      </c>
      <c r="G17" s="20">
        <v>192427126200</v>
      </c>
      <c r="I17" s="20">
        <f t="shared" si="0"/>
        <v>251613702247</v>
      </c>
      <c r="K17" s="9">
        <f t="shared" si="1"/>
        <v>4.1701558579391083E-2</v>
      </c>
      <c r="M17" s="7">
        <v>0</v>
      </c>
      <c r="O17" s="20">
        <v>-14167053471</v>
      </c>
      <c r="Q17" s="20">
        <v>178091499527</v>
      </c>
      <c r="S17" s="7">
        <f t="shared" si="2"/>
        <v>163924446056</v>
      </c>
      <c r="U17" s="9">
        <f t="shared" si="3"/>
        <v>5.6684237045990194E-3</v>
      </c>
    </row>
    <row r="18" spans="1:21" ht="21" x14ac:dyDescent="0.55000000000000004">
      <c r="A18" s="3" t="s">
        <v>25</v>
      </c>
      <c r="C18" s="7">
        <v>0</v>
      </c>
      <c r="E18" s="20">
        <v>540108042</v>
      </c>
      <c r="G18" s="20">
        <v>11235588003</v>
      </c>
      <c r="I18" s="20">
        <f t="shared" si="0"/>
        <v>11775696045</v>
      </c>
      <c r="K18" s="9">
        <f t="shared" si="1"/>
        <v>1.9516619089035578E-3</v>
      </c>
      <c r="M18" s="7">
        <v>0</v>
      </c>
      <c r="O18" s="20">
        <v>11822562285</v>
      </c>
      <c r="Q18" s="20">
        <v>27617029448</v>
      </c>
      <c r="S18" s="7">
        <f t="shared" si="2"/>
        <v>39439591733</v>
      </c>
      <c r="U18" s="9">
        <f t="shared" si="3"/>
        <v>1.363800958660381E-3</v>
      </c>
    </row>
    <row r="19" spans="1:21" ht="21" x14ac:dyDescent="0.55000000000000004">
      <c r="A19" s="3" t="s">
        <v>18</v>
      </c>
      <c r="C19" s="7">
        <v>0</v>
      </c>
      <c r="E19" s="20">
        <v>-985970189</v>
      </c>
      <c r="G19" s="20">
        <v>15174538346</v>
      </c>
      <c r="I19" s="20">
        <f>C19+E19+G19</f>
        <v>14188568157</v>
      </c>
      <c r="K19" s="9">
        <f t="shared" si="1"/>
        <v>2.3515627363408951E-3</v>
      </c>
      <c r="M19" s="7">
        <v>0</v>
      </c>
      <c r="O19" s="20">
        <v>7815763230</v>
      </c>
      <c r="Q19" s="20">
        <v>15691894408</v>
      </c>
      <c r="S19" s="7">
        <f t="shared" si="2"/>
        <v>23507657638</v>
      </c>
      <c r="U19" s="9">
        <f t="shared" si="3"/>
        <v>8.128828066883689E-4</v>
      </c>
    </row>
    <row r="20" spans="1:21" ht="21" x14ac:dyDescent="0.55000000000000004">
      <c r="A20" s="3" t="s">
        <v>30</v>
      </c>
      <c r="C20" s="7">
        <v>0</v>
      </c>
      <c r="E20" s="20">
        <v>75297743232</v>
      </c>
      <c r="G20" s="20">
        <v>75377745935</v>
      </c>
      <c r="I20" s="20">
        <f t="shared" si="0"/>
        <v>150675489167</v>
      </c>
      <c r="K20" s="9">
        <f t="shared" si="1"/>
        <v>2.4972418758847523E-2</v>
      </c>
      <c r="M20" s="7">
        <v>0</v>
      </c>
      <c r="O20" s="20">
        <v>15976403173</v>
      </c>
      <c r="Q20" s="20">
        <v>227025316154</v>
      </c>
      <c r="S20" s="7">
        <f t="shared" si="2"/>
        <v>243001719327</v>
      </c>
      <c r="U20" s="9">
        <f t="shared" si="3"/>
        <v>8.4028754663042961E-3</v>
      </c>
    </row>
    <row r="21" spans="1:21" ht="21" x14ac:dyDescent="0.55000000000000004">
      <c r="A21" s="3" t="s">
        <v>28</v>
      </c>
      <c r="C21" s="7">
        <v>0</v>
      </c>
      <c r="E21" s="20">
        <v>250862705153</v>
      </c>
      <c r="G21" s="20">
        <v>7136618535</v>
      </c>
      <c r="I21" s="20">
        <f t="shared" si="0"/>
        <v>257999323688</v>
      </c>
      <c r="K21" s="9">
        <f t="shared" si="1"/>
        <v>4.2759888726794065E-2</v>
      </c>
      <c r="M21" s="7">
        <v>0</v>
      </c>
      <c r="O21" s="20">
        <v>163934864359</v>
      </c>
      <c r="Q21" s="20">
        <v>522587650560</v>
      </c>
      <c r="S21" s="7">
        <f t="shared" si="2"/>
        <v>686522514919</v>
      </c>
      <c r="U21" s="9">
        <f t="shared" si="3"/>
        <v>2.3739598277967497E-2</v>
      </c>
    </row>
    <row r="22" spans="1:21" ht="21" x14ac:dyDescent="0.55000000000000004">
      <c r="A22" s="3" t="s">
        <v>24</v>
      </c>
      <c r="C22" s="7">
        <v>0</v>
      </c>
      <c r="E22" s="20">
        <v>106197838911</v>
      </c>
      <c r="G22" s="20">
        <v>135380292401</v>
      </c>
      <c r="I22" s="20">
        <f t="shared" si="0"/>
        <v>241578131312</v>
      </c>
      <c r="K22" s="9">
        <f t="shared" si="1"/>
        <v>4.0038298806627549E-2</v>
      </c>
      <c r="M22" s="7">
        <v>0</v>
      </c>
      <c r="O22" s="20">
        <v>35746343997</v>
      </c>
      <c r="Q22" s="20">
        <v>153777571179</v>
      </c>
      <c r="S22" s="7">
        <f t="shared" si="2"/>
        <v>189523915176</v>
      </c>
      <c r="U22" s="9">
        <f t="shared" si="3"/>
        <v>6.5536402850191631E-3</v>
      </c>
    </row>
    <row r="23" spans="1:21" ht="21" x14ac:dyDescent="0.55000000000000004">
      <c r="A23" s="3" t="s">
        <v>19</v>
      </c>
      <c r="C23" s="7">
        <v>0</v>
      </c>
      <c r="E23" s="20">
        <v>329622068469</v>
      </c>
      <c r="G23" s="20">
        <v>164238785351</v>
      </c>
      <c r="I23" s="20">
        <f t="shared" si="0"/>
        <v>493860853820</v>
      </c>
      <c r="K23" s="9">
        <f t="shared" si="1"/>
        <v>8.185073842053997E-2</v>
      </c>
      <c r="M23" s="7">
        <v>0</v>
      </c>
      <c r="O23" s="20">
        <v>139881652791</v>
      </c>
      <c r="Q23" s="20">
        <v>560622244857</v>
      </c>
      <c r="S23" s="7">
        <f t="shared" si="2"/>
        <v>700503897648</v>
      </c>
      <c r="U23" s="9">
        <f t="shared" si="3"/>
        <v>2.4223067358943137E-2</v>
      </c>
    </row>
    <row r="24" spans="1:21" ht="21" x14ac:dyDescent="0.55000000000000004">
      <c r="A24" s="3" t="s">
        <v>40</v>
      </c>
      <c r="C24" s="7">
        <v>0</v>
      </c>
      <c r="E24" s="20">
        <v>9540421128</v>
      </c>
      <c r="G24" s="20">
        <v>3854998754</v>
      </c>
      <c r="I24" s="20">
        <f t="shared" si="0"/>
        <v>13395419882</v>
      </c>
      <c r="K24" s="9">
        <f t="shared" si="1"/>
        <v>2.2201091670134726E-3</v>
      </c>
      <c r="M24" s="7">
        <v>0</v>
      </c>
      <c r="O24" s="20">
        <v>9540421128</v>
      </c>
      <c r="Q24" s="20">
        <v>14934291946</v>
      </c>
      <c r="S24" s="7">
        <f t="shared" si="2"/>
        <v>24474713074</v>
      </c>
      <c r="U24" s="9">
        <f t="shared" si="3"/>
        <v>8.4632309023955493E-4</v>
      </c>
    </row>
    <row r="25" spans="1:21" ht="21" x14ac:dyDescent="0.55000000000000004">
      <c r="A25" s="3" t="s">
        <v>46</v>
      </c>
      <c r="C25" s="7">
        <v>0</v>
      </c>
      <c r="E25" s="20">
        <v>4377074300</v>
      </c>
      <c r="G25" s="20">
        <v>0</v>
      </c>
      <c r="I25" s="20">
        <f t="shared" si="0"/>
        <v>4377074300</v>
      </c>
      <c r="K25" s="9">
        <f t="shared" si="1"/>
        <v>7.2544070015953814E-4</v>
      </c>
      <c r="M25" s="7">
        <v>0</v>
      </c>
      <c r="O25" s="20">
        <v>4377074300</v>
      </c>
      <c r="Q25" s="20">
        <v>136151788050</v>
      </c>
      <c r="S25" s="7">
        <f t="shared" si="2"/>
        <v>140528862350</v>
      </c>
      <c r="U25" s="9">
        <f t="shared" si="3"/>
        <v>4.8594163572951493E-3</v>
      </c>
    </row>
    <row r="26" spans="1:21" ht="21" x14ac:dyDescent="0.55000000000000004">
      <c r="A26" s="3" t="s">
        <v>23</v>
      </c>
      <c r="C26" s="7">
        <v>0</v>
      </c>
      <c r="E26" s="20">
        <v>485600354003</v>
      </c>
      <c r="G26" s="20">
        <v>394858911103</v>
      </c>
      <c r="I26" s="20">
        <f t="shared" si="0"/>
        <v>880459265106</v>
      </c>
      <c r="K26" s="9">
        <f t="shared" si="1"/>
        <v>0.14592418176233588</v>
      </c>
      <c r="M26" s="7">
        <v>0</v>
      </c>
      <c r="O26" s="20">
        <v>621329932470</v>
      </c>
      <c r="Q26" s="20">
        <v>1118487625446</v>
      </c>
      <c r="S26" s="7">
        <f t="shared" si="2"/>
        <v>1739817557916</v>
      </c>
      <c r="U26" s="9">
        <f t="shared" si="3"/>
        <v>6.0162003436629335E-2</v>
      </c>
    </row>
    <row r="27" spans="1:21" ht="21" x14ac:dyDescent="0.55000000000000004">
      <c r="A27" s="3" t="s">
        <v>29</v>
      </c>
      <c r="C27" s="7">
        <v>0</v>
      </c>
      <c r="E27" s="20">
        <v>553438850177</v>
      </c>
      <c r="G27" s="20">
        <v>472890811854</v>
      </c>
      <c r="I27" s="20">
        <f t="shared" si="0"/>
        <v>1026329662031</v>
      </c>
      <c r="K27" s="9">
        <f t="shared" si="1"/>
        <v>0.17010022165222802</v>
      </c>
      <c r="M27" s="7">
        <v>0</v>
      </c>
      <c r="O27" s="20">
        <v>433265792190</v>
      </c>
      <c r="Q27" s="20">
        <v>822482979728</v>
      </c>
      <c r="S27" s="7">
        <f t="shared" si="2"/>
        <v>1255748771918</v>
      </c>
      <c r="U27" s="9">
        <f t="shared" si="3"/>
        <v>4.3423151805737394E-2</v>
      </c>
    </row>
    <row r="28" spans="1:21" ht="21" x14ac:dyDescent="0.55000000000000004">
      <c r="A28" s="3" t="s">
        <v>27</v>
      </c>
      <c r="C28" s="7">
        <v>0</v>
      </c>
      <c r="E28" s="20">
        <v>2808091997275</v>
      </c>
      <c r="G28" s="20">
        <v>372938787217</v>
      </c>
      <c r="I28" s="20">
        <f t="shared" si="0"/>
        <v>3181030784492</v>
      </c>
      <c r="K28" s="9">
        <f t="shared" si="1"/>
        <v>0.52721270907622508</v>
      </c>
      <c r="M28" s="7">
        <v>0</v>
      </c>
      <c r="O28" s="20">
        <v>1817801203492</v>
      </c>
      <c r="Q28" s="20">
        <v>744998336787</v>
      </c>
      <c r="S28" s="7">
        <f t="shared" si="2"/>
        <v>2562799540279</v>
      </c>
      <c r="U28" s="9">
        <f t="shared" si="3"/>
        <v>8.8620300472390903E-2</v>
      </c>
    </row>
    <row r="29" spans="1:21" ht="21" x14ac:dyDescent="0.55000000000000004">
      <c r="A29" s="3" t="s">
        <v>26</v>
      </c>
      <c r="C29" s="7">
        <v>0</v>
      </c>
      <c r="E29" s="20">
        <v>464652719952</v>
      </c>
      <c r="G29" s="20">
        <v>957949132296</v>
      </c>
      <c r="I29" s="20">
        <f t="shared" si="0"/>
        <v>1422601852248</v>
      </c>
      <c r="K29" s="9">
        <f t="shared" si="1"/>
        <v>0.23577696264901077</v>
      </c>
      <c r="M29" s="7">
        <v>0</v>
      </c>
      <c r="O29" s="20">
        <v>404868477383</v>
      </c>
      <c r="Q29" s="20">
        <v>1124306076366</v>
      </c>
      <c r="S29" s="7">
        <f t="shared" si="2"/>
        <v>1529174553749</v>
      </c>
      <c r="U29" s="9">
        <f t="shared" si="3"/>
        <v>5.2878075830003334E-2</v>
      </c>
    </row>
    <row r="30" spans="1:21" ht="21" x14ac:dyDescent="0.55000000000000004">
      <c r="A30" s="3" t="s">
        <v>44</v>
      </c>
      <c r="C30" s="7">
        <v>0</v>
      </c>
      <c r="E30" s="20">
        <v>4327453672</v>
      </c>
      <c r="G30" s="20">
        <v>2177418670</v>
      </c>
      <c r="I30" s="20">
        <f t="shared" si="0"/>
        <v>6504872342</v>
      </c>
      <c r="K30" s="9">
        <f t="shared" si="1"/>
        <v>1.0780943668762704E-3</v>
      </c>
      <c r="M30" s="7">
        <v>0</v>
      </c>
      <c r="O30" s="20">
        <v>4327453672</v>
      </c>
      <c r="Q30" s="20">
        <v>2177418670</v>
      </c>
      <c r="S30" s="7">
        <f t="shared" si="2"/>
        <v>6504872342</v>
      </c>
      <c r="U30" s="9">
        <f t="shared" si="3"/>
        <v>2.2493516657172031E-4</v>
      </c>
    </row>
    <row r="31" spans="1:21" ht="21" x14ac:dyDescent="0.55000000000000004">
      <c r="A31" s="3" t="s">
        <v>45</v>
      </c>
      <c r="C31" s="7">
        <v>0</v>
      </c>
      <c r="E31" s="58">
        <v>0</v>
      </c>
      <c r="G31" s="20">
        <v>3105553642</v>
      </c>
      <c r="I31" s="20">
        <f t="shared" si="0"/>
        <v>3105553642</v>
      </c>
      <c r="K31" s="9">
        <f t="shared" si="1"/>
        <v>5.1470339638408325E-4</v>
      </c>
      <c r="M31" s="7">
        <v>0</v>
      </c>
      <c r="O31" s="20">
        <v>0</v>
      </c>
      <c r="Q31" s="20">
        <v>3105553642</v>
      </c>
      <c r="S31" s="7">
        <f t="shared" si="2"/>
        <v>3105553642</v>
      </c>
      <c r="U31" s="9">
        <f t="shared" si="3"/>
        <v>1.0738846037767218E-4</v>
      </c>
    </row>
    <row r="32" spans="1:21" ht="21" x14ac:dyDescent="0.55000000000000004">
      <c r="A32" s="3" t="s">
        <v>47</v>
      </c>
      <c r="C32" s="7">
        <v>0</v>
      </c>
      <c r="E32" s="58">
        <v>0</v>
      </c>
      <c r="G32" s="20">
        <v>2477059508</v>
      </c>
      <c r="I32" s="20">
        <f t="shared" si="0"/>
        <v>2477059508</v>
      </c>
      <c r="K32" s="9">
        <f t="shared" si="1"/>
        <v>4.1053901776818386E-4</v>
      </c>
      <c r="M32" s="7">
        <v>0</v>
      </c>
      <c r="O32" s="20">
        <v>0</v>
      </c>
      <c r="Q32" s="20">
        <v>2477059508</v>
      </c>
      <c r="S32" s="7">
        <f t="shared" si="2"/>
        <v>2477059508</v>
      </c>
      <c r="U32" s="9">
        <f t="shared" si="3"/>
        <v>8.5655453903762957E-5</v>
      </c>
    </row>
    <row r="33" spans="1:21" ht="21" x14ac:dyDescent="0.55000000000000004">
      <c r="A33" s="3" t="s">
        <v>42</v>
      </c>
      <c r="C33" s="7">
        <v>0</v>
      </c>
      <c r="E33" s="58">
        <v>10547219193</v>
      </c>
      <c r="G33" s="20">
        <v>2524189417</v>
      </c>
      <c r="I33" s="20">
        <f t="shared" si="0"/>
        <v>13071408610</v>
      </c>
      <c r="K33" s="9">
        <f t="shared" si="1"/>
        <v>2.1664086931560233E-3</v>
      </c>
      <c r="M33" s="7">
        <v>0</v>
      </c>
      <c r="O33" s="20">
        <v>10547219193</v>
      </c>
      <c r="Q33" s="20">
        <v>2524189417</v>
      </c>
      <c r="S33" s="7">
        <f t="shared" si="2"/>
        <v>13071408610</v>
      </c>
      <c r="U33" s="9">
        <f t="shared" si="3"/>
        <v>4.5200264024141692E-4</v>
      </c>
    </row>
    <row r="34" spans="1:21" ht="21.75" thickBot="1" x14ac:dyDescent="0.6">
      <c r="A34" s="3" t="s">
        <v>43</v>
      </c>
      <c r="C34" s="7">
        <v>0</v>
      </c>
      <c r="E34" s="58">
        <v>0</v>
      </c>
      <c r="G34" s="20">
        <v>3351154439</v>
      </c>
      <c r="I34" s="20">
        <f t="shared" si="0"/>
        <v>3351154439</v>
      </c>
      <c r="K34" s="9">
        <f t="shared" si="1"/>
        <v>5.554083974701787E-4</v>
      </c>
      <c r="M34" s="7">
        <v>0</v>
      </c>
      <c r="O34" s="20">
        <v>0</v>
      </c>
      <c r="Q34" s="20">
        <v>3351154439</v>
      </c>
      <c r="S34" s="7">
        <f t="shared" si="2"/>
        <v>3351154439</v>
      </c>
      <c r="U34" s="9">
        <f t="shared" si="3"/>
        <v>1.1588121062376798E-4</v>
      </c>
    </row>
    <row r="35" spans="1:21" s="10" customFormat="1" ht="24.75" thickBot="1" x14ac:dyDescent="0.3">
      <c r="A35" s="10" t="s">
        <v>48</v>
      </c>
      <c r="C35" s="11">
        <f>SUM(C8:C34)</f>
        <v>0</v>
      </c>
      <c r="E35" s="11">
        <f>SUM(E8:E34)</f>
        <v>3475636180644</v>
      </c>
      <c r="G35" s="11">
        <f>SUM(G8:G34)</f>
        <v>2558040037188</v>
      </c>
      <c r="I35" s="11">
        <f>SUM(I8:I34)</f>
        <v>6033676217832</v>
      </c>
      <c r="K35" s="12">
        <f>SUM(K8:K34)</f>
        <v>0.99999999999999978</v>
      </c>
      <c r="M35" s="11">
        <f>SUM(M8:M34)</f>
        <v>0</v>
      </c>
      <c r="O35" s="11">
        <f>SUM(O8:O34)</f>
        <v>1619806939656</v>
      </c>
      <c r="Q35" s="11">
        <f>SUM(Q8:Q34)</f>
        <v>27299069735530</v>
      </c>
      <c r="S35" s="11">
        <f>SUM(S8:S34)</f>
        <v>28918876675186</v>
      </c>
      <c r="U35" s="12">
        <f>SUM(U8:U34)</f>
        <v>0.99999999999999978</v>
      </c>
    </row>
    <row r="36" spans="1:21" ht="19.5" thickTop="1" x14ac:dyDescent="0.45"/>
  </sheetData>
  <mergeCells count="7">
    <mergeCell ref="A2:U2"/>
    <mergeCell ref="A3:U3"/>
    <mergeCell ref="A4:U4"/>
    <mergeCell ref="A6:A7"/>
    <mergeCell ref="C6:K6"/>
    <mergeCell ref="M6:U6"/>
    <mergeCell ref="A5:U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Q10" sqref="Q10"/>
    </sheetView>
  </sheetViews>
  <sheetFormatPr defaultRowHeight="18.75" x14ac:dyDescent="0.45"/>
  <cols>
    <col min="1" max="1" width="32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  <c r="J3" s="65" t="s">
        <v>83</v>
      </c>
      <c r="K3" s="65" t="s">
        <v>83</v>
      </c>
      <c r="L3" s="65" t="s">
        <v>83</v>
      </c>
      <c r="M3" s="65" t="s">
        <v>83</v>
      </c>
      <c r="N3" s="65" t="s">
        <v>83</v>
      </c>
      <c r="O3" s="65" t="s">
        <v>83</v>
      </c>
      <c r="P3" s="65" t="s">
        <v>83</v>
      </c>
      <c r="Q3" s="65" t="s">
        <v>83</v>
      </c>
    </row>
    <row r="4" spans="1:17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5" spans="1:17" s="31" customFormat="1" ht="28.5" x14ac:dyDescent="0.45">
      <c r="A5" s="66" t="s">
        <v>137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17" ht="27" thickBot="1" x14ac:dyDescent="0.5">
      <c r="A6" s="64" t="s">
        <v>87</v>
      </c>
      <c r="C6" s="64" t="s">
        <v>132</v>
      </c>
      <c r="D6" s="64" t="s">
        <v>85</v>
      </c>
      <c r="E6" s="64" t="s">
        <v>85</v>
      </c>
      <c r="F6" s="64" t="s">
        <v>85</v>
      </c>
      <c r="G6" s="64" t="s">
        <v>85</v>
      </c>
      <c r="H6" s="64" t="s">
        <v>85</v>
      </c>
      <c r="I6" s="64" t="s">
        <v>85</v>
      </c>
      <c r="K6" s="64" t="s">
        <v>133</v>
      </c>
      <c r="L6" s="64" t="s">
        <v>86</v>
      </c>
      <c r="M6" s="64" t="s">
        <v>86</v>
      </c>
      <c r="N6" s="64" t="s">
        <v>86</v>
      </c>
      <c r="O6" s="64" t="s">
        <v>86</v>
      </c>
      <c r="P6" s="64" t="s">
        <v>86</v>
      </c>
      <c r="Q6" s="64" t="s">
        <v>86</v>
      </c>
    </row>
    <row r="7" spans="1:17" ht="27" thickBot="1" x14ac:dyDescent="0.5">
      <c r="A7" s="64" t="s">
        <v>87</v>
      </c>
      <c r="C7" s="15" t="s">
        <v>109</v>
      </c>
      <c r="E7" s="15" t="s">
        <v>106</v>
      </c>
      <c r="G7" s="15" t="s">
        <v>107</v>
      </c>
      <c r="I7" s="15" t="s">
        <v>110</v>
      </c>
      <c r="K7" s="15" t="s">
        <v>109</v>
      </c>
      <c r="M7" s="15" t="s">
        <v>106</v>
      </c>
      <c r="O7" s="15" t="s">
        <v>107</v>
      </c>
      <c r="Q7" s="15" t="s">
        <v>110</v>
      </c>
    </row>
    <row r="8" spans="1:17" ht="21" x14ac:dyDescent="0.55000000000000004">
      <c r="A8" s="3" t="s">
        <v>59</v>
      </c>
      <c r="C8" s="20">
        <v>177236479</v>
      </c>
      <c r="D8" s="8"/>
      <c r="E8" s="20">
        <v>-91969460</v>
      </c>
      <c r="F8" s="8"/>
      <c r="G8" s="20">
        <v>1294101</v>
      </c>
      <c r="H8" s="8"/>
      <c r="I8" s="20">
        <f>C8+E8+G8</f>
        <v>86561120</v>
      </c>
      <c r="J8" s="8"/>
      <c r="K8" s="20">
        <v>2142371163</v>
      </c>
      <c r="L8" s="8"/>
      <c r="M8" s="20">
        <v>3</v>
      </c>
      <c r="N8" s="8"/>
      <c r="O8" s="20">
        <v>1541075</v>
      </c>
      <c r="P8" s="8"/>
      <c r="Q8" s="20">
        <f>K8+M8+O8</f>
        <v>2143912241</v>
      </c>
    </row>
    <row r="9" spans="1:17" ht="21" x14ac:dyDescent="0.55000000000000004">
      <c r="A9" s="3" t="s">
        <v>68</v>
      </c>
      <c r="C9" s="20">
        <v>5678486899</v>
      </c>
      <c r="D9" s="8"/>
      <c r="E9" s="20">
        <v>-2960655709</v>
      </c>
      <c r="F9" s="8"/>
      <c r="G9" s="20">
        <v>-11532</v>
      </c>
      <c r="H9" s="8"/>
      <c r="I9" s="20">
        <f t="shared" ref="I9:I25" si="0">C9+E9+G9</f>
        <v>2717819658</v>
      </c>
      <c r="J9" s="8"/>
      <c r="K9" s="20">
        <v>6573116890</v>
      </c>
      <c r="L9" s="8"/>
      <c r="M9" s="20">
        <v>-3176635180</v>
      </c>
      <c r="N9" s="8"/>
      <c r="O9" s="20">
        <v>-15862</v>
      </c>
      <c r="P9" s="8"/>
      <c r="Q9" s="20">
        <f t="shared" ref="Q9:Q25" si="1">K9+M9+O9</f>
        <v>3396465848</v>
      </c>
    </row>
    <row r="10" spans="1:17" ht="21" x14ac:dyDescent="0.55000000000000004">
      <c r="A10" s="3" t="s">
        <v>67</v>
      </c>
      <c r="C10" s="20">
        <v>1974887081</v>
      </c>
      <c r="D10" s="8"/>
      <c r="E10" s="20">
        <v>0</v>
      </c>
      <c r="F10" s="8"/>
      <c r="G10" s="20">
        <v>0</v>
      </c>
      <c r="H10" s="8"/>
      <c r="I10" s="20">
        <f t="shared" si="0"/>
        <v>1974887081</v>
      </c>
      <c r="J10" s="8"/>
      <c r="K10" s="20">
        <v>10006396609</v>
      </c>
      <c r="L10" s="8"/>
      <c r="M10" s="20">
        <v>-13776541</v>
      </c>
      <c r="N10" s="8"/>
      <c r="O10" s="20">
        <v>3321226</v>
      </c>
      <c r="P10" s="8"/>
      <c r="Q10" s="20">
        <f t="shared" si="1"/>
        <v>9995941294</v>
      </c>
    </row>
    <row r="11" spans="1:17" ht="21" x14ac:dyDescent="0.55000000000000004">
      <c r="A11" s="3" t="s">
        <v>64</v>
      </c>
      <c r="C11" s="20">
        <v>54620172</v>
      </c>
      <c r="D11" s="8"/>
      <c r="E11" s="20">
        <v>0</v>
      </c>
      <c r="F11" s="8"/>
      <c r="G11" s="20">
        <v>0</v>
      </c>
      <c r="H11" s="8"/>
      <c r="I11" s="20">
        <f t="shared" si="0"/>
        <v>54620172</v>
      </c>
      <c r="J11" s="8"/>
      <c r="K11" s="20">
        <v>645602532</v>
      </c>
      <c r="L11" s="8"/>
      <c r="M11" s="20">
        <v>-4</v>
      </c>
      <c r="N11" s="8"/>
      <c r="O11" s="20">
        <v>22</v>
      </c>
      <c r="P11" s="8"/>
      <c r="Q11" s="20">
        <f t="shared" si="1"/>
        <v>645602550</v>
      </c>
    </row>
    <row r="12" spans="1:17" ht="21" x14ac:dyDescent="0.55000000000000004">
      <c r="A12" s="3" t="s">
        <v>54</v>
      </c>
      <c r="C12" s="20">
        <v>0</v>
      </c>
      <c r="D12" s="8"/>
      <c r="E12" s="20">
        <v>738317236</v>
      </c>
      <c r="F12" s="8"/>
      <c r="G12" s="20">
        <v>0</v>
      </c>
      <c r="H12" s="8"/>
      <c r="I12" s="20">
        <f t="shared" si="0"/>
        <v>738317236</v>
      </c>
      <c r="J12" s="8"/>
      <c r="K12" s="20">
        <v>0</v>
      </c>
      <c r="L12" s="8"/>
      <c r="M12" s="20">
        <v>8675520024</v>
      </c>
      <c r="N12" s="8"/>
      <c r="O12" s="20">
        <v>4023694</v>
      </c>
      <c r="P12" s="8"/>
      <c r="Q12" s="20">
        <f t="shared" si="1"/>
        <v>8679543718</v>
      </c>
    </row>
    <row r="13" spans="1:17" ht="21" x14ac:dyDescent="0.55000000000000004">
      <c r="A13" s="3" t="s">
        <v>55</v>
      </c>
      <c r="C13" s="20">
        <v>0</v>
      </c>
      <c r="D13" s="8"/>
      <c r="E13" s="20">
        <v>738456196</v>
      </c>
      <c r="F13" s="8"/>
      <c r="G13" s="20">
        <v>0</v>
      </c>
      <c r="H13" s="8"/>
      <c r="I13" s="20">
        <f t="shared" si="0"/>
        <v>738456196</v>
      </c>
      <c r="J13" s="8"/>
      <c r="K13" s="20">
        <v>0</v>
      </c>
      <c r="L13" s="8"/>
      <c r="M13" s="20">
        <v>8556951232</v>
      </c>
      <c r="N13" s="8"/>
      <c r="O13" s="20">
        <v>59450737</v>
      </c>
      <c r="P13" s="8"/>
      <c r="Q13" s="20">
        <f t="shared" si="1"/>
        <v>8616401969</v>
      </c>
    </row>
    <row r="14" spans="1:17" ht="21" x14ac:dyDescent="0.55000000000000004">
      <c r="A14" s="3" t="s">
        <v>56</v>
      </c>
      <c r="C14" s="20">
        <v>0</v>
      </c>
      <c r="D14" s="8"/>
      <c r="E14" s="20">
        <v>2290499401</v>
      </c>
      <c r="F14" s="8"/>
      <c r="G14" s="20">
        <v>0</v>
      </c>
      <c r="H14" s="8"/>
      <c r="I14" s="20">
        <f t="shared" si="0"/>
        <v>2290499401</v>
      </c>
      <c r="J14" s="8"/>
      <c r="K14" s="20">
        <v>0</v>
      </c>
      <c r="L14" s="8"/>
      <c r="M14" s="20">
        <v>26912872642</v>
      </c>
      <c r="N14" s="8"/>
      <c r="O14" s="20">
        <v>8814554</v>
      </c>
      <c r="P14" s="8"/>
      <c r="Q14" s="20">
        <f t="shared" si="1"/>
        <v>26921687196</v>
      </c>
    </row>
    <row r="15" spans="1:17" ht="21" x14ac:dyDescent="0.55000000000000004">
      <c r="A15" s="3" t="s">
        <v>65</v>
      </c>
      <c r="C15" s="20">
        <v>191187761</v>
      </c>
      <c r="D15" s="8"/>
      <c r="E15" s="20">
        <v>0</v>
      </c>
      <c r="F15" s="8"/>
      <c r="G15" s="20">
        <v>0</v>
      </c>
      <c r="H15" s="8"/>
      <c r="I15" s="20">
        <f t="shared" si="0"/>
        <v>191187761</v>
      </c>
      <c r="J15" s="8"/>
      <c r="K15" s="20">
        <v>2299987336</v>
      </c>
      <c r="L15" s="8"/>
      <c r="M15" s="20">
        <v>-98956808</v>
      </c>
      <c r="N15" s="8"/>
      <c r="O15" s="20">
        <v>0</v>
      </c>
      <c r="P15" s="8"/>
      <c r="Q15" s="20">
        <f t="shared" si="1"/>
        <v>2201030528</v>
      </c>
    </row>
    <row r="16" spans="1:17" ht="21" x14ac:dyDescent="0.55000000000000004">
      <c r="A16" s="3" t="s">
        <v>66</v>
      </c>
      <c r="C16" s="20">
        <v>1931352352</v>
      </c>
      <c r="D16" s="8"/>
      <c r="E16" s="20">
        <v>0</v>
      </c>
      <c r="F16" s="8"/>
      <c r="G16" s="20">
        <v>0</v>
      </c>
      <c r="H16" s="8"/>
      <c r="I16" s="20">
        <f t="shared" si="0"/>
        <v>1931352352</v>
      </c>
      <c r="J16" s="8"/>
      <c r="K16" s="20">
        <v>22999999997</v>
      </c>
      <c r="L16" s="8"/>
      <c r="M16" s="20">
        <v>0</v>
      </c>
      <c r="N16" s="8"/>
      <c r="O16" s="20">
        <v>0</v>
      </c>
      <c r="P16" s="8"/>
      <c r="Q16" s="20">
        <f t="shared" si="1"/>
        <v>22999999997</v>
      </c>
    </row>
    <row r="17" spans="1:17" ht="21" x14ac:dyDescent="0.55000000000000004">
      <c r="A17" s="3" t="s">
        <v>63</v>
      </c>
      <c r="C17" s="20">
        <v>98753405</v>
      </c>
      <c r="D17" s="8"/>
      <c r="E17" s="20">
        <v>0</v>
      </c>
      <c r="F17" s="8"/>
      <c r="G17" s="20">
        <v>0</v>
      </c>
      <c r="H17" s="8"/>
      <c r="I17" s="20">
        <f t="shared" si="0"/>
        <v>98753405</v>
      </c>
      <c r="J17" s="8"/>
      <c r="K17" s="20">
        <v>1148505883</v>
      </c>
      <c r="L17" s="8"/>
      <c r="M17" s="20">
        <v>0</v>
      </c>
      <c r="N17" s="8"/>
      <c r="O17" s="20">
        <v>0</v>
      </c>
      <c r="P17" s="8"/>
      <c r="Q17" s="20">
        <f t="shared" si="1"/>
        <v>1148505883</v>
      </c>
    </row>
    <row r="18" spans="1:17" ht="21" x14ac:dyDescent="0.55000000000000004">
      <c r="A18" s="3" t="s">
        <v>62</v>
      </c>
      <c r="C18" s="20">
        <v>3755458913</v>
      </c>
      <c r="D18" s="8"/>
      <c r="E18" s="20">
        <v>0</v>
      </c>
      <c r="F18" s="8"/>
      <c r="G18" s="20">
        <v>0</v>
      </c>
      <c r="H18" s="8"/>
      <c r="I18" s="20">
        <f t="shared" si="0"/>
        <v>3755458913</v>
      </c>
      <c r="J18" s="8"/>
      <c r="K18" s="20">
        <v>45852553819</v>
      </c>
      <c r="L18" s="8"/>
      <c r="M18" s="20">
        <v>0</v>
      </c>
      <c r="N18" s="8"/>
      <c r="O18" s="20">
        <v>0</v>
      </c>
      <c r="P18" s="8"/>
      <c r="Q18" s="20">
        <f t="shared" si="1"/>
        <v>45852553819</v>
      </c>
    </row>
    <row r="19" spans="1:17" ht="21" x14ac:dyDescent="0.55000000000000004">
      <c r="A19" s="3" t="s">
        <v>61</v>
      </c>
      <c r="C19" s="20">
        <v>95473631</v>
      </c>
      <c r="D19" s="8"/>
      <c r="E19" s="20">
        <v>0</v>
      </c>
      <c r="F19" s="8"/>
      <c r="G19" s="20">
        <v>0</v>
      </c>
      <c r="H19" s="8"/>
      <c r="I19" s="20">
        <f t="shared" si="0"/>
        <v>95473631</v>
      </c>
      <c r="J19" s="8"/>
      <c r="K19" s="20">
        <v>1147999851</v>
      </c>
      <c r="L19" s="8"/>
      <c r="M19" s="20">
        <v>0</v>
      </c>
      <c r="N19" s="8"/>
      <c r="O19" s="20">
        <v>0</v>
      </c>
      <c r="P19" s="8"/>
      <c r="Q19" s="20">
        <f t="shared" si="1"/>
        <v>1147999851</v>
      </c>
    </row>
    <row r="20" spans="1:17" ht="21" x14ac:dyDescent="0.55000000000000004">
      <c r="A20" s="3" t="s">
        <v>60</v>
      </c>
      <c r="C20" s="20">
        <v>395983331</v>
      </c>
      <c r="D20" s="8"/>
      <c r="E20" s="20">
        <v>0</v>
      </c>
      <c r="F20" s="8"/>
      <c r="G20" s="20">
        <v>0</v>
      </c>
      <c r="H20" s="8"/>
      <c r="I20" s="20">
        <f t="shared" si="0"/>
        <v>395983331</v>
      </c>
      <c r="J20" s="8"/>
      <c r="K20" s="20">
        <v>4593990670</v>
      </c>
      <c r="L20" s="8"/>
      <c r="M20" s="20">
        <v>0</v>
      </c>
      <c r="N20" s="8"/>
      <c r="O20" s="20">
        <v>0</v>
      </c>
      <c r="P20" s="8"/>
      <c r="Q20" s="20">
        <f t="shared" si="1"/>
        <v>4593990670</v>
      </c>
    </row>
    <row r="21" spans="1:17" ht="21" x14ac:dyDescent="0.55000000000000004">
      <c r="A21" s="3" t="s">
        <v>52</v>
      </c>
      <c r="C21" s="20">
        <v>0</v>
      </c>
      <c r="D21" s="8"/>
      <c r="E21" s="20">
        <v>1145393999</v>
      </c>
      <c r="F21" s="8"/>
      <c r="G21" s="20">
        <v>0</v>
      </c>
      <c r="H21" s="8"/>
      <c r="I21" s="20">
        <f t="shared" si="0"/>
        <v>1145393999</v>
      </c>
      <c r="J21" s="8"/>
      <c r="K21" s="20">
        <v>0</v>
      </c>
      <c r="L21" s="8"/>
      <c r="M21" s="20">
        <v>13466506079</v>
      </c>
      <c r="N21" s="8"/>
      <c r="O21" s="20">
        <v>0</v>
      </c>
      <c r="P21" s="8"/>
      <c r="Q21" s="20">
        <f t="shared" si="1"/>
        <v>13466506079</v>
      </c>
    </row>
    <row r="22" spans="1:17" ht="21" x14ac:dyDescent="0.55000000000000004">
      <c r="A22" s="3" t="s">
        <v>53</v>
      </c>
      <c r="C22" s="20">
        <v>0</v>
      </c>
      <c r="D22" s="8"/>
      <c r="E22" s="20">
        <v>687461178</v>
      </c>
      <c r="F22" s="8"/>
      <c r="G22" s="20">
        <v>0</v>
      </c>
      <c r="H22" s="8"/>
      <c r="I22" s="20">
        <f t="shared" si="0"/>
        <v>687461178</v>
      </c>
      <c r="J22" s="8"/>
      <c r="K22" s="20">
        <v>0</v>
      </c>
      <c r="L22" s="8"/>
      <c r="M22" s="20">
        <v>8082304039</v>
      </c>
      <c r="N22" s="8"/>
      <c r="O22" s="20">
        <v>0</v>
      </c>
      <c r="P22" s="8"/>
      <c r="Q22" s="20">
        <f t="shared" si="1"/>
        <v>8082304039</v>
      </c>
    </row>
    <row r="23" spans="1:17" ht="21" x14ac:dyDescent="0.55000000000000004">
      <c r="A23" s="3" t="s">
        <v>57</v>
      </c>
      <c r="C23" s="20">
        <v>0</v>
      </c>
      <c r="D23" s="8"/>
      <c r="E23" s="20">
        <v>424344684</v>
      </c>
      <c r="F23" s="8"/>
      <c r="G23" s="20">
        <v>0</v>
      </c>
      <c r="H23" s="8"/>
      <c r="I23" s="20">
        <f t="shared" si="0"/>
        <v>424344684</v>
      </c>
      <c r="J23" s="8"/>
      <c r="K23" s="20">
        <v>0</v>
      </c>
      <c r="L23" s="8"/>
      <c r="M23" s="20">
        <v>4986741934</v>
      </c>
      <c r="N23" s="8"/>
      <c r="O23" s="20">
        <v>0</v>
      </c>
      <c r="P23" s="8"/>
      <c r="Q23" s="20">
        <f t="shared" si="1"/>
        <v>4986741934</v>
      </c>
    </row>
    <row r="24" spans="1:17" ht="21" x14ac:dyDescent="0.55000000000000004">
      <c r="A24" s="3" t="s">
        <v>58</v>
      </c>
      <c r="C24" s="20">
        <v>0</v>
      </c>
      <c r="D24" s="8"/>
      <c r="E24" s="20">
        <v>1233971585</v>
      </c>
      <c r="F24" s="8"/>
      <c r="G24" s="20">
        <v>0</v>
      </c>
      <c r="H24" s="8"/>
      <c r="I24" s="20">
        <f t="shared" si="0"/>
        <v>1233971585</v>
      </c>
      <c r="J24" s="8"/>
      <c r="K24" s="20">
        <v>0</v>
      </c>
      <c r="L24" s="8"/>
      <c r="M24" s="20">
        <v>14500416825</v>
      </c>
      <c r="N24" s="8"/>
      <c r="O24" s="20">
        <v>0</v>
      </c>
      <c r="P24" s="8"/>
      <c r="Q24" s="20">
        <f t="shared" si="1"/>
        <v>14500416825</v>
      </c>
    </row>
    <row r="25" spans="1:17" ht="21.75" thickBot="1" x14ac:dyDescent="0.6">
      <c r="A25" s="3" t="s">
        <v>69</v>
      </c>
      <c r="C25" s="20">
        <v>7098975581</v>
      </c>
      <c r="D25" s="8"/>
      <c r="E25" s="20">
        <v>-362500000</v>
      </c>
      <c r="F25" s="8"/>
      <c r="G25" s="20">
        <v>0</v>
      </c>
      <c r="H25" s="8"/>
      <c r="I25" s="20">
        <f t="shared" si="0"/>
        <v>6736475581</v>
      </c>
      <c r="J25" s="8"/>
      <c r="K25" s="20">
        <v>7098975581</v>
      </c>
      <c r="L25" s="8"/>
      <c r="M25" s="20">
        <v>-362500000</v>
      </c>
      <c r="N25" s="8"/>
      <c r="O25" s="20">
        <v>0</v>
      </c>
      <c r="P25" s="8"/>
      <c r="Q25" s="20">
        <f t="shared" si="1"/>
        <v>6736475581</v>
      </c>
    </row>
    <row r="26" spans="1:17" s="10" customFormat="1" ht="24.75" thickBot="1" x14ac:dyDescent="0.3">
      <c r="A26" s="10" t="s">
        <v>48</v>
      </c>
      <c r="C26" s="11">
        <f>SUM(C8:C25)</f>
        <v>21452415605</v>
      </c>
      <c r="E26" s="11">
        <f>SUM(E8:E25)</f>
        <v>3843319110</v>
      </c>
      <c r="G26" s="11">
        <f>SUM(G8:G25)</f>
        <v>1282569</v>
      </c>
      <c r="I26" s="11">
        <f>SUM(I8:I25)</f>
        <v>25297017284</v>
      </c>
      <c r="K26" s="11">
        <f>SUM(K8:K25)</f>
        <v>104509500331</v>
      </c>
      <c r="M26" s="11">
        <f>SUM(M8:M25)</f>
        <v>81529444245</v>
      </c>
      <c r="O26" s="11">
        <f>SUM(O8:O25)</f>
        <v>77135446</v>
      </c>
      <c r="Q26" s="11">
        <f>SUM(Q8:Q25)</f>
        <v>186116080022</v>
      </c>
    </row>
    <row r="27" spans="1:17" ht="19.5" thickTop="1" x14ac:dyDescent="0.45"/>
  </sheetData>
  <mergeCells count="7">
    <mergeCell ref="A2:Q2"/>
    <mergeCell ref="A3:Q3"/>
    <mergeCell ref="A4:Q4"/>
    <mergeCell ref="K6:Q6"/>
    <mergeCell ref="A6:A7"/>
    <mergeCell ref="C6:I6"/>
    <mergeCell ref="A5:Q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40"/>
  <sheetViews>
    <sheetView rightToLeft="1" topLeftCell="A122" workbookViewId="0">
      <selection activeCell="I61" sqref="I61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6384" width="9.140625" style="1"/>
  </cols>
  <sheetData>
    <row r="2" spans="1:10" ht="26.2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</row>
    <row r="3" spans="1:10" ht="26.25" x14ac:dyDescent="0.45">
      <c r="A3" s="65" t="s">
        <v>83</v>
      </c>
      <c r="B3" s="65" t="s">
        <v>83</v>
      </c>
      <c r="C3" s="65" t="s">
        <v>83</v>
      </c>
      <c r="D3" s="65" t="s">
        <v>83</v>
      </c>
      <c r="E3" s="65" t="s">
        <v>83</v>
      </c>
      <c r="F3" s="65" t="s">
        <v>83</v>
      </c>
      <c r="G3" s="65" t="s">
        <v>83</v>
      </c>
      <c r="H3" s="65" t="s">
        <v>83</v>
      </c>
      <c r="I3" s="65" t="s">
        <v>83</v>
      </c>
    </row>
    <row r="4" spans="1:10" ht="26.2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</row>
    <row r="5" spans="1:10" s="5" customFormat="1" ht="28.5" x14ac:dyDescent="0.55000000000000004">
      <c r="A5" s="66" t="s">
        <v>138</v>
      </c>
      <c r="B5" s="66"/>
      <c r="C5" s="66"/>
      <c r="D5" s="66"/>
      <c r="E5" s="66"/>
      <c r="F5" s="66"/>
      <c r="G5" s="66"/>
      <c r="H5" s="66"/>
      <c r="I5" s="66"/>
      <c r="J5" s="32"/>
    </row>
    <row r="6" spans="1:10" ht="27" thickBot="1" x14ac:dyDescent="0.5">
      <c r="A6" s="64" t="s">
        <v>111</v>
      </c>
      <c r="B6" s="64" t="s">
        <v>111</v>
      </c>
      <c r="C6" s="64" t="s">
        <v>132</v>
      </c>
      <c r="D6" s="64" t="s">
        <v>85</v>
      </c>
      <c r="E6" s="64" t="s">
        <v>85</v>
      </c>
      <c r="G6" s="64" t="s">
        <v>133</v>
      </c>
      <c r="H6" s="64" t="s">
        <v>86</v>
      </c>
      <c r="I6" s="64" t="s">
        <v>86</v>
      </c>
    </row>
    <row r="7" spans="1:10" ht="27" thickBot="1" x14ac:dyDescent="0.5">
      <c r="A7" s="16" t="s">
        <v>112</v>
      </c>
      <c r="C7" s="16" t="s">
        <v>113</v>
      </c>
      <c r="E7" s="16" t="s">
        <v>114</v>
      </c>
      <c r="G7" s="16" t="s">
        <v>113</v>
      </c>
      <c r="I7" s="16" t="s">
        <v>114</v>
      </c>
    </row>
    <row r="8" spans="1:10" ht="21" x14ac:dyDescent="0.55000000000000004">
      <c r="A8" s="6" t="s">
        <v>75</v>
      </c>
      <c r="B8" s="8"/>
      <c r="C8" s="20">
        <v>13196</v>
      </c>
      <c r="D8" s="8"/>
      <c r="E8" s="9">
        <f>C8/$C$139</f>
        <v>8.3757471934466442E-8</v>
      </c>
      <c r="F8" s="8"/>
      <c r="G8" s="20">
        <v>214649</v>
      </c>
      <c r="I8" s="9">
        <f>G8/$G$139</f>
        <v>1.4051038562223575E-7</v>
      </c>
    </row>
    <row r="9" spans="1:10" ht="21" x14ac:dyDescent="0.55000000000000004">
      <c r="A9" s="6" t="s">
        <v>75</v>
      </c>
      <c r="B9" s="8"/>
      <c r="C9" s="20">
        <v>47834</v>
      </c>
      <c r="D9" s="8"/>
      <c r="E9" s="9">
        <f t="shared" ref="E9:E72" si="0">C9/$C$139</f>
        <v>3.036113149828181E-7</v>
      </c>
      <c r="F9" s="8"/>
      <c r="G9" s="20">
        <v>550674</v>
      </c>
      <c r="I9" s="9">
        <f t="shared" ref="I9:I72" si="1">G9/$G$139</f>
        <v>3.6047415125222594E-7</v>
      </c>
    </row>
    <row r="10" spans="1:10" ht="21" x14ac:dyDescent="0.55000000000000004">
      <c r="A10" s="6" t="s">
        <v>75</v>
      </c>
      <c r="B10" s="8"/>
      <c r="C10" s="20">
        <v>48197</v>
      </c>
      <c r="D10" s="8"/>
      <c r="E10" s="9">
        <f t="shared" si="0"/>
        <v>3.0591534365152162E-7</v>
      </c>
      <c r="F10" s="8"/>
      <c r="G10" s="20">
        <v>577724</v>
      </c>
      <c r="I10" s="9">
        <f t="shared" si="1"/>
        <v>3.7818122620287319E-7</v>
      </c>
    </row>
    <row r="11" spans="1:10" ht="21" x14ac:dyDescent="0.55000000000000004">
      <c r="A11" s="6" t="s">
        <v>75</v>
      </c>
      <c r="B11" s="8"/>
      <c r="C11" s="20">
        <v>51558</v>
      </c>
      <c r="D11" s="8"/>
      <c r="E11" s="9">
        <f t="shared" si="0"/>
        <v>3.2724823719287822E-7</v>
      </c>
      <c r="F11" s="8"/>
      <c r="G11" s="20">
        <v>593541</v>
      </c>
      <c r="I11" s="9">
        <f t="shared" si="1"/>
        <v>3.8853511916015184E-7</v>
      </c>
    </row>
    <row r="12" spans="1:10" ht="21" x14ac:dyDescent="0.55000000000000004">
      <c r="A12" s="6" t="s">
        <v>77</v>
      </c>
      <c r="B12" s="8"/>
      <c r="C12" s="20">
        <v>457202403</v>
      </c>
      <c r="D12" s="8"/>
      <c r="E12" s="9">
        <f t="shared" si="0"/>
        <v>2.9019488813006302E-3</v>
      </c>
      <c r="F12" s="8"/>
      <c r="G12" s="20">
        <v>25832076334</v>
      </c>
      <c r="I12" s="9">
        <f t="shared" si="1"/>
        <v>1.6909815592494583E-2</v>
      </c>
    </row>
    <row r="13" spans="1:10" ht="21" x14ac:dyDescent="0.55000000000000004">
      <c r="A13" s="6" t="s">
        <v>77</v>
      </c>
      <c r="B13" s="8"/>
      <c r="C13" s="20">
        <v>11769256690</v>
      </c>
      <c r="D13" s="8"/>
      <c r="E13" s="9">
        <f t="shared" si="0"/>
        <v>7.4701666179312398E-2</v>
      </c>
      <c r="F13" s="8"/>
      <c r="G13" s="20">
        <v>120583407407</v>
      </c>
      <c r="I13" s="9">
        <f t="shared" si="1"/>
        <v>7.8934544649174834E-2</v>
      </c>
    </row>
    <row r="14" spans="1:10" ht="21" x14ac:dyDescent="0.55000000000000004">
      <c r="A14" s="6" t="s">
        <v>77</v>
      </c>
      <c r="B14" s="8"/>
      <c r="C14" s="20">
        <v>1402939982</v>
      </c>
      <c r="D14" s="8"/>
      <c r="E14" s="9">
        <f t="shared" si="0"/>
        <v>8.9047215950368176E-3</v>
      </c>
      <c r="F14" s="8"/>
      <c r="G14" s="20">
        <v>24641950046</v>
      </c>
      <c r="I14" s="9">
        <f t="shared" si="1"/>
        <v>1.61307525469363E-2</v>
      </c>
    </row>
    <row r="15" spans="1:10" ht="21" x14ac:dyDescent="0.55000000000000004">
      <c r="A15" s="6" t="s">
        <v>77</v>
      </c>
      <c r="B15" s="8"/>
      <c r="C15" s="20">
        <v>132947437</v>
      </c>
      <c r="D15" s="8"/>
      <c r="E15" s="9">
        <f t="shared" si="0"/>
        <v>8.438421660568919E-4</v>
      </c>
      <c r="F15" s="8"/>
      <c r="G15" s="20">
        <v>14300243352</v>
      </c>
      <c r="I15" s="9">
        <f t="shared" si="1"/>
        <v>9.3610159277766648E-3</v>
      </c>
    </row>
    <row r="16" spans="1:10" ht="21" x14ac:dyDescent="0.55000000000000004">
      <c r="A16" s="6" t="s">
        <v>77</v>
      </c>
      <c r="B16" s="8"/>
      <c r="C16" s="20">
        <v>403012694</v>
      </c>
      <c r="D16" s="8"/>
      <c r="E16" s="9">
        <f t="shared" si="0"/>
        <v>2.5579966964942944E-3</v>
      </c>
      <c r="F16" s="8"/>
      <c r="G16" s="20">
        <v>813314998</v>
      </c>
      <c r="I16" s="9">
        <f t="shared" si="1"/>
        <v>5.3240035593609986E-4</v>
      </c>
    </row>
    <row r="17" spans="1:9" ht="21" x14ac:dyDescent="0.55000000000000004">
      <c r="A17" s="6" t="s">
        <v>77</v>
      </c>
      <c r="B17" s="8"/>
      <c r="C17" s="20">
        <v>101046466</v>
      </c>
      <c r="D17" s="8"/>
      <c r="E17" s="9">
        <f t="shared" si="0"/>
        <v>6.4136075629524225E-4</v>
      </c>
      <c r="F17" s="8"/>
      <c r="G17" s="20">
        <v>12894444736</v>
      </c>
      <c r="I17" s="9">
        <f t="shared" si="1"/>
        <v>8.4407726206037204E-3</v>
      </c>
    </row>
    <row r="18" spans="1:9" ht="21" x14ac:dyDescent="0.55000000000000004">
      <c r="A18" s="6" t="s">
        <v>77</v>
      </c>
      <c r="B18" s="8"/>
      <c r="C18" s="20">
        <v>94663384</v>
      </c>
      <c r="D18" s="8"/>
      <c r="E18" s="9">
        <f t="shared" si="0"/>
        <v>6.0084614493798266E-4</v>
      </c>
      <c r="F18" s="8"/>
      <c r="G18" s="20">
        <v>1906512084</v>
      </c>
      <c r="I18" s="9">
        <f t="shared" si="1"/>
        <v>1.2480130264585082E-3</v>
      </c>
    </row>
    <row r="19" spans="1:9" ht="21" x14ac:dyDescent="0.55000000000000004">
      <c r="A19" s="6" t="s">
        <v>77</v>
      </c>
      <c r="B19" s="8"/>
      <c r="C19" s="20">
        <v>34319393</v>
      </c>
      <c r="D19" s="8"/>
      <c r="E19" s="9">
        <f t="shared" si="0"/>
        <v>2.1783158502617641E-4</v>
      </c>
      <c r="F19" s="8"/>
      <c r="G19" s="20">
        <v>821541708</v>
      </c>
      <c r="I19" s="9">
        <f t="shared" si="1"/>
        <v>5.3778560438590541E-4</v>
      </c>
    </row>
    <row r="20" spans="1:9" ht="21" x14ac:dyDescent="0.55000000000000004">
      <c r="A20" s="6" t="s">
        <v>77</v>
      </c>
      <c r="B20" s="8"/>
      <c r="C20" s="20">
        <v>25995378</v>
      </c>
      <c r="D20" s="8"/>
      <c r="E20" s="9">
        <f t="shared" si="0"/>
        <v>1.6499751009857883E-4</v>
      </c>
      <c r="F20" s="8"/>
      <c r="G20" s="20">
        <v>22573601632</v>
      </c>
      <c r="I20" s="9">
        <f t="shared" si="1"/>
        <v>1.477680059164054E-2</v>
      </c>
    </row>
    <row r="21" spans="1:9" ht="21" x14ac:dyDescent="0.55000000000000004">
      <c r="A21" s="6" t="s">
        <v>77</v>
      </c>
      <c r="B21" s="8"/>
      <c r="C21" s="20">
        <v>71874846</v>
      </c>
      <c r="D21" s="8"/>
      <c r="E21" s="9">
        <f t="shared" si="0"/>
        <v>4.5620304612299921E-4</v>
      </c>
      <c r="F21" s="8"/>
      <c r="G21" s="20">
        <v>2256785244</v>
      </c>
      <c r="I21" s="9">
        <f t="shared" si="1"/>
        <v>1.4773037139749611E-3</v>
      </c>
    </row>
    <row r="22" spans="1:9" ht="21" x14ac:dyDescent="0.55000000000000004">
      <c r="A22" s="6" t="s">
        <v>77</v>
      </c>
      <c r="B22" s="8"/>
      <c r="C22" s="20">
        <v>749110665</v>
      </c>
      <c r="D22" s="8"/>
      <c r="E22" s="9">
        <f t="shared" si="0"/>
        <v>4.7547450363403295E-3</v>
      </c>
      <c r="F22" s="8"/>
      <c r="G22" s="20">
        <v>15114939389</v>
      </c>
      <c r="I22" s="9">
        <f t="shared" si="1"/>
        <v>9.894320319242627E-3</v>
      </c>
    </row>
    <row r="23" spans="1:9" ht="21" x14ac:dyDescent="0.55000000000000004">
      <c r="A23" s="6" t="s">
        <v>91</v>
      </c>
      <c r="B23" s="8"/>
      <c r="C23" s="20">
        <v>0</v>
      </c>
      <c r="D23" s="8"/>
      <c r="E23" s="9">
        <f t="shared" si="0"/>
        <v>0</v>
      </c>
      <c r="F23" s="8"/>
      <c r="G23" s="20">
        <v>43908</v>
      </c>
      <c r="I23" s="9">
        <f t="shared" si="1"/>
        <v>2.8742412086248375E-8</v>
      </c>
    </row>
    <row r="24" spans="1:9" ht="21" x14ac:dyDescent="0.55000000000000004">
      <c r="A24" s="6" t="s">
        <v>77</v>
      </c>
      <c r="B24" s="8"/>
      <c r="C24" s="20">
        <v>110745815</v>
      </c>
      <c r="D24" s="8"/>
      <c r="E24" s="9">
        <f t="shared" si="0"/>
        <v>7.0292433250394913E-4</v>
      </c>
      <c r="F24" s="8"/>
      <c r="G24" s="20">
        <v>3538906334</v>
      </c>
      <c r="I24" s="9">
        <f t="shared" si="1"/>
        <v>2.3165870498875495E-3</v>
      </c>
    </row>
    <row r="25" spans="1:9" ht="21" x14ac:dyDescent="0.55000000000000004">
      <c r="A25" s="6" t="s">
        <v>77</v>
      </c>
      <c r="B25" s="8"/>
      <c r="C25" s="20">
        <v>402094112</v>
      </c>
      <c r="D25" s="8"/>
      <c r="E25" s="9">
        <f t="shared" si="0"/>
        <v>2.5521662853026832E-3</v>
      </c>
      <c r="F25" s="8"/>
      <c r="G25" s="20">
        <v>13744830850</v>
      </c>
      <c r="I25" s="9">
        <f t="shared" si="1"/>
        <v>8.9974399277234114E-3</v>
      </c>
    </row>
    <row r="26" spans="1:9" ht="21" x14ac:dyDescent="0.55000000000000004">
      <c r="A26" s="6" t="s">
        <v>78</v>
      </c>
      <c r="B26" s="8"/>
      <c r="C26" s="20">
        <v>0</v>
      </c>
      <c r="D26" s="8"/>
      <c r="E26" s="9">
        <f t="shared" si="0"/>
        <v>0</v>
      </c>
      <c r="F26" s="8"/>
      <c r="G26" s="20">
        <v>9286981</v>
      </c>
      <c r="I26" s="9">
        <f t="shared" si="1"/>
        <v>6.0793075279939655E-6</v>
      </c>
    </row>
    <row r="27" spans="1:9" ht="21" x14ac:dyDescent="0.55000000000000004">
      <c r="A27" s="6" t="s">
        <v>77</v>
      </c>
      <c r="B27" s="8"/>
      <c r="C27" s="20">
        <v>199011826</v>
      </c>
      <c r="D27" s="8"/>
      <c r="E27" s="9">
        <f t="shared" si="0"/>
        <v>1.2631651584436132E-3</v>
      </c>
      <c r="F27" s="8"/>
      <c r="G27" s="20">
        <v>9851962176</v>
      </c>
      <c r="I27" s="9">
        <f t="shared" si="1"/>
        <v>6.4491472333224982E-3</v>
      </c>
    </row>
    <row r="28" spans="1:9" ht="21" x14ac:dyDescent="0.55000000000000004">
      <c r="A28" s="6" t="s">
        <v>77</v>
      </c>
      <c r="B28" s="8"/>
      <c r="C28" s="20">
        <v>1461544246</v>
      </c>
      <c r="D28" s="8"/>
      <c r="E28" s="9">
        <f t="shared" si="0"/>
        <v>9.276693783368135E-3</v>
      </c>
      <c r="F28" s="8"/>
      <c r="G28" s="20">
        <v>4581700282</v>
      </c>
      <c r="I28" s="9">
        <f t="shared" si="1"/>
        <v>2.9992055561839388E-3</v>
      </c>
    </row>
    <row r="29" spans="1:9" ht="21" x14ac:dyDescent="0.55000000000000004">
      <c r="A29" s="6" t="s">
        <v>77</v>
      </c>
      <c r="B29" s="8"/>
      <c r="C29" s="20">
        <v>181100746</v>
      </c>
      <c r="D29" s="8"/>
      <c r="E29" s="9">
        <f t="shared" si="0"/>
        <v>1.1494801947867486E-3</v>
      </c>
      <c r="F29" s="8"/>
      <c r="G29" s="20">
        <v>10401694457</v>
      </c>
      <c r="I29" s="9">
        <f t="shared" si="1"/>
        <v>6.8090049302710108E-3</v>
      </c>
    </row>
    <row r="30" spans="1:9" ht="21" x14ac:dyDescent="0.55000000000000004">
      <c r="A30" s="6" t="s">
        <v>77</v>
      </c>
      <c r="B30" s="8"/>
      <c r="C30" s="20">
        <v>149733278</v>
      </c>
      <c r="D30" s="8"/>
      <c r="E30" s="9">
        <f t="shared" si="0"/>
        <v>9.5038502801914678E-4</v>
      </c>
      <c r="F30" s="8"/>
      <c r="G30" s="20">
        <v>4515341581</v>
      </c>
      <c r="I30" s="9">
        <f t="shared" si="1"/>
        <v>2.955766794918335E-3</v>
      </c>
    </row>
    <row r="31" spans="1:9" ht="21" x14ac:dyDescent="0.55000000000000004">
      <c r="A31" s="6" t="s">
        <v>78</v>
      </c>
      <c r="B31" s="8"/>
      <c r="C31" s="20">
        <v>0</v>
      </c>
      <c r="D31" s="8"/>
      <c r="E31" s="9">
        <f t="shared" si="0"/>
        <v>0</v>
      </c>
      <c r="F31" s="8"/>
      <c r="G31" s="20">
        <v>216064319</v>
      </c>
      <c r="I31" s="9">
        <f t="shared" si="1"/>
        <v>1.4143686102379121E-4</v>
      </c>
    </row>
    <row r="32" spans="1:9" ht="21" x14ac:dyDescent="0.55000000000000004">
      <c r="A32" s="6" t="s">
        <v>77</v>
      </c>
      <c r="B32" s="8"/>
      <c r="C32" s="20">
        <v>80175893</v>
      </c>
      <c r="D32" s="8"/>
      <c r="E32" s="9">
        <f t="shared" si="0"/>
        <v>5.0889133887301334E-4</v>
      </c>
      <c r="F32" s="8"/>
      <c r="G32" s="20">
        <v>1696319748</v>
      </c>
      <c r="I32" s="9">
        <f t="shared" si="1"/>
        <v>1.1104199969722373E-3</v>
      </c>
    </row>
    <row r="33" spans="1:9" ht="21" x14ac:dyDescent="0.55000000000000004">
      <c r="A33" s="6" t="s">
        <v>77</v>
      </c>
      <c r="B33" s="8"/>
      <c r="C33" s="20">
        <v>47799601</v>
      </c>
      <c r="D33" s="8"/>
      <c r="E33" s="9">
        <f t="shared" si="0"/>
        <v>3.0339297811732296E-4</v>
      </c>
      <c r="F33" s="8"/>
      <c r="G33" s="20">
        <v>1050469972</v>
      </c>
      <c r="I33" s="9">
        <f t="shared" si="1"/>
        <v>6.8764327273967822E-4</v>
      </c>
    </row>
    <row r="34" spans="1:9" ht="21" x14ac:dyDescent="0.55000000000000004">
      <c r="A34" s="6" t="s">
        <v>77</v>
      </c>
      <c r="B34" s="8"/>
      <c r="C34" s="20">
        <v>55734817</v>
      </c>
      <c r="D34" s="8"/>
      <c r="E34" s="9">
        <f t="shared" si="0"/>
        <v>3.5375927331389234E-4</v>
      </c>
      <c r="F34" s="8"/>
      <c r="G34" s="20">
        <v>1450751536</v>
      </c>
      <c r="I34" s="9">
        <f t="shared" si="1"/>
        <v>9.4966972949052093E-4</v>
      </c>
    </row>
    <row r="35" spans="1:9" ht="21" x14ac:dyDescent="0.55000000000000004">
      <c r="A35" s="6" t="s">
        <v>77</v>
      </c>
      <c r="B35" s="8"/>
      <c r="C35" s="20">
        <v>7111901</v>
      </c>
      <c r="D35" s="8"/>
      <c r="E35" s="9">
        <f t="shared" si="0"/>
        <v>4.5140561413170948E-5</v>
      </c>
      <c r="F35" s="8"/>
      <c r="G35" s="20">
        <v>388491531</v>
      </c>
      <c r="I35" s="9">
        <f t="shared" si="1"/>
        <v>2.5430863797074645E-4</v>
      </c>
    </row>
    <row r="36" spans="1:9" ht="21" x14ac:dyDescent="0.55000000000000004">
      <c r="A36" s="6" t="s">
        <v>77</v>
      </c>
      <c r="B36" s="8"/>
      <c r="C36" s="20">
        <v>844499708</v>
      </c>
      <c r="D36" s="8"/>
      <c r="E36" s="9">
        <f t="shared" si="0"/>
        <v>5.3601970742251518E-3</v>
      </c>
      <c r="F36" s="8"/>
      <c r="G36" s="20">
        <v>5365163587</v>
      </c>
      <c r="I36" s="9">
        <f t="shared" si="1"/>
        <v>3.5120648339183858E-3</v>
      </c>
    </row>
    <row r="37" spans="1:9" ht="21" x14ac:dyDescent="0.55000000000000004">
      <c r="A37" s="6" t="s">
        <v>77</v>
      </c>
      <c r="B37" s="8"/>
      <c r="C37" s="20">
        <v>87372438</v>
      </c>
      <c r="D37" s="8"/>
      <c r="E37" s="9">
        <f t="shared" si="0"/>
        <v>5.5456915153310918E-4</v>
      </c>
      <c r="F37" s="8"/>
      <c r="G37" s="20">
        <v>6318116812</v>
      </c>
      <c r="I37" s="9">
        <f t="shared" si="1"/>
        <v>4.1358731215167593E-3</v>
      </c>
    </row>
    <row r="38" spans="1:9" ht="21" x14ac:dyDescent="0.55000000000000004">
      <c r="A38" s="6" t="s">
        <v>77</v>
      </c>
      <c r="B38" s="8"/>
      <c r="C38" s="20">
        <v>29244294</v>
      </c>
      <c r="D38" s="8"/>
      <c r="E38" s="9">
        <f t="shared" si="0"/>
        <v>1.8561898559777852E-4</v>
      </c>
      <c r="F38" s="8"/>
      <c r="G38" s="20">
        <v>859025339</v>
      </c>
      <c r="I38" s="9">
        <f t="shared" si="1"/>
        <v>5.6232259009900718E-4</v>
      </c>
    </row>
    <row r="39" spans="1:9" ht="21" x14ac:dyDescent="0.55000000000000004">
      <c r="A39" s="6" t="s">
        <v>77</v>
      </c>
      <c r="B39" s="8"/>
      <c r="C39" s="20">
        <v>89528081</v>
      </c>
      <c r="D39" s="8"/>
      <c r="E39" s="9">
        <f t="shared" si="0"/>
        <v>5.6825141949864641E-4</v>
      </c>
      <c r="F39" s="8"/>
      <c r="G39" s="20">
        <v>1557564063</v>
      </c>
      <c r="I39" s="9">
        <f t="shared" si="1"/>
        <v>1.0195897820323705E-3</v>
      </c>
    </row>
    <row r="40" spans="1:9" ht="21" x14ac:dyDescent="0.55000000000000004">
      <c r="A40" s="6" t="s">
        <v>77</v>
      </c>
      <c r="B40" s="8"/>
      <c r="C40" s="20">
        <v>850268</v>
      </c>
      <c r="D40" s="8"/>
      <c r="E40" s="9">
        <f t="shared" si="0"/>
        <v>5.3968094988462343E-6</v>
      </c>
      <c r="F40" s="8"/>
      <c r="G40" s="20">
        <v>178590501</v>
      </c>
      <c r="I40" s="9">
        <f t="shared" si="1"/>
        <v>1.1690629895307353E-4</v>
      </c>
    </row>
    <row r="41" spans="1:9" ht="21" x14ac:dyDescent="0.55000000000000004">
      <c r="A41" s="6" t="s">
        <v>78</v>
      </c>
      <c r="B41" s="8"/>
      <c r="C41" s="20">
        <v>0</v>
      </c>
      <c r="D41" s="8"/>
      <c r="E41" s="9">
        <f t="shared" si="0"/>
        <v>0</v>
      </c>
      <c r="F41" s="8"/>
      <c r="G41" s="20">
        <v>27688927274</v>
      </c>
      <c r="I41" s="9">
        <f t="shared" si="1"/>
        <v>1.8125320167975537E-2</v>
      </c>
    </row>
    <row r="42" spans="1:9" ht="21" x14ac:dyDescent="0.55000000000000004">
      <c r="A42" s="6" t="s">
        <v>78</v>
      </c>
      <c r="B42" s="8"/>
      <c r="C42" s="20">
        <v>1748509589</v>
      </c>
      <c r="D42" s="8"/>
      <c r="E42" s="9">
        <f t="shared" si="0"/>
        <v>1.1098116310079793E-2</v>
      </c>
      <c r="F42" s="8"/>
      <c r="G42" s="20">
        <v>57245457673</v>
      </c>
      <c r="I42" s="9">
        <f t="shared" si="1"/>
        <v>3.7473183349349889E-2</v>
      </c>
    </row>
    <row r="43" spans="1:9" ht="21" x14ac:dyDescent="0.55000000000000004">
      <c r="A43" s="6" t="s">
        <v>78</v>
      </c>
      <c r="B43" s="8"/>
      <c r="C43" s="20">
        <v>364975343</v>
      </c>
      <c r="D43" s="8"/>
      <c r="E43" s="9">
        <f t="shared" si="0"/>
        <v>2.3165665389583783E-3</v>
      </c>
      <c r="F43" s="8"/>
      <c r="G43" s="20">
        <v>11077279597</v>
      </c>
      <c r="I43" s="9">
        <f t="shared" si="1"/>
        <v>7.25124658311846E-3</v>
      </c>
    </row>
    <row r="44" spans="1:9" ht="21" x14ac:dyDescent="0.55000000000000004">
      <c r="A44" s="6" t="s">
        <v>78</v>
      </c>
      <c r="B44" s="8"/>
      <c r="C44" s="20">
        <v>0</v>
      </c>
      <c r="D44" s="8"/>
      <c r="E44" s="9">
        <f t="shared" si="0"/>
        <v>0</v>
      </c>
      <c r="F44" s="8"/>
      <c r="G44" s="20">
        <v>5479540153</v>
      </c>
      <c r="I44" s="9">
        <f t="shared" si="1"/>
        <v>3.5869363469224393E-3</v>
      </c>
    </row>
    <row r="45" spans="1:9" ht="21" x14ac:dyDescent="0.55000000000000004">
      <c r="A45" s="6" t="s">
        <v>78</v>
      </c>
      <c r="B45" s="8"/>
      <c r="C45" s="20">
        <v>0</v>
      </c>
      <c r="D45" s="8"/>
      <c r="E45" s="9">
        <f t="shared" si="0"/>
        <v>0</v>
      </c>
      <c r="F45" s="8"/>
      <c r="G45" s="20">
        <v>5766427038</v>
      </c>
      <c r="I45" s="9">
        <f t="shared" si="1"/>
        <v>3.774734039160987E-3</v>
      </c>
    </row>
    <row r="46" spans="1:9" ht="21" x14ac:dyDescent="0.55000000000000004">
      <c r="A46" s="6" t="s">
        <v>78</v>
      </c>
      <c r="B46" s="8"/>
      <c r="C46" s="20">
        <v>0</v>
      </c>
      <c r="D46" s="8"/>
      <c r="E46" s="9">
        <f t="shared" si="0"/>
        <v>0</v>
      </c>
      <c r="F46" s="8"/>
      <c r="G46" s="20">
        <v>39719520573</v>
      </c>
      <c r="I46" s="9">
        <f t="shared" si="1"/>
        <v>2.6000611008868229E-2</v>
      </c>
    </row>
    <row r="47" spans="1:9" ht="21" x14ac:dyDescent="0.55000000000000004">
      <c r="A47" s="6" t="s">
        <v>78</v>
      </c>
      <c r="B47" s="8"/>
      <c r="C47" s="20">
        <v>0</v>
      </c>
      <c r="D47" s="8"/>
      <c r="E47" s="9">
        <f t="shared" si="0"/>
        <v>0</v>
      </c>
      <c r="F47" s="8"/>
      <c r="G47" s="20">
        <v>79636198731</v>
      </c>
      <c r="I47" s="9">
        <f t="shared" si="1"/>
        <v>5.2130282429369859E-2</v>
      </c>
    </row>
    <row r="48" spans="1:9" ht="21" x14ac:dyDescent="0.55000000000000004">
      <c r="A48" s="6" t="s">
        <v>78</v>
      </c>
      <c r="B48" s="8"/>
      <c r="C48" s="20">
        <v>0</v>
      </c>
      <c r="D48" s="8"/>
      <c r="E48" s="9">
        <f t="shared" si="0"/>
        <v>0</v>
      </c>
      <c r="F48" s="8"/>
      <c r="G48" s="20">
        <v>26042221989</v>
      </c>
      <c r="I48" s="9">
        <f t="shared" si="1"/>
        <v>1.7047378064348109E-2</v>
      </c>
    </row>
    <row r="49" spans="1:9" ht="21" x14ac:dyDescent="0.55000000000000004">
      <c r="A49" s="6" t="s">
        <v>78</v>
      </c>
      <c r="B49" s="8"/>
      <c r="C49" s="20">
        <v>0</v>
      </c>
      <c r="D49" s="8"/>
      <c r="E49" s="9">
        <f t="shared" si="0"/>
        <v>0</v>
      </c>
      <c r="F49" s="8"/>
      <c r="G49" s="20">
        <v>51195631780</v>
      </c>
      <c r="I49" s="9">
        <f t="shared" si="1"/>
        <v>3.3512934901079379E-2</v>
      </c>
    </row>
    <row r="50" spans="1:9" ht="21" x14ac:dyDescent="0.55000000000000004">
      <c r="A50" s="6" t="s">
        <v>78</v>
      </c>
      <c r="B50" s="8"/>
      <c r="C50" s="20">
        <v>0</v>
      </c>
      <c r="D50" s="8"/>
      <c r="E50" s="9">
        <f t="shared" si="0"/>
        <v>0</v>
      </c>
      <c r="F50" s="8"/>
      <c r="G50" s="20">
        <v>29314530899</v>
      </c>
      <c r="I50" s="9">
        <f t="shared" si="1"/>
        <v>1.9189449011891204E-2</v>
      </c>
    </row>
    <row r="51" spans="1:9" ht="21" x14ac:dyDescent="0.55000000000000004">
      <c r="A51" s="6" t="s">
        <v>78</v>
      </c>
      <c r="B51" s="8"/>
      <c r="C51" s="20">
        <v>0</v>
      </c>
      <c r="D51" s="8"/>
      <c r="E51" s="9">
        <f t="shared" si="0"/>
        <v>0</v>
      </c>
      <c r="F51" s="8"/>
      <c r="G51" s="20">
        <v>74473832203</v>
      </c>
      <c r="I51" s="9">
        <f t="shared" si="1"/>
        <v>4.8750969636985074E-2</v>
      </c>
    </row>
    <row r="52" spans="1:9" ht="21" x14ac:dyDescent="0.55000000000000004">
      <c r="A52" s="6" t="s">
        <v>78</v>
      </c>
      <c r="B52" s="8"/>
      <c r="C52" s="20">
        <v>113063016</v>
      </c>
      <c r="D52" s="8"/>
      <c r="E52" s="9">
        <f t="shared" si="0"/>
        <v>7.1763203921234697E-4</v>
      </c>
      <c r="F52" s="8"/>
      <c r="G52" s="20">
        <v>3850912134</v>
      </c>
      <c r="I52" s="9">
        <f t="shared" si="1"/>
        <v>2.5208277184877955E-3</v>
      </c>
    </row>
    <row r="53" spans="1:9" ht="21" x14ac:dyDescent="0.55000000000000004">
      <c r="A53" s="6" t="s">
        <v>78</v>
      </c>
      <c r="B53" s="8"/>
      <c r="C53" s="20">
        <v>0</v>
      </c>
      <c r="D53" s="8"/>
      <c r="E53" s="9">
        <f t="shared" si="0"/>
        <v>0</v>
      </c>
      <c r="F53" s="8"/>
      <c r="G53" s="20">
        <v>2476097883</v>
      </c>
      <c r="I53" s="9">
        <f t="shared" si="1"/>
        <v>1.6208669426772619E-3</v>
      </c>
    </row>
    <row r="54" spans="1:9" ht="21" x14ac:dyDescent="0.55000000000000004">
      <c r="A54" s="6" t="s">
        <v>78</v>
      </c>
      <c r="B54" s="8"/>
      <c r="C54" s="20">
        <v>0</v>
      </c>
      <c r="D54" s="8"/>
      <c r="E54" s="9">
        <f t="shared" si="0"/>
        <v>0</v>
      </c>
      <c r="F54" s="8"/>
      <c r="G54" s="20">
        <v>16586727734</v>
      </c>
      <c r="I54" s="9">
        <f t="shared" si="1"/>
        <v>1.0857760856632794E-2</v>
      </c>
    </row>
    <row r="55" spans="1:9" ht="21" x14ac:dyDescent="0.55000000000000004">
      <c r="A55" s="6" t="s">
        <v>77</v>
      </c>
      <c r="B55" s="8"/>
      <c r="C55" s="20">
        <v>990374997</v>
      </c>
      <c r="D55" s="8"/>
      <c r="E55" s="9">
        <f t="shared" si="0"/>
        <v>6.2860947268736575E-3</v>
      </c>
      <c r="F55" s="8"/>
      <c r="G55" s="20">
        <v>4374478902</v>
      </c>
      <c r="I55" s="9">
        <f t="shared" si="1"/>
        <v>2.8635573304154898E-3</v>
      </c>
    </row>
    <row r="56" spans="1:9" ht="21" x14ac:dyDescent="0.55000000000000004">
      <c r="A56" s="6" t="s">
        <v>77</v>
      </c>
      <c r="B56" s="8"/>
      <c r="C56" s="20">
        <v>164331830</v>
      </c>
      <c r="D56" s="8"/>
      <c r="E56" s="9">
        <f t="shared" si="0"/>
        <v>1.0430447589545703E-3</v>
      </c>
      <c r="F56" s="8"/>
      <c r="G56" s="20">
        <v>1988760652</v>
      </c>
      <c r="I56" s="9">
        <f t="shared" si="1"/>
        <v>1.3018533798100573E-3</v>
      </c>
    </row>
    <row r="57" spans="1:9" ht="21" x14ac:dyDescent="0.55000000000000004">
      <c r="A57" s="6" t="s">
        <v>78</v>
      </c>
      <c r="B57" s="8"/>
      <c r="C57" s="20">
        <v>0</v>
      </c>
      <c r="D57" s="8"/>
      <c r="E57" s="9">
        <f t="shared" si="0"/>
        <v>0</v>
      </c>
      <c r="F57" s="8"/>
      <c r="G57" s="20">
        <v>50885229845</v>
      </c>
      <c r="I57" s="9">
        <f t="shared" si="1"/>
        <v>3.3309744131102638E-2</v>
      </c>
    </row>
    <row r="58" spans="1:9" ht="21" x14ac:dyDescent="0.55000000000000004">
      <c r="A58" s="6" t="s">
        <v>78</v>
      </c>
      <c r="B58" s="8"/>
      <c r="C58" s="20">
        <v>0</v>
      </c>
      <c r="D58" s="8"/>
      <c r="E58" s="9">
        <f t="shared" si="0"/>
        <v>0</v>
      </c>
      <c r="F58" s="8"/>
      <c r="G58" s="20">
        <v>23336803679</v>
      </c>
      <c r="I58" s="9">
        <f t="shared" si="1"/>
        <v>1.5276396741315822E-2</v>
      </c>
    </row>
    <row r="59" spans="1:9" ht="21" x14ac:dyDescent="0.55000000000000004">
      <c r="A59" s="6" t="s">
        <v>78</v>
      </c>
      <c r="B59" s="8"/>
      <c r="C59" s="20">
        <v>0</v>
      </c>
      <c r="D59" s="8"/>
      <c r="E59" s="9">
        <f t="shared" si="0"/>
        <v>0</v>
      </c>
      <c r="F59" s="8"/>
      <c r="G59" s="20">
        <v>104928397372</v>
      </c>
      <c r="I59" s="9">
        <f t="shared" si="1"/>
        <v>6.8686691191027716E-2</v>
      </c>
    </row>
    <row r="60" spans="1:9" ht="21" x14ac:dyDescent="0.55000000000000004">
      <c r="A60" s="6" t="s">
        <v>78</v>
      </c>
      <c r="B60" s="8"/>
      <c r="C60" s="20">
        <v>0</v>
      </c>
      <c r="D60" s="8"/>
      <c r="E60" s="9">
        <f t="shared" si="0"/>
        <v>0</v>
      </c>
      <c r="F60" s="8"/>
      <c r="G60" s="20">
        <v>3208397219</v>
      </c>
      <c r="I60" s="9">
        <f t="shared" si="1"/>
        <v>2.1002340121360863E-3</v>
      </c>
    </row>
    <row r="61" spans="1:9" ht="21" x14ac:dyDescent="0.55000000000000004">
      <c r="A61" s="6" t="s">
        <v>77</v>
      </c>
      <c r="B61" s="8"/>
      <c r="C61" s="20">
        <v>128693790</v>
      </c>
      <c r="D61" s="8"/>
      <c r="E61" s="9">
        <f t="shared" si="0"/>
        <v>8.1684347560360092E-4</v>
      </c>
      <c r="F61" s="8"/>
      <c r="G61" s="20">
        <v>3096768073</v>
      </c>
      <c r="I61" s="9">
        <f t="shared" si="1"/>
        <v>2.0271609749864098E-3</v>
      </c>
    </row>
    <row r="62" spans="1:9" ht="21" x14ac:dyDescent="0.55000000000000004">
      <c r="A62" s="6" t="s">
        <v>77</v>
      </c>
      <c r="B62" s="8"/>
      <c r="C62" s="20">
        <v>104219626</v>
      </c>
      <c r="D62" s="8"/>
      <c r="E62" s="9">
        <f t="shared" si="0"/>
        <v>6.6150139434037502E-4</v>
      </c>
      <c r="F62" s="8"/>
      <c r="G62" s="20">
        <v>5632547535</v>
      </c>
      <c r="I62" s="9">
        <f t="shared" si="1"/>
        <v>3.6870957990879222E-3</v>
      </c>
    </row>
    <row r="63" spans="1:9" ht="21" x14ac:dyDescent="0.55000000000000004">
      <c r="A63" s="6" t="s">
        <v>79</v>
      </c>
      <c r="B63" s="8"/>
      <c r="C63" s="20">
        <v>638</v>
      </c>
      <c r="D63" s="8"/>
      <c r="E63" s="9">
        <f t="shared" si="0"/>
        <v>4.0495049328728094E-9</v>
      </c>
      <c r="F63" s="8"/>
      <c r="G63" s="20">
        <v>3601</v>
      </c>
      <c r="I63" s="9">
        <f t="shared" si="1"/>
        <v>2.3572338963874555E-9</v>
      </c>
    </row>
    <row r="64" spans="1:9" ht="21" x14ac:dyDescent="0.55000000000000004">
      <c r="A64" s="6" t="s">
        <v>77</v>
      </c>
      <c r="B64" s="8"/>
      <c r="C64" s="20">
        <v>339576356</v>
      </c>
      <c r="D64" s="8"/>
      <c r="E64" s="9">
        <f t="shared" si="0"/>
        <v>2.155354433713124E-3</v>
      </c>
      <c r="F64" s="8"/>
      <c r="G64" s="20">
        <v>5156482068</v>
      </c>
      <c r="I64" s="9">
        <f t="shared" si="1"/>
        <v>3.3754607933362078E-3</v>
      </c>
    </row>
    <row r="65" spans="1:9" ht="21" x14ac:dyDescent="0.55000000000000004">
      <c r="A65" s="6" t="s">
        <v>77</v>
      </c>
      <c r="B65" s="8"/>
      <c r="C65" s="20">
        <v>96755706</v>
      </c>
      <c r="D65" s="8"/>
      <c r="E65" s="9">
        <f t="shared" si="0"/>
        <v>6.1412650271252547E-4</v>
      </c>
      <c r="F65" s="8"/>
      <c r="G65" s="20">
        <v>1370838577</v>
      </c>
      <c r="I65" s="9">
        <f t="shared" si="1"/>
        <v>8.9735827830601084E-4</v>
      </c>
    </row>
    <row r="66" spans="1:9" ht="21" x14ac:dyDescent="0.55000000000000004">
      <c r="A66" s="6" t="s">
        <v>78</v>
      </c>
      <c r="B66" s="8"/>
      <c r="C66" s="20">
        <v>0</v>
      </c>
      <c r="D66" s="8"/>
      <c r="E66" s="9">
        <f t="shared" si="0"/>
        <v>0</v>
      </c>
      <c r="F66" s="8"/>
      <c r="G66" s="20">
        <v>32018375335</v>
      </c>
      <c r="I66" s="9">
        <f t="shared" si="1"/>
        <v>2.0959400068569299E-2</v>
      </c>
    </row>
    <row r="67" spans="1:9" ht="21" x14ac:dyDescent="0.55000000000000004">
      <c r="A67" s="6" t="s">
        <v>78</v>
      </c>
      <c r="B67" s="8"/>
      <c r="C67" s="20">
        <v>0</v>
      </c>
      <c r="D67" s="8"/>
      <c r="E67" s="9">
        <f t="shared" si="0"/>
        <v>0</v>
      </c>
      <c r="F67" s="8"/>
      <c r="G67" s="20">
        <v>22292608213</v>
      </c>
      <c r="I67" s="9">
        <f t="shared" si="1"/>
        <v>1.4592860793826433E-2</v>
      </c>
    </row>
    <row r="68" spans="1:9" ht="21" x14ac:dyDescent="0.55000000000000004">
      <c r="A68" s="6" t="s">
        <v>78</v>
      </c>
      <c r="B68" s="8"/>
      <c r="C68" s="20">
        <v>0</v>
      </c>
      <c r="D68" s="8"/>
      <c r="E68" s="9">
        <f t="shared" si="0"/>
        <v>0</v>
      </c>
      <c r="F68" s="8"/>
      <c r="G68" s="20">
        <v>7787468488</v>
      </c>
      <c r="I68" s="9">
        <f t="shared" si="1"/>
        <v>5.0977186023223459E-3</v>
      </c>
    </row>
    <row r="69" spans="1:9" ht="21" x14ac:dyDescent="0.55000000000000004">
      <c r="A69" s="6" t="s">
        <v>78</v>
      </c>
      <c r="B69" s="8"/>
      <c r="C69" s="20">
        <v>0</v>
      </c>
      <c r="D69" s="8"/>
      <c r="E69" s="9">
        <f t="shared" si="0"/>
        <v>0</v>
      </c>
      <c r="F69" s="8"/>
      <c r="G69" s="20">
        <v>37429706831</v>
      </c>
      <c r="I69" s="9">
        <f t="shared" si="1"/>
        <v>2.4501686663115328E-2</v>
      </c>
    </row>
    <row r="70" spans="1:9" ht="21" x14ac:dyDescent="0.55000000000000004">
      <c r="A70" s="6" t="s">
        <v>78</v>
      </c>
      <c r="B70" s="8"/>
      <c r="C70" s="20">
        <v>0</v>
      </c>
      <c r="D70" s="8"/>
      <c r="E70" s="9">
        <f t="shared" si="0"/>
        <v>0</v>
      </c>
      <c r="F70" s="8"/>
      <c r="G70" s="20">
        <v>6923424645</v>
      </c>
      <c r="I70" s="9">
        <f t="shared" si="1"/>
        <v>4.5321108726126868E-3</v>
      </c>
    </row>
    <row r="71" spans="1:9" ht="21" x14ac:dyDescent="0.55000000000000004">
      <c r="A71" s="6" t="s">
        <v>78</v>
      </c>
      <c r="B71" s="8"/>
      <c r="C71" s="20">
        <v>0</v>
      </c>
      <c r="D71" s="8"/>
      <c r="E71" s="9">
        <f t="shared" si="0"/>
        <v>0</v>
      </c>
      <c r="F71" s="8"/>
      <c r="G71" s="20">
        <v>7019547949</v>
      </c>
      <c r="I71" s="9">
        <f t="shared" si="1"/>
        <v>4.595033702499262E-3</v>
      </c>
    </row>
    <row r="72" spans="1:9" ht="21" x14ac:dyDescent="0.55000000000000004">
      <c r="A72" s="6" t="s">
        <v>78</v>
      </c>
      <c r="B72" s="8"/>
      <c r="C72" s="20">
        <v>0</v>
      </c>
      <c r="D72" s="8"/>
      <c r="E72" s="9">
        <f t="shared" si="0"/>
        <v>0</v>
      </c>
      <c r="F72" s="8"/>
      <c r="G72" s="20">
        <v>4257227388</v>
      </c>
      <c r="I72" s="9">
        <f t="shared" si="1"/>
        <v>2.7868038610448847E-3</v>
      </c>
    </row>
    <row r="73" spans="1:9" ht="21" x14ac:dyDescent="0.55000000000000004">
      <c r="A73" s="6" t="s">
        <v>78</v>
      </c>
      <c r="B73" s="8"/>
      <c r="C73" s="20">
        <v>0</v>
      </c>
      <c r="D73" s="8"/>
      <c r="E73" s="9">
        <f t="shared" ref="E73:E136" si="2">C73/$C$139</f>
        <v>0</v>
      </c>
      <c r="F73" s="8"/>
      <c r="G73" s="20">
        <v>1885615062</v>
      </c>
      <c r="I73" s="9">
        <f t="shared" ref="I73:I136" si="3">G73/$G$139</f>
        <v>1.2343337238781265E-3</v>
      </c>
    </row>
    <row r="74" spans="1:9" ht="21" x14ac:dyDescent="0.55000000000000004">
      <c r="A74" s="6" t="s">
        <v>78</v>
      </c>
      <c r="B74" s="8"/>
      <c r="C74" s="20">
        <v>0</v>
      </c>
      <c r="D74" s="8"/>
      <c r="E74" s="9">
        <f t="shared" si="2"/>
        <v>0</v>
      </c>
      <c r="F74" s="8"/>
      <c r="G74" s="20">
        <v>6396701365</v>
      </c>
      <c r="I74" s="9">
        <f t="shared" si="3"/>
        <v>4.1873149910152474E-3</v>
      </c>
    </row>
    <row r="75" spans="1:9" ht="21" x14ac:dyDescent="0.55000000000000004">
      <c r="A75" s="6" t="s">
        <v>78</v>
      </c>
      <c r="B75" s="8"/>
      <c r="C75" s="20">
        <v>0</v>
      </c>
      <c r="D75" s="8"/>
      <c r="E75" s="9">
        <f t="shared" si="2"/>
        <v>0</v>
      </c>
      <c r="F75" s="8"/>
      <c r="G75" s="20">
        <v>10347126020</v>
      </c>
      <c r="I75" s="9">
        <f t="shared" si="3"/>
        <v>6.7732841389993408E-3</v>
      </c>
    </row>
    <row r="76" spans="1:9" ht="21" x14ac:dyDescent="0.55000000000000004">
      <c r="A76" s="6" t="s">
        <v>78</v>
      </c>
      <c r="B76" s="8"/>
      <c r="C76" s="20">
        <v>0</v>
      </c>
      <c r="D76" s="8"/>
      <c r="E76" s="9">
        <f t="shared" si="2"/>
        <v>0</v>
      </c>
      <c r="F76" s="8"/>
      <c r="G76" s="20">
        <v>2142189026</v>
      </c>
      <c r="I76" s="9">
        <f t="shared" si="3"/>
        <v>1.4022884155946761E-3</v>
      </c>
    </row>
    <row r="77" spans="1:9" ht="21" x14ac:dyDescent="0.55000000000000004">
      <c r="A77" s="6" t="s">
        <v>78</v>
      </c>
      <c r="B77" s="8"/>
      <c r="C77" s="20">
        <v>0</v>
      </c>
      <c r="D77" s="8"/>
      <c r="E77" s="9">
        <f t="shared" si="2"/>
        <v>0</v>
      </c>
      <c r="F77" s="8"/>
      <c r="G77" s="20">
        <v>12376506842</v>
      </c>
      <c r="I77" s="9">
        <f t="shared" si="3"/>
        <v>8.1017276997594184E-3</v>
      </c>
    </row>
    <row r="78" spans="1:9" ht="21" x14ac:dyDescent="0.55000000000000004">
      <c r="A78" s="6" t="s">
        <v>77</v>
      </c>
      <c r="B78" s="8"/>
      <c r="C78" s="20">
        <v>252926515</v>
      </c>
      <c r="D78" s="8"/>
      <c r="E78" s="9">
        <f t="shared" si="2"/>
        <v>1.605371740042051E-3</v>
      </c>
      <c r="F78" s="8"/>
      <c r="G78" s="20">
        <v>4392082612</v>
      </c>
      <c r="I78" s="9">
        <f t="shared" si="3"/>
        <v>2.8750808133130665E-3</v>
      </c>
    </row>
    <row r="79" spans="1:9" ht="21" x14ac:dyDescent="0.55000000000000004">
      <c r="A79" s="6" t="s">
        <v>80</v>
      </c>
      <c r="B79" s="8"/>
      <c r="C79" s="20">
        <v>23037</v>
      </c>
      <c r="D79" s="8"/>
      <c r="E79" s="9">
        <f t="shared" si="2"/>
        <v>1.4622013344606724E-7</v>
      </c>
      <c r="F79" s="8"/>
      <c r="G79" s="20">
        <v>118924</v>
      </c>
      <c r="I79" s="9">
        <f t="shared" si="3"/>
        <v>7.7848287668420372E-8</v>
      </c>
    </row>
    <row r="80" spans="1:9" ht="21" x14ac:dyDescent="0.55000000000000004">
      <c r="A80" s="6" t="s">
        <v>77</v>
      </c>
      <c r="B80" s="8"/>
      <c r="C80" s="20">
        <v>602715586</v>
      </c>
      <c r="D80" s="8"/>
      <c r="E80" s="9">
        <f t="shared" si="2"/>
        <v>3.8255481796650873E-3</v>
      </c>
      <c r="F80" s="8"/>
      <c r="G80" s="20">
        <v>2563181583</v>
      </c>
      <c r="I80" s="9">
        <f t="shared" si="3"/>
        <v>1.6778723993456418E-3</v>
      </c>
    </row>
    <row r="81" spans="1:9" ht="21" x14ac:dyDescent="0.55000000000000004">
      <c r="A81" s="6" t="s">
        <v>81</v>
      </c>
      <c r="B81" s="8"/>
      <c r="C81" s="20">
        <v>0</v>
      </c>
      <c r="D81" s="8"/>
      <c r="E81" s="9">
        <f t="shared" si="2"/>
        <v>0</v>
      </c>
      <c r="F81" s="8"/>
      <c r="G81" s="20">
        <v>17535999997</v>
      </c>
      <c r="I81" s="9">
        <f t="shared" si="3"/>
        <v>1.1479159566781093E-2</v>
      </c>
    </row>
    <row r="82" spans="1:9" ht="21" x14ac:dyDescent="0.55000000000000004">
      <c r="A82" s="6" t="s">
        <v>81</v>
      </c>
      <c r="B82" s="8"/>
      <c r="C82" s="20">
        <v>0</v>
      </c>
      <c r="D82" s="8"/>
      <c r="E82" s="9">
        <f t="shared" si="2"/>
        <v>0</v>
      </c>
      <c r="F82" s="8"/>
      <c r="G82" s="20">
        <v>7359999997</v>
      </c>
      <c r="I82" s="9">
        <f t="shared" si="3"/>
        <v>4.8178954374729164E-3</v>
      </c>
    </row>
    <row r="83" spans="1:9" ht="21" x14ac:dyDescent="0.55000000000000004">
      <c r="A83" s="6" t="s">
        <v>81</v>
      </c>
      <c r="B83" s="8"/>
      <c r="C83" s="20">
        <v>0</v>
      </c>
      <c r="D83" s="8"/>
      <c r="E83" s="9">
        <f t="shared" si="2"/>
        <v>0</v>
      </c>
      <c r="F83" s="8"/>
      <c r="G83" s="20">
        <v>5439999998</v>
      </c>
      <c r="I83" s="9">
        <f t="shared" si="3"/>
        <v>3.5610531495788088E-3</v>
      </c>
    </row>
    <row r="84" spans="1:9" ht="21" x14ac:dyDescent="0.55000000000000004">
      <c r="A84" s="6" t="s">
        <v>81</v>
      </c>
      <c r="B84" s="8"/>
      <c r="C84" s="20">
        <v>0</v>
      </c>
      <c r="D84" s="8"/>
      <c r="E84" s="9">
        <f t="shared" si="2"/>
        <v>0</v>
      </c>
      <c r="F84" s="8"/>
      <c r="G84" s="20">
        <v>3838534247</v>
      </c>
      <c r="I84" s="9">
        <f t="shared" si="3"/>
        <v>2.5127250873292137E-3</v>
      </c>
    </row>
    <row r="85" spans="1:9" ht="21" x14ac:dyDescent="0.55000000000000004">
      <c r="A85" s="6" t="s">
        <v>81</v>
      </c>
      <c r="B85" s="8"/>
      <c r="C85" s="20">
        <v>0</v>
      </c>
      <c r="D85" s="8"/>
      <c r="E85" s="9">
        <f t="shared" si="2"/>
        <v>0</v>
      </c>
      <c r="F85" s="8"/>
      <c r="G85" s="20">
        <v>2303999997</v>
      </c>
      <c r="I85" s="9">
        <f t="shared" si="3"/>
        <v>1.5082107442946392E-3</v>
      </c>
    </row>
    <row r="86" spans="1:9" ht="21" x14ac:dyDescent="0.55000000000000004">
      <c r="A86" s="6" t="s">
        <v>81</v>
      </c>
      <c r="B86" s="8"/>
      <c r="C86" s="20">
        <v>0</v>
      </c>
      <c r="D86" s="8"/>
      <c r="E86" s="9">
        <f t="shared" si="2"/>
        <v>0</v>
      </c>
      <c r="F86" s="8"/>
      <c r="G86" s="20">
        <v>1919999997</v>
      </c>
      <c r="I86" s="9">
        <f t="shared" si="3"/>
        <v>1.2568422865848966E-3</v>
      </c>
    </row>
    <row r="87" spans="1:9" ht="21" x14ac:dyDescent="0.55000000000000004">
      <c r="A87" s="6" t="s">
        <v>81</v>
      </c>
      <c r="B87" s="8"/>
      <c r="C87" s="20">
        <v>0</v>
      </c>
      <c r="D87" s="8"/>
      <c r="E87" s="9">
        <f t="shared" si="2"/>
        <v>0</v>
      </c>
      <c r="F87" s="8"/>
      <c r="G87" s="20">
        <v>1599999998</v>
      </c>
      <c r="I87" s="9">
        <f t="shared" si="3"/>
        <v>1.0473685724813832E-3</v>
      </c>
    </row>
    <row r="88" spans="1:9" ht="21" x14ac:dyDescent="0.55000000000000004">
      <c r="A88" s="6" t="s">
        <v>81</v>
      </c>
      <c r="B88" s="8"/>
      <c r="C88" s="20">
        <v>0</v>
      </c>
      <c r="D88" s="8"/>
      <c r="E88" s="9">
        <f t="shared" si="2"/>
        <v>0</v>
      </c>
      <c r="F88" s="8"/>
      <c r="G88" s="20">
        <v>1471999997</v>
      </c>
      <c r="I88" s="9">
        <f t="shared" si="3"/>
        <v>9.6357908592353033E-4</v>
      </c>
    </row>
    <row r="89" spans="1:9" ht="21" x14ac:dyDescent="0.55000000000000004">
      <c r="A89" s="6" t="s">
        <v>81</v>
      </c>
      <c r="B89" s="8"/>
      <c r="C89" s="20">
        <v>0</v>
      </c>
      <c r="D89" s="8"/>
      <c r="E89" s="9">
        <f t="shared" si="2"/>
        <v>0</v>
      </c>
      <c r="F89" s="8"/>
      <c r="G89" s="20">
        <v>1471999997</v>
      </c>
      <c r="I89" s="9">
        <f t="shared" si="3"/>
        <v>9.6357908592353033E-4</v>
      </c>
    </row>
    <row r="90" spans="1:9" ht="21" x14ac:dyDescent="0.55000000000000004">
      <c r="A90" s="6" t="s">
        <v>81</v>
      </c>
      <c r="B90" s="8"/>
      <c r="C90" s="20">
        <v>0</v>
      </c>
      <c r="D90" s="8"/>
      <c r="E90" s="9">
        <f t="shared" si="2"/>
        <v>0</v>
      </c>
      <c r="F90" s="8"/>
      <c r="G90" s="20">
        <v>1023999996</v>
      </c>
      <c r="I90" s="9">
        <f t="shared" si="3"/>
        <v>6.7031588460755875E-4</v>
      </c>
    </row>
    <row r="91" spans="1:9" ht="21" x14ac:dyDescent="0.55000000000000004">
      <c r="A91" s="6" t="s">
        <v>81</v>
      </c>
      <c r="B91" s="8"/>
      <c r="C91" s="20">
        <v>0</v>
      </c>
      <c r="D91" s="8"/>
      <c r="E91" s="9">
        <f t="shared" si="2"/>
        <v>0</v>
      </c>
      <c r="F91" s="8"/>
      <c r="G91" s="20">
        <v>1023999996</v>
      </c>
      <c r="I91" s="9">
        <f t="shared" si="3"/>
        <v>6.7031588460755875E-4</v>
      </c>
    </row>
    <row r="92" spans="1:9" ht="21" x14ac:dyDescent="0.55000000000000004">
      <c r="A92" s="6" t="s">
        <v>81</v>
      </c>
      <c r="B92" s="8"/>
      <c r="C92" s="20">
        <v>0</v>
      </c>
      <c r="D92" s="8"/>
      <c r="E92" s="9">
        <f t="shared" si="2"/>
        <v>0</v>
      </c>
      <c r="F92" s="8"/>
      <c r="G92" s="20">
        <v>895999997</v>
      </c>
      <c r="I92" s="9">
        <f t="shared" si="3"/>
        <v>5.8652639935891657E-4</v>
      </c>
    </row>
    <row r="93" spans="1:9" ht="21" x14ac:dyDescent="0.55000000000000004">
      <c r="A93" s="6" t="s">
        <v>81</v>
      </c>
      <c r="B93" s="8"/>
      <c r="C93" s="20">
        <v>0</v>
      </c>
      <c r="D93" s="8"/>
      <c r="E93" s="9">
        <f t="shared" si="2"/>
        <v>0</v>
      </c>
      <c r="F93" s="8"/>
      <c r="G93" s="20">
        <v>895999997</v>
      </c>
      <c r="I93" s="9">
        <f t="shared" si="3"/>
        <v>5.8652639935891657E-4</v>
      </c>
    </row>
    <row r="94" spans="1:9" ht="21" x14ac:dyDescent="0.55000000000000004">
      <c r="A94" s="6" t="s">
        <v>81</v>
      </c>
      <c r="B94" s="8"/>
      <c r="C94" s="20">
        <v>0</v>
      </c>
      <c r="D94" s="8"/>
      <c r="E94" s="9">
        <f t="shared" si="2"/>
        <v>0</v>
      </c>
      <c r="F94" s="8"/>
      <c r="G94" s="20">
        <v>703999996</v>
      </c>
      <c r="I94" s="9">
        <f t="shared" si="3"/>
        <v>4.608421698494399E-4</v>
      </c>
    </row>
    <row r="95" spans="1:9" ht="21" x14ac:dyDescent="0.55000000000000004">
      <c r="A95" s="6" t="s">
        <v>77</v>
      </c>
      <c r="B95" s="8"/>
      <c r="C95" s="20">
        <v>158098496</v>
      </c>
      <c r="D95" s="8"/>
      <c r="E95" s="9">
        <f t="shared" si="2"/>
        <v>1.0034806260686084E-3</v>
      </c>
      <c r="F95" s="8"/>
      <c r="G95" s="20">
        <v>10001257017</v>
      </c>
      <c r="I95" s="9">
        <f t="shared" si="3"/>
        <v>6.5468764362552881E-3</v>
      </c>
    </row>
    <row r="96" spans="1:9" ht="21" x14ac:dyDescent="0.55000000000000004">
      <c r="A96" s="6" t="s">
        <v>77</v>
      </c>
      <c r="B96" s="8"/>
      <c r="C96" s="20">
        <v>163553297</v>
      </c>
      <c r="D96" s="8"/>
      <c r="E96" s="9">
        <f t="shared" si="2"/>
        <v>1.0381032648732157E-3</v>
      </c>
      <c r="F96" s="8"/>
      <c r="G96" s="20">
        <v>170983853</v>
      </c>
      <c r="I96" s="9">
        <f t="shared" si="3"/>
        <v>1.1192694641114411E-4</v>
      </c>
    </row>
    <row r="97" spans="1:9" ht="21" x14ac:dyDescent="0.55000000000000004">
      <c r="A97" s="6" t="s">
        <v>81</v>
      </c>
      <c r="B97" s="8"/>
      <c r="C97" s="20">
        <v>0</v>
      </c>
      <c r="D97" s="8"/>
      <c r="E97" s="9">
        <f t="shared" si="2"/>
        <v>0</v>
      </c>
      <c r="F97" s="8"/>
      <c r="G97" s="20">
        <v>464</v>
      </c>
      <c r="I97" s="9">
        <f t="shared" si="3"/>
        <v>3.0373688639927223E-10</v>
      </c>
    </row>
    <row r="98" spans="1:9" ht="21" x14ac:dyDescent="0.55000000000000004">
      <c r="A98" s="6" t="s">
        <v>82</v>
      </c>
      <c r="B98" s="8"/>
      <c r="C98" s="20">
        <v>21401</v>
      </c>
      <c r="D98" s="8"/>
      <c r="E98" s="9">
        <f t="shared" si="2"/>
        <v>1.3583613647086362E-7</v>
      </c>
      <c r="F98" s="8"/>
      <c r="G98" s="20">
        <v>82446</v>
      </c>
      <c r="I98" s="9">
        <f t="shared" si="3"/>
        <v>5.3969593396712069E-8</v>
      </c>
    </row>
    <row r="99" spans="1:9" ht="21" x14ac:dyDescent="0.55000000000000004">
      <c r="A99" s="6" t="s">
        <v>81</v>
      </c>
      <c r="B99" s="8"/>
      <c r="C99" s="20">
        <v>1058954149</v>
      </c>
      <c r="D99" s="8"/>
      <c r="E99" s="9">
        <f t="shared" si="2"/>
        <v>6.721379388811329E-3</v>
      </c>
      <c r="F99" s="8"/>
      <c r="G99" s="20">
        <v>7090882642</v>
      </c>
      <c r="I99" s="9">
        <f t="shared" si="3"/>
        <v>4.6417297747925121E-3</v>
      </c>
    </row>
    <row r="100" spans="1:9" ht="21" x14ac:dyDescent="0.55000000000000004">
      <c r="A100" s="6" t="s">
        <v>81</v>
      </c>
      <c r="B100" s="8"/>
      <c r="C100" s="20">
        <v>1639483132</v>
      </c>
      <c r="D100" s="8"/>
      <c r="E100" s="9">
        <f t="shared" si="2"/>
        <v>1.0406105063316243E-2</v>
      </c>
      <c r="F100" s="8"/>
      <c r="G100" s="20">
        <v>10978184176</v>
      </c>
      <c r="I100" s="9">
        <f t="shared" si="3"/>
        <v>7.1863781895172415E-3</v>
      </c>
    </row>
    <row r="101" spans="1:9" ht="21" x14ac:dyDescent="0.55000000000000004">
      <c r="A101" s="6" t="s">
        <v>81</v>
      </c>
      <c r="B101" s="8"/>
      <c r="C101" s="20">
        <v>3525037002</v>
      </c>
      <c r="D101" s="8"/>
      <c r="E101" s="9">
        <f t="shared" si="2"/>
        <v>2.2374066972034763E-2</v>
      </c>
      <c r="F101" s="8"/>
      <c r="G101" s="20">
        <v>23604110855</v>
      </c>
      <c r="I101" s="9">
        <f t="shared" si="3"/>
        <v>1.5451377451122766E-2</v>
      </c>
    </row>
    <row r="102" spans="1:9" ht="21" x14ac:dyDescent="0.55000000000000004">
      <c r="A102" s="6" t="s">
        <v>81</v>
      </c>
      <c r="B102" s="8"/>
      <c r="C102" s="20">
        <v>2647955624</v>
      </c>
      <c r="D102" s="8"/>
      <c r="E102" s="9">
        <f t="shared" si="2"/>
        <v>1.6807067964602348E-2</v>
      </c>
      <c r="F102" s="8"/>
      <c r="G102" s="20">
        <v>17731053989</v>
      </c>
      <c r="I102" s="9">
        <f t="shared" si="3"/>
        <v>1.1606842955164344E-2</v>
      </c>
    </row>
    <row r="103" spans="1:9" ht="21" x14ac:dyDescent="0.55000000000000004">
      <c r="A103" s="6" t="s">
        <v>81</v>
      </c>
      <c r="B103" s="8"/>
      <c r="C103" s="20">
        <v>1727146641</v>
      </c>
      <c r="D103" s="8"/>
      <c r="E103" s="9">
        <f t="shared" si="2"/>
        <v>1.09625216967464E-2</v>
      </c>
      <c r="F103" s="8"/>
      <c r="G103" s="20">
        <v>11565191012</v>
      </c>
      <c r="I103" s="9">
        <f t="shared" si="3"/>
        <v>7.5706360099088979E-3</v>
      </c>
    </row>
    <row r="104" spans="1:9" ht="21" x14ac:dyDescent="0.55000000000000004">
      <c r="A104" s="6" t="s">
        <v>81</v>
      </c>
      <c r="B104" s="8"/>
      <c r="C104" s="20">
        <v>1029835460</v>
      </c>
      <c r="D104" s="8"/>
      <c r="E104" s="9">
        <f t="shared" si="2"/>
        <v>6.5365576415632263E-3</v>
      </c>
      <c r="F104" s="8"/>
      <c r="G104" s="20">
        <v>6895899946</v>
      </c>
      <c r="I104" s="9">
        <f t="shared" si="3"/>
        <v>4.5140930571529085E-3</v>
      </c>
    </row>
    <row r="105" spans="1:9" ht="21" x14ac:dyDescent="0.55000000000000004">
      <c r="A105" s="6" t="s">
        <v>81</v>
      </c>
      <c r="B105" s="8"/>
      <c r="C105" s="20">
        <v>1222300443</v>
      </c>
      <c r="D105" s="8"/>
      <c r="E105" s="9">
        <f t="shared" si="2"/>
        <v>7.7581687670550464E-3</v>
      </c>
      <c r="F105" s="8"/>
      <c r="G105" s="20">
        <v>8184671833</v>
      </c>
      <c r="I105" s="9">
        <f t="shared" si="3"/>
        <v>5.3577300404207854E-3</v>
      </c>
    </row>
    <row r="106" spans="1:9" ht="21" x14ac:dyDescent="0.55000000000000004">
      <c r="A106" s="6" t="s">
        <v>81</v>
      </c>
      <c r="B106" s="8"/>
      <c r="C106" s="20">
        <v>3445436675</v>
      </c>
      <c r="D106" s="8"/>
      <c r="E106" s="9">
        <f t="shared" si="2"/>
        <v>2.1868828857857979E-2</v>
      </c>
      <c r="F106" s="8"/>
      <c r="G106" s="20">
        <v>23071096162</v>
      </c>
      <c r="I106" s="9">
        <f t="shared" si="3"/>
        <v>1.5102463176862242E-2</v>
      </c>
    </row>
    <row r="107" spans="1:9" ht="21" x14ac:dyDescent="0.55000000000000004">
      <c r="A107" s="6" t="s">
        <v>81</v>
      </c>
      <c r="B107" s="8"/>
      <c r="C107" s="20">
        <v>715222756</v>
      </c>
      <c r="D107" s="8"/>
      <c r="E107" s="9">
        <f t="shared" si="2"/>
        <v>4.539652160697313E-3</v>
      </c>
      <c r="F107" s="8"/>
      <c r="G107" s="20">
        <v>4789210168</v>
      </c>
      <c r="I107" s="9">
        <f t="shared" si="3"/>
        <v>3.1350426395259819E-3</v>
      </c>
    </row>
    <row r="108" spans="1:9" ht="21" x14ac:dyDescent="0.55000000000000004">
      <c r="A108" s="6" t="s">
        <v>81</v>
      </c>
      <c r="B108" s="8"/>
      <c r="C108" s="20">
        <v>878003739</v>
      </c>
      <c r="D108" s="8"/>
      <c r="E108" s="9">
        <f t="shared" si="2"/>
        <v>5.5728534046414896E-3</v>
      </c>
      <c r="F108" s="8"/>
      <c r="G108" s="20">
        <v>5879213928</v>
      </c>
      <c r="I108" s="9">
        <f t="shared" si="3"/>
        <v>3.8485649417369723E-3</v>
      </c>
    </row>
    <row r="109" spans="1:9" ht="21" x14ac:dyDescent="0.55000000000000004">
      <c r="A109" s="6" t="s">
        <v>81</v>
      </c>
      <c r="B109" s="8"/>
      <c r="C109" s="20">
        <v>4123299016</v>
      </c>
      <c r="D109" s="8"/>
      <c r="E109" s="9">
        <f t="shared" si="2"/>
        <v>2.6171347500002509E-2</v>
      </c>
      <c r="F109" s="8"/>
      <c r="G109" s="20">
        <v>27610155262</v>
      </c>
      <c r="I109" s="9">
        <f t="shared" si="3"/>
        <v>1.8073755586811128E-2</v>
      </c>
    </row>
    <row r="110" spans="1:9" ht="21" x14ac:dyDescent="0.55000000000000004">
      <c r="A110" s="6" t="s">
        <v>81</v>
      </c>
      <c r="B110" s="8"/>
      <c r="C110" s="20">
        <v>2300108347</v>
      </c>
      <c r="D110" s="8"/>
      <c r="E110" s="9">
        <f t="shared" si="2"/>
        <v>1.4599216453477152E-2</v>
      </c>
      <c r="F110" s="8"/>
      <c r="G110" s="20">
        <v>15401820945</v>
      </c>
      <c r="I110" s="9">
        <f t="shared" si="3"/>
        <v>1.0082114523089217E-2</v>
      </c>
    </row>
    <row r="111" spans="1:9" ht="21" x14ac:dyDescent="0.55000000000000004">
      <c r="A111" s="6" t="s">
        <v>81</v>
      </c>
      <c r="B111" s="8"/>
      <c r="C111" s="20">
        <v>2436656722</v>
      </c>
      <c r="D111" s="8"/>
      <c r="E111" s="9">
        <f t="shared" si="2"/>
        <v>1.5465914444289481E-2</v>
      </c>
      <c r="F111" s="8"/>
      <c r="G111" s="20">
        <v>16316167610</v>
      </c>
      <c r="I111" s="9">
        <f t="shared" si="3"/>
        <v>1.068065074963374E-2</v>
      </c>
    </row>
    <row r="112" spans="1:9" ht="21" x14ac:dyDescent="0.55000000000000004">
      <c r="A112" s="6" t="s">
        <v>81</v>
      </c>
      <c r="B112" s="8"/>
      <c r="C112" s="20">
        <v>8409964183</v>
      </c>
      <c r="D112" s="8"/>
      <c r="E112" s="9">
        <f t="shared" si="2"/>
        <v>5.3379610414329377E-2</v>
      </c>
      <c r="F112" s="8"/>
      <c r="G112" s="20">
        <v>56314251685</v>
      </c>
      <c r="I112" s="9">
        <f t="shared" si="3"/>
        <v>3.686361091962688E-2</v>
      </c>
    </row>
    <row r="113" spans="1:9" ht="21" x14ac:dyDescent="0.55000000000000004">
      <c r="A113" s="6" t="s">
        <v>81</v>
      </c>
      <c r="B113" s="8"/>
      <c r="C113" s="20">
        <v>1642498149</v>
      </c>
      <c r="D113" s="8"/>
      <c r="E113" s="9">
        <f t="shared" si="2"/>
        <v>1.0425241938260122E-2</v>
      </c>
      <c r="F113" s="8"/>
      <c r="G113" s="20">
        <v>10998373117</v>
      </c>
      <c r="I113" s="9">
        <f t="shared" si="3"/>
        <v>7.1995939784806869E-3</v>
      </c>
    </row>
    <row r="114" spans="1:9" ht="21" x14ac:dyDescent="0.55000000000000004">
      <c r="A114" s="6" t="s">
        <v>81</v>
      </c>
      <c r="B114" s="8"/>
      <c r="C114" s="20">
        <v>2207813214</v>
      </c>
      <c r="D114" s="8"/>
      <c r="E114" s="9">
        <f t="shared" si="2"/>
        <v>1.401340203911406E-2</v>
      </c>
      <c r="F114" s="8"/>
      <c r="G114" s="20">
        <v>14783800175</v>
      </c>
      <c r="I114" s="9">
        <f t="shared" si="3"/>
        <v>9.6775548153093024E-3</v>
      </c>
    </row>
    <row r="115" spans="1:9" ht="21" x14ac:dyDescent="0.55000000000000004">
      <c r="A115" s="6" t="s">
        <v>81</v>
      </c>
      <c r="B115" s="8"/>
      <c r="C115" s="20">
        <v>2479452067</v>
      </c>
      <c r="D115" s="8"/>
      <c r="E115" s="9">
        <f t="shared" si="2"/>
        <v>1.5737544476705615E-2</v>
      </c>
      <c r="F115" s="8"/>
      <c r="G115" s="20">
        <v>16602731079</v>
      </c>
      <c r="I115" s="9">
        <f t="shared" si="3"/>
        <v>1.0868236732025624E-2</v>
      </c>
    </row>
    <row r="116" spans="1:9" ht="21" x14ac:dyDescent="0.55000000000000004">
      <c r="A116" s="6" t="s">
        <v>77</v>
      </c>
      <c r="B116" s="8"/>
      <c r="C116" s="20">
        <v>4675741968</v>
      </c>
      <c r="D116" s="8"/>
      <c r="E116" s="9">
        <f t="shared" si="2"/>
        <v>2.9677805900088425E-2</v>
      </c>
      <c r="F116" s="8"/>
      <c r="G116" s="20">
        <v>5165027368</v>
      </c>
      <c r="I116" s="9">
        <f t="shared" si="3"/>
        <v>3.3810545925072157E-3</v>
      </c>
    </row>
    <row r="117" spans="1:9" ht="21" x14ac:dyDescent="0.55000000000000004">
      <c r="A117" s="6" t="s">
        <v>77</v>
      </c>
      <c r="B117" s="8"/>
      <c r="C117" s="20">
        <v>2404651486</v>
      </c>
      <c r="D117" s="8"/>
      <c r="E117" s="9">
        <f t="shared" si="2"/>
        <v>1.5262771245136255E-2</v>
      </c>
      <c r="F117" s="8"/>
      <c r="G117" s="20">
        <v>2404651486</v>
      </c>
      <c r="I117" s="9">
        <f t="shared" si="3"/>
        <v>1.5740977483470328E-3</v>
      </c>
    </row>
    <row r="118" spans="1:9" ht="21" x14ac:dyDescent="0.55000000000000004">
      <c r="A118" s="6" t="s">
        <v>81</v>
      </c>
      <c r="B118" s="8"/>
      <c r="C118" s="20">
        <v>3089346434</v>
      </c>
      <c r="D118" s="8"/>
      <c r="E118" s="9">
        <f t="shared" si="2"/>
        <v>1.9608657717611319E-2</v>
      </c>
      <c r="F118" s="8"/>
      <c r="G118" s="20">
        <v>3089346434</v>
      </c>
      <c r="I118" s="9">
        <f t="shared" si="3"/>
        <v>2.0223027303272732E-3</v>
      </c>
    </row>
    <row r="119" spans="1:9" ht="21" x14ac:dyDescent="0.55000000000000004">
      <c r="A119" s="6" t="s">
        <v>81</v>
      </c>
      <c r="B119" s="8"/>
      <c r="C119" s="20">
        <v>659465662</v>
      </c>
      <c r="D119" s="8"/>
      <c r="E119" s="9">
        <f t="shared" si="2"/>
        <v>4.1857514911116502E-3</v>
      </c>
      <c r="F119" s="8"/>
      <c r="G119" s="20">
        <v>659465662</v>
      </c>
      <c r="I119" s="9">
        <f t="shared" si="3"/>
        <v>4.3168975617050617E-4</v>
      </c>
    </row>
    <row r="120" spans="1:9" ht="21" x14ac:dyDescent="0.55000000000000004">
      <c r="A120" s="6" t="s">
        <v>81</v>
      </c>
      <c r="B120" s="8"/>
      <c r="C120" s="20">
        <v>2845150331</v>
      </c>
      <c r="D120" s="8"/>
      <c r="E120" s="9">
        <f t="shared" si="2"/>
        <v>1.8058699530014429E-2</v>
      </c>
      <c r="F120" s="8"/>
      <c r="G120" s="20">
        <v>2845150331</v>
      </c>
      <c r="I120" s="9">
        <f t="shared" si="3"/>
        <v>1.8624506527495665E-3</v>
      </c>
    </row>
    <row r="121" spans="1:9" ht="21" x14ac:dyDescent="0.55000000000000004">
      <c r="A121" s="6" t="s">
        <v>81</v>
      </c>
      <c r="B121" s="8"/>
      <c r="C121" s="20">
        <v>2037828955</v>
      </c>
      <c r="D121" s="8"/>
      <c r="E121" s="9">
        <f t="shared" si="2"/>
        <v>1.2934480259598027E-2</v>
      </c>
      <c r="F121" s="8"/>
      <c r="G121" s="20">
        <v>2037828955</v>
      </c>
      <c r="I121" s="9">
        <f t="shared" si="3"/>
        <v>1.3339737538922041E-3</v>
      </c>
    </row>
    <row r="122" spans="1:9" ht="21" x14ac:dyDescent="0.55000000000000004">
      <c r="A122" s="6" t="s">
        <v>81</v>
      </c>
      <c r="B122" s="8"/>
      <c r="C122" s="20">
        <v>6130755155</v>
      </c>
      <c r="D122" s="8"/>
      <c r="E122" s="9">
        <f t="shared" si="2"/>
        <v>3.8913045834495147E-2</v>
      </c>
      <c r="F122" s="8"/>
      <c r="G122" s="20">
        <v>6130755155</v>
      </c>
      <c r="I122" s="9">
        <f t="shared" si="3"/>
        <v>4.0132251768448014E-3</v>
      </c>
    </row>
    <row r="123" spans="1:9" ht="21" x14ac:dyDescent="0.55000000000000004">
      <c r="A123" s="6" t="s">
        <v>81</v>
      </c>
      <c r="B123" s="8"/>
      <c r="C123" s="20">
        <v>4599187913</v>
      </c>
      <c r="D123" s="8"/>
      <c r="E123" s="9">
        <f t="shared" si="2"/>
        <v>2.9191903042166928E-2</v>
      </c>
      <c r="F123" s="8"/>
      <c r="G123" s="20">
        <v>4599187913</v>
      </c>
      <c r="I123" s="9">
        <f t="shared" si="3"/>
        <v>3.0106530531460928E-3</v>
      </c>
    </row>
    <row r="124" spans="1:9" ht="21" x14ac:dyDescent="0.55000000000000004">
      <c r="A124" s="6" t="s">
        <v>81</v>
      </c>
      <c r="B124" s="8"/>
      <c r="C124" s="20">
        <v>3004210631</v>
      </c>
      <c r="D124" s="8"/>
      <c r="E124" s="9">
        <f t="shared" si="2"/>
        <v>1.9068284905365884E-2</v>
      </c>
      <c r="F124" s="8"/>
      <c r="G124" s="20">
        <v>3004210631</v>
      </c>
      <c r="I124" s="9">
        <f t="shared" si="3"/>
        <v>1.9665723774731315E-3</v>
      </c>
    </row>
    <row r="125" spans="1:9" ht="21" x14ac:dyDescent="0.55000000000000004">
      <c r="A125" s="6" t="s">
        <v>81</v>
      </c>
      <c r="B125" s="8"/>
      <c r="C125" s="20">
        <v>1788687245</v>
      </c>
      <c r="D125" s="8"/>
      <c r="E125" s="9">
        <f t="shared" si="2"/>
        <v>1.1353131382436011E-2</v>
      </c>
      <c r="F125" s="8"/>
      <c r="G125" s="20">
        <v>1788687245</v>
      </c>
      <c r="I125" s="9">
        <f t="shared" si="3"/>
        <v>1.1708842554706729E-3</v>
      </c>
    </row>
    <row r="126" spans="1:9" ht="21" x14ac:dyDescent="0.55000000000000004">
      <c r="A126" s="6" t="s">
        <v>81</v>
      </c>
      <c r="B126" s="8"/>
      <c r="C126" s="20">
        <v>2117789838</v>
      </c>
      <c r="D126" s="8"/>
      <c r="E126" s="9">
        <f t="shared" si="2"/>
        <v>1.3442006889919917E-2</v>
      </c>
      <c r="F126" s="8"/>
      <c r="G126" s="20">
        <v>2117789838</v>
      </c>
      <c r="I126" s="9">
        <f t="shared" si="3"/>
        <v>1.3863165763839207E-3</v>
      </c>
    </row>
    <row r="127" spans="1:9" ht="21" x14ac:dyDescent="0.55000000000000004">
      <c r="A127" s="6" t="s">
        <v>81</v>
      </c>
      <c r="B127" s="8"/>
      <c r="C127" s="20">
        <v>209008143</v>
      </c>
      <c r="D127" s="8"/>
      <c r="E127" s="9">
        <f t="shared" si="2"/>
        <v>1.3266136459076576E-3</v>
      </c>
      <c r="F127" s="8"/>
      <c r="G127" s="20">
        <v>209008143</v>
      </c>
      <c r="I127" s="9">
        <f t="shared" si="3"/>
        <v>1.3681785040283158E-4</v>
      </c>
    </row>
    <row r="128" spans="1:9" ht="21" x14ac:dyDescent="0.55000000000000004">
      <c r="A128" s="6" t="s">
        <v>81</v>
      </c>
      <c r="B128" s="8"/>
      <c r="C128" s="20">
        <v>5994063395</v>
      </c>
      <c r="D128" s="8"/>
      <c r="E128" s="9">
        <f t="shared" si="2"/>
        <v>3.8045437752358677E-2</v>
      </c>
      <c r="F128" s="8"/>
      <c r="G128" s="20">
        <v>5994063395</v>
      </c>
      <c r="I128" s="9">
        <f t="shared" si="3"/>
        <v>3.9237460182697222E-3</v>
      </c>
    </row>
    <row r="129" spans="1:9" ht="21" x14ac:dyDescent="0.55000000000000004">
      <c r="A129" s="6" t="s">
        <v>81</v>
      </c>
      <c r="B129" s="8"/>
      <c r="C129" s="20">
        <v>1242890602</v>
      </c>
      <c r="D129" s="8"/>
      <c r="E129" s="9">
        <f t="shared" si="2"/>
        <v>7.888858344545854E-3</v>
      </c>
      <c r="F129" s="8"/>
      <c r="G129" s="20">
        <v>1242890602</v>
      </c>
      <c r="I129" s="9">
        <f t="shared" si="3"/>
        <v>8.1360284824654545E-4</v>
      </c>
    </row>
    <row r="130" spans="1:9" ht="21" x14ac:dyDescent="0.55000000000000004">
      <c r="A130" s="6" t="s">
        <v>81</v>
      </c>
      <c r="B130" s="8"/>
      <c r="C130" s="20">
        <v>1525512844</v>
      </c>
      <c r="D130" s="8"/>
      <c r="E130" s="9">
        <f t="shared" si="2"/>
        <v>9.6827143995906403E-3</v>
      </c>
      <c r="F130" s="8"/>
      <c r="G130" s="20">
        <v>1525512844</v>
      </c>
      <c r="I130" s="9">
        <f t="shared" si="3"/>
        <v>9.9860888232469552E-4</v>
      </c>
    </row>
    <row r="131" spans="1:9" ht="21" x14ac:dyDescent="0.55000000000000004">
      <c r="A131" s="6" t="s">
        <v>81</v>
      </c>
      <c r="B131" s="8"/>
      <c r="C131" s="20">
        <v>8692251567</v>
      </c>
      <c r="D131" s="8"/>
      <c r="E131" s="9">
        <f t="shared" si="2"/>
        <v>5.5171341063225555E-2</v>
      </c>
      <c r="F131" s="8"/>
      <c r="G131" s="20">
        <v>8692251567</v>
      </c>
      <c r="I131" s="9">
        <f t="shared" si="3"/>
        <v>5.6899944542236538E-3</v>
      </c>
    </row>
    <row r="132" spans="1:9" ht="21" x14ac:dyDescent="0.55000000000000004">
      <c r="A132" s="6" t="s">
        <v>81</v>
      </c>
      <c r="B132" s="8"/>
      <c r="C132" s="20">
        <v>3992312628</v>
      </c>
      <c r="D132" s="8"/>
      <c r="E132" s="9">
        <f t="shared" si="2"/>
        <v>2.5339952477517882E-2</v>
      </c>
      <c r="F132" s="8"/>
      <c r="G132" s="20">
        <v>3992312628</v>
      </c>
      <c r="I132" s="9">
        <f t="shared" si="3"/>
        <v>2.6133892395715863E-3</v>
      </c>
    </row>
    <row r="133" spans="1:9" ht="21" x14ac:dyDescent="0.55000000000000004">
      <c r="A133" s="6" t="s">
        <v>81</v>
      </c>
      <c r="B133" s="8"/>
      <c r="C133" s="20">
        <v>4229682560</v>
      </c>
      <c r="D133" s="8"/>
      <c r="E133" s="9">
        <f t="shared" si="2"/>
        <v>2.6846583685276006E-2</v>
      </c>
      <c r="F133" s="8"/>
      <c r="G133" s="20">
        <v>4229682560</v>
      </c>
      <c r="I133" s="9">
        <f t="shared" si="3"/>
        <v>2.7687728690338428E-3</v>
      </c>
    </row>
    <row r="134" spans="1:9" ht="21" x14ac:dyDescent="0.55000000000000004">
      <c r="A134" s="6" t="s">
        <v>81</v>
      </c>
      <c r="B134" s="8"/>
      <c r="C134" s="20">
        <v>2993265825</v>
      </c>
      <c r="D134" s="8"/>
      <c r="E134" s="9">
        <f t="shared" si="2"/>
        <v>1.8998816181406111E-2</v>
      </c>
      <c r="F134" s="8"/>
      <c r="G134" s="20">
        <v>2993265825</v>
      </c>
      <c r="I134" s="9">
        <f t="shared" si="3"/>
        <v>1.9594078488164848E-3</v>
      </c>
    </row>
    <row r="135" spans="1:9" ht="21" x14ac:dyDescent="0.55000000000000004">
      <c r="A135" s="6" t="s">
        <v>81</v>
      </c>
      <c r="B135" s="8"/>
      <c r="C135" s="20">
        <v>14537014690</v>
      </c>
      <c r="D135" s="8"/>
      <c r="E135" s="9">
        <f t="shared" si="2"/>
        <v>9.2269142157365966E-2</v>
      </c>
      <c r="F135" s="8"/>
      <c r="G135" s="20">
        <v>14537014690</v>
      </c>
      <c r="I135" s="9">
        <f t="shared" si="3"/>
        <v>9.5160077143988837E-3</v>
      </c>
    </row>
    <row r="136" spans="1:9" ht="21" x14ac:dyDescent="0.55000000000000004">
      <c r="A136" s="6" t="s">
        <v>81</v>
      </c>
      <c r="B136" s="8"/>
      <c r="C136" s="20">
        <v>3826210796</v>
      </c>
      <c r="D136" s="8"/>
      <c r="E136" s="9">
        <f t="shared" si="2"/>
        <v>2.4285673185914104E-2</v>
      </c>
      <c r="F136" s="8"/>
      <c r="G136" s="20">
        <v>3826210796</v>
      </c>
      <c r="I136" s="9">
        <f t="shared" si="3"/>
        <v>2.5046580902679332E-3</v>
      </c>
    </row>
    <row r="137" spans="1:9" ht="21" x14ac:dyDescent="0.55000000000000004">
      <c r="A137" s="6" t="s">
        <v>81</v>
      </c>
      <c r="B137" s="8"/>
      <c r="C137" s="20">
        <v>4431632947</v>
      </c>
      <c r="D137" s="8"/>
      <c r="E137" s="9">
        <f t="shared" ref="E137:E138" si="4">C137/$C$139</f>
        <v>2.8128400438178942E-2</v>
      </c>
      <c r="F137" s="8"/>
      <c r="G137" s="20">
        <v>4431632947</v>
      </c>
      <c r="I137" s="9">
        <f t="shared" ref="I137:I138" si="5">G137/$G$139</f>
        <v>2.9009706745392479E-3</v>
      </c>
    </row>
    <row r="138" spans="1:9" ht="21.75" thickBot="1" x14ac:dyDescent="0.6">
      <c r="A138" s="6" t="s">
        <v>81</v>
      </c>
      <c r="B138" s="8"/>
      <c r="C138" s="20">
        <v>6817377631</v>
      </c>
      <c r="D138" s="8"/>
      <c r="E138" s="9">
        <f t="shared" si="4"/>
        <v>4.3271166686506657E-2</v>
      </c>
      <c r="F138" s="8"/>
      <c r="G138" s="20">
        <v>6817377631</v>
      </c>
      <c r="I138" s="9">
        <f t="shared" si="5"/>
        <v>4.4626919289827297E-3</v>
      </c>
    </row>
    <row r="139" spans="1:9" s="10" customFormat="1" ht="24.75" thickBot="1" x14ac:dyDescent="0.3">
      <c r="A139" s="10" t="s">
        <v>48</v>
      </c>
      <c r="C139" s="11">
        <f>SUM(C8:C138)</f>
        <v>157550122935</v>
      </c>
      <c r="E139" s="33">
        <f>SUM(E8:E138)</f>
        <v>1</v>
      </c>
      <c r="G139" s="11">
        <f>SUM(G8:G138)</f>
        <v>1527637968179</v>
      </c>
      <c r="I139" s="33">
        <f>SUM(I8:I138)</f>
        <v>0.99999999999999989</v>
      </c>
    </row>
    <row r="140" spans="1:9" ht="19.5" thickTop="1" x14ac:dyDescent="0.45"/>
  </sheetData>
  <mergeCells count="7">
    <mergeCell ref="G6:I6"/>
    <mergeCell ref="A2:I2"/>
    <mergeCell ref="A3:I3"/>
    <mergeCell ref="A4:I4"/>
    <mergeCell ref="A6:B6"/>
    <mergeCell ref="C6:E6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واحد های صندوق</vt:lpstr>
      <vt:lpstr>اوراق مشارکت</vt:lpstr>
      <vt:lpstr>سپرده</vt:lpstr>
      <vt:lpstr> درآمدها</vt:lpstr>
      <vt:lpstr>سرمایه‌گذاری در سهام</vt:lpstr>
      <vt:lpstr>سرمایه‌گذاری در صندوق </vt:lpstr>
      <vt:lpstr>سرمایه‌گذاری در اوراق بهادار</vt:lpstr>
      <vt:lpstr>درآمد سپرده بانکی</vt:lpstr>
      <vt:lpstr>سایر درآمدها</vt:lpstr>
      <vt:lpstr>مبالغ تخصیص یافته</vt:lpstr>
      <vt:lpstr>درآمد سود سهام</vt:lpstr>
      <vt:lpstr>سود اوراق بهادار 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Gholami, Mohamad Hossein</dc:creator>
  <cp:lastModifiedBy>Gholami, Mohamad Hossein</cp:lastModifiedBy>
  <dcterms:created xsi:type="dcterms:W3CDTF">2026-06-27T09:55:04Z</dcterms:created>
  <dcterms:modified xsi:type="dcterms:W3CDTF">2026-06-27T11:53:52Z</dcterms:modified>
</cp:coreProperties>
</file>